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mp\Rar$DIa0.431\"/>
    </mc:Choice>
  </mc:AlternateContent>
  <bookViews>
    <workbookView xWindow="0" yWindow="0" windowWidth="24240" windowHeight="10110" activeTab="3"/>
  </bookViews>
  <sheets>
    <sheet name="Дх" sheetId="5" r:id="rId1"/>
    <sheet name="МП" sheetId="2" r:id="rId2"/>
    <sheet name="вед. " sheetId="6" r:id="rId3"/>
    <sheet name="источн" sheetId="4" r:id="rId4"/>
  </sheets>
  <externalReferences>
    <externalReference r:id="rId5"/>
  </externalReferences>
  <definedNames>
    <definedName name="_xlnm._FilterDatabase" localSheetId="2" hidden="1">'вед. '!$A$10:$AE$1104</definedName>
    <definedName name="APPT" localSheetId="2">'вед. '!$A$19</definedName>
    <definedName name="FIO" localSheetId="2">'вед. '!#REF!</definedName>
    <definedName name="LAST_CELL" localSheetId="2">'вед. '!#REF!</definedName>
    <definedName name="SIGN" localSheetId="2">'вед. '!$A$19:$E$20</definedName>
    <definedName name="_xlnm.Print_Titles" localSheetId="2">'вед. '!$8:$10</definedName>
    <definedName name="_xlnm.Print_Titles" localSheetId="1">МП!$10:$11</definedName>
  </definedNames>
  <calcPr calcId="152511"/>
</workbook>
</file>

<file path=xl/calcChain.xml><?xml version="1.0" encoding="utf-8"?>
<calcChain xmlns="http://schemas.openxmlformats.org/spreadsheetml/2006/main">
  <c r="K14" i="6" l="1"/>
  <c r="K13" i="6" s="1"/>
  <c r="AA14" i="6"/>
  <c r="AA13" i="6" s="1"/>
  <c r="AE14" i="6"/>
  <c r="AE13" i="6" s="1"/>
  <c r="AE12" i="6" s="1"/>
  <c r="F15" i="6"/>
  <c r="F14" i="6" s="1"/>
  <c r="F13" i="6" s="1"/>
  <c r="F12" i="6" s="1"/>
  <c r="G15" i="6"/>
  <c r="I15" i="6"/>
  <c r="J15" i="6"/>
  <c r="J14" i="6" s="1"/>
  <c r="J13" i="6" s="1"/>
  <c r="K15" i="6"/>
  <c r="M15" i="6"/>
  <c r="M14" i="6" s="1"/>
  <c r="M13" i="6" s="1"/>
  <c r="M12" i="6" s="1"/>
  <c r="M11" i="6" s="1"/>
  <c r="O15" i="6"/>
  <c r="P15" i="6"/>
  <c r="P14" i="6" s="1"/>
  <c r="P13" i="6" s="1"/>
  <c r="R15" i="6"/>
  <c r="R14" i="6" s="1"/>
  <c r="R13" i="6" s="1"/>
  <c r="R12" i="6" s="1"/>
  <c r="T15" i="6"/>
  <c r="T14" i="6" s="1"/>
  <c r="T13" i="6" s="1"/>
  <c r="U15" i="6"/>
  <c r="W15" i="6"/>
  <c r="Y15" i="6"/>
  <c r="Y14" i="6" s="1"/>
  <c r="Y13" i="6" s="1"/>
  <c r="Y12" i="6" s="1"/>
  <c r="AA15" i="6"/>
  <c r="AC15" i="6"/>
  <c r="AE15" i="6"/>
  <c r="AF15" i="6"/>
  <c r="AF14" i="6" s="1"/>
  <c r="AF13" i="6" s="1"/>
  <c r="AG15" i="6"/>
  <c r="AH15" i="6"/>
  <c r="AH14" i="6" s="1"/>
  <c r="AH13" i="6" s="1"/>
  <c r="AJ15" i="6"/>
  <c r="AJ14" i="6" s="1"/>
  <c r="AJ13" i="6" s="1"/>
  <c r="AJ12" i="6" s="1"/>
  <c r="AL15" i="6"/>
  <c r="AL14" i="6" s="1"/>
  <c r="AL13" i="6" s="1"/>
  <c r="H16" i="6"/>
  <c r="H15" i="6" s="1"/>
  <c r="L16" i="6"/>
  <c r="V16" i="6"/>
  <c r="AG16" i="6"/>
  <c r="AI16" i="6"/>
  <c r="AI15" i="6" s="1"/>
  <c r="F17" i="6"/>
  <c r="G17" i="6"/>
  <c r="I17" i="6"/>
  <c r="J17" i="6"/>
  <c r="K17" i="6"/>
  <c r="M17" i="6"/>
  <c r="O17" i="6"/>
  <c r="P17" i="6"/>
  <c r="R17" i="6"/>
  <c r="T17" i="6"/>
  <c r="U17" i="6"/>
  <c r="W17" i="6"/>
  <c r="Y17" i="6"/>
  <c r="AA17" i="6"/>
  <c r="AC17" i="6"/>
  <c r="AE17" i="6"/>
  <c r="AF17" i="6"/>
  <c r="AG17" i="6"/>
  <c r="AH17" i="6"/>
  <c r="AJ17" i="6"/>
  <c r="AL17" i="6"/>
  <c r="H18" i="6"/>
  <c r="H17" i="6" s="1"/>
  <c r="L18" i="6"/>
  <c r="V18" i="6"/>
  <c r="AG18" i="6"/>
  <c r="AI18" i="6"/>
  <c r="H19" i="6"/>
  <c r="L19" i="6"/>
  <c r="N19" i="6" s="1"/>
  <c r="Q19" i="6" s="1"/>
  <c r="S19" i="6" s="1"/>
  <c r="V19" i="6"/>
  <c r="X19" i="6" s="1"/>
  <c r="Z19" i="6"/>
  <c r="AB19" i="6" s="1"/>
  <c r="AD19" i="6" s="1"/>
  <c r="AG19" i="6"/>
  <c r="AI19" i="6"/>
  <c r="AK19" i="6" s="1"/>
  <c r="AM19" i="6" s="1"/>
  <c r="F20" i="6"/>
  <c r="G20" i="6"/>
  <c r="G14" i="6" s="1"/>
  <c r="G13" i="6" s="1"/>
  <c r="G12" i="6" s="1"/>
  <c r="I20" i="6"/>
  <c r="J20" i="6"/>
  <c r="K20" i="6"/>
  <c r="M20" i="6"/>
  <c r="O20" i="6"/>
  <c r="O14" i="6" s="1"/>
  <c r="O13" i="6" s="1"/>
  <c r="O12" i="6" s="1"/>
  <c r="O11" i="6" s="1"/>
  <c r="P20" i="6"/>
  <c r="R20" i="6"/>
  <c r="T20" i="6"/>
  <c r="U20" i="6"/>
  <c r="W20" i="6"/>
  <c r="W14" i="6" s="1"/>
  <c r="W13" i="6" s="1"/>
  <c r="Y20" i="6"/>
  <c r="AA20" i="6"/>
  <c r="AC20" i="6"/>
  <c r="AE20" i="6"/>
  <c r="AF20" i="6"/>
  <c r="AG20" i="6"/>
  <c r="AH20" i="6"/>
  <c r="AJ20" i="6"/>
  <c r="AL20" i="6"/>
  <c r="H21" i="6"/>
  <c r="H20" i="6" s="1"/>
  <c r="L21" i="6"/>
  <c r="L20" i="6" s="1"/>
  <c r="V21" i="6"/>
  <c r="V20" i="6" s="1"/>
  <c r="AG21" i="6"/>
  <c r="AI21" i="6"/>
  <c r="AE22" i="6"/>
  <c r="I23" i="6"/>
  <c r="I22" i="6" s="1"/>
  <c r="M23" i="6"/>
  <c r="M22" i="6" s="1"/>
  <c r="U23" i="6"/>
  <c r="U22" i="6" s="1"/>
  <c r="Y23" i="6"/>
  <c r="Y22" i="6" s="1"/>
  <c r="AC23" i="6"/>
  <c r="AC22" i="6" s="1"/>
  <c r="AG23" i="6"/>
  <c r="AG22" i="6" s="1"/>
  <c r="F24" i="6"/>
  <c r="F23" i="6" s="1"/>
  <c r="F22" i="6" s="1"/>
  <c r="G24" i="6"/>
  <c r="G23" i="6" s="1"/>
  <c r="G22" i="6" s="1"/>
  <c r="I24" i="6"/>
  <c r="J24" i="6"/>
  <c r="J23" i="6" s="1"/>
  <c r="J22" i="6" s="1"/>
  <c r="K24" i="6"/>
  <c r="K23" i="6" s="1"/>
  <c r="K22" i="6" s="1"/>
  <c r="M24" i="6"/>
  <c r="O24" i="6"/>
  <c r="O23" i="6" s="1"/>
  <c r="O22" i="6" s="1"/>
  <c r="P24" i="6"/>
  <c r="P23" i="6" s="1"/>
  <c r="P22" i="6" s="1"/>
  <c r="R24" i="6"/>
  <c r="R23" i="6" s="1"/>
  <c r="R22" i="6" s="1"/>
  <c r="T24" i="6"/>
  <c r="T23" i="6" s="1"/>
  <c r="T22" i="6" s="1"/>
  <c r="U24" i="6"/>
  <c r="W24" i="6"/>
  <c r="W23" i="6" s="1"/>
  <c r="W22" i="6" s="1"/>
  <c r="Y24" i="6"/>
  <c r="AA24" i="6"/>
  <c r="AA23" i="6" s="1"/>
  <c r="AA22" i="6" s="1"/>
  <c r="AC24" i="6"/>
  <c r="AE24" i="6"/>
  <c r="AE23" i="6" s="1"/>
  <c r="AF24" i="6"/>
  <c r="AF23" i="6" s="1"/>
  <c r="AF22" i="6" s="1"/>
  <c r="AH24" i="6"/>
  <c r="AH23" i="6" s="1"/>
  <c r="AH22" i="6" s="1"/>
  <c r="AJ24" i="6"/>
  <c r="AJ23" i="6" s="1"/>
  <c r="AJ22" i="6" s="1"/>
  <c r="AL24" i="6"/>
  <c r="AL23" i="6" s="1"/>
  <c r="AL22" i="6" s="1"/>
  <c r="H25" i="6"/>
  <c r="H24" i="6" s="1"/>
  <c r="H23" i="6" s="1"/>
  <c r="H22" i="6" s="1"/>
  <c r="L25" i="6"/>
  <c r="L24" i="6" s="1"/>
  <c r="L23" i="6" s="1"/>
  <c r="L22" i="6" s="1"/>
  <c r="V25" i="6"/>
  <c r="V24" i="6" s="1"/>
  <c r="V23" i="6" s="1"/>
  <c r="V22" i="6" s="1"/>
  <c r="AG25" i="6"/>
  <c r="AG24" i="6" s="1"/>
  <c r="AI25" i="6"/>
  <c r="G26" i="6"/>
  <c r="AJ26" i="6"/>
  <c r="G27" i="6"/>
  <c r="K27" i="6"/>
  <c r="K26" i="6" s="1"/>
  <c r="W27" i="6"/>
  <c r="W26" i="6" s="1"/>
  <c r="AA27" i="6"/>
  <c r="AA26" i="6" s="1"/>
  <c r="AE27" i="6"/>
  <c r="AE26" i="6" s="1"/>
  <c r="AH27" i="6"/>
  <c r="AH26" i="6" s="1"/>
  <c r="I28" i="6"/>
  <c r="I27" i="6" s="1"/>
  <c r="I26" i="6" s="1"/>
  <c r="M28" i="6"/>
  <c r="M27" i="6" s="1"/>
  <c r="M26" i="6" s="1"/>
  <c r="P28" i="6"/>
  <c r="P27" i="6" s="1"/>
  <c r="P26" i="6" s="1"/>
  <c r="T28" i="6"/>
  <c r="T27" i="6" s="1"/>
  <c r="T26" i="6" s="1"/>
  <c r="U28" i="6"/>
  <c r="U27" i="6" s="1"/>
  <c r="U26" i="6" s="1"/>
  <c r="Y28" i="6"/>
  <c r="Y27" i="6" s="1"/>
  <c r="Y26" i="6" s="1"/>
  <c r="AC28" i="6"/>
  <c r="AC27" i="6" s="1"/>
  <c r="AC26" i="6" s="1"/>
  <c r="AF28" i="6"/>
  <c r="AF27" i="6" s="1"/>
  <c r="AF26" i="6" s="1"/>
  <c r="AJ28" i="6"/>
  <c r="AJ27" i="6" s="1"/>
  <c r="F29" i="6"/>
  <c r="F28" i="6" s="1"/>
  <c r="F27" i="6" s="1"/>
  <c r="F26" i="6" s="1"/>
  <c r="G29" i="6"/>
  <c r="G28" i="6" s="1"/>
  <c r="I29" i="6"/>
  <c r="J29" i="6"/>
  <c r="J28" i="6" s="1"/>
  <c r="J27" i="6" s="1"/>
  <c r="J26" i="6" s="1"/>
  <c r="K29" i="6"/>
  <c r="K28" i="6" s="1"/>
  <c r="M29" i="6"/>
  <c r="O29" i="6"/>
  <c r="O28" i="6" s="1"/>
  <c r="O27" i="6" s="1"/>
  <c r="O26" i="6" s="1"/>
  <c r="P29" i="6"/>
  <c r="R29" i="6"/>
  <c r="R28" i="6" s="1"/>
  <c r="R27" i="6" s="1"/>
  <c r="R26" i="6" s="1"/>
  <c r="T29" i="6"/>
  <c r="U29" i="6"/>
  <c r="V29" i="6"/>
  <c r="V28" i="6" s="1"/>
  <c r="V27" i="6" s="1"/>
  <c r="V26" i="6" s="1"/>
  <c r="W29" i="6"/>
  <c r="W28" i="6" s="1"/>
  <c r="Y29" i="6"/>
  <c r="AA29" i="6"/>
  <c r="AA28" i="6" s="1"/>
  <c r="AC29" i="6"/>
  <c r="AE29" i="6"/>
  <c r="AE28" i="6" s="1"/>
  <c r="AF29" i="6"/>
  <c r="AH29" i="6"/>
  <c r="AH28" i="6" s="1"/>
  <c r="AJ29" i="6"/>
  <c r="AL29" i="6"/>
  <c r="AL28" i="6" s="1"/>
  <c r="AL27" i="6" s="1"/>
  <c r="AL26" i="6" s="1"/>
  <c r="H30" i="6"/>
  <c r="H29" i="6" s="1"/>
  <c r="H28" i="6" s="1"/>
  <c r="H27" i="6" s="1"/>
  <c r="H26" i="6" s="1"/>
  <c r="V30" i="6"/>
  <c r="X30" i="6"/>
  <c r="AG30" i="6"/>
  <c r="P33" i="6"/>
  <c r="AF33" i="6"/>
  <c r="P35" i="6"/>
  <c r="P34" i="6" s="1"/>
  <c r="T35" i="6"/>
  <c r="T34" i="6" s="1"/>
  <c r="T33" i="6" s="1"/>
  <c r="AF35" i="6"/>
  <c r="AF34" i="6" s="1"/>
  <c r="AJ35" i="6"/>
  <c r="AJ34" i="6" s="1"/>
  <c r="F36" i="6"/>
  <c r="F35" i="6" s="1"/>
  <c r="F34" i="6" s="1"/>
  <c r="F33" i="6" s="1"/>
  <c r="G36" i="6"/>
  <c r="I36" i="6"/>
  <c r="J36" i="6"/>
  <c r="K36" i="6"/>
  <c r="M36" i="6"/>
  <c r="O36" i="6"/>
  <c r="P36" i="6"/>
  <c r="R36" i="6"/>
  <c r="T36" i="6"/>
  <c r="U36" i="6"/>
  <c r="W36" i="6"/>
  <c r="Y36" i="6"/>
  <c r="AA36" i="6"/>
  <c r="AC36" i="6"/>
  <c r="AE36" i="6"/>
  <c r="AE35" i="6" s="1"/>
  <c r="AE34" i="6" s="1"/>
  <c r="AF36" i="6"/>
  <c r="AG36" i="6"/>
  <c r="AH36" i="6"/>
  <c r="AJ36" i="6"/>
  <c r="AL36" i="6"/>
  <c r="H37" i="6"/>
  <c r="L37" i="6"/>
  <c r="V37" i="6"/>
  <c r="AG37" i="6"/>
  <c r="AI37" i="6"/>
  <c r="AK37" i="6" s="1"/>
  <c r="H38" i="6"/>
  <c r="L38" i="6"/>
  <c r="N38" i="6" s="1"/>
  <c r="Q38" i="6"/>
  <c r="S38" i="6" s="1"/>
  <c r="V38" i="6"/>
  <c r="X38" i="6" s="1"/>
  <c r="Z38" i="6"/>
  <c r="AB38" i="6" s="1"/>
  <c r="AD38" i="6"/>
  <c r="AG38" i="6"/>
  <c r="AI38" i="6"/>
  <c r="AK38" i="6" s="1"/>
  <c r="AM38" i="6"/>
  <c r="H39" i="6"/>
  <c r="L39" i="6"/>
  <c r="N39" i="6" s="1"/>
  <c r="Q39" i="6" s="1"/>
  <c r="S39" i="6" s="1"/>
  <c r="V39" i="6"/>
  <c r="X39" i="6" s="1"/>
  <c r="Z39" i="6"/>
  <c r="AB39" i="6" s="1"/>
  <c r="AD39" i="6"/>
  <c r="AG39" i="6"/>
  <c r="AI39" i="6"/>
  <c r="AK39" i="6" s="1"/>
  <c r="AM39" i="6"/>
  <c r="F40" i="6"/>
  <c r="G40" i="6"/>
  <c r="I40" i="6"/>
  <c r="J40" i="6"/>
  <c r="K40" i="6"/>
  <c r="M40" i="6"/>
  <c r="O40" i="6"/>
  <c r="P40" i="6"/>
  <c r="R40" i="6"/>
  <c r="T40" i="6"/>
  <c r="U40" i="6"/>
  <c r="W40" i="6"/>
  <c r="Y40" i="6"/>
  <c r="AA40" i="6"/>
  <c r="AC40" i="6"/>
  <c r="AE40" i="6"/>
  <c r="AF40" i="6"/>
  <c r="AG40" i="6"/>
  <c r="AH40" i="6"/>
  <c r="AJ40" i="6"/>
  <c r="AK40" i="6"/>
  <c r="AL40" i="6"/>
  <c r="H41" i="6"/>
  <c r="H40" i="6" s="1"/>
  <c r="L41" i="6"/>
  <c r="V41" i="6"/>
  <c r="AG41" i="6"/>
  <c r="AI41" i="6"/>
  <c r="AK41" i="6" s="1"/>
  <c r="AM41" i="6"/>
  <c r="AM40" i="6" s="1"/>
  <c r="F42" i="6"/>
  <c r="G42" i="6"/>
  <c r="I42" i="6"/>
  <c r="J42" i="6"/>
  <c r="K42" i="6"/>
  <c r="M42" i="6"/>
  <c r="O42" i="6"/>
  <c r="P42" i="6"/>
  <c r="R42" i="6"/>
  <c r="T42" i="6"/>
  <c r="U42" i="6"/>
  <c r="W42" i="6"/>
  <c r="Y42" i="6"/>
  <c r="AA42" i="6"/>
  <c r="AC42" i="6"/>
  <c r="AE42" i="6"/>
  <c r="AF42" i="6"/>
  <c r="AG42" i="6"/>
  <c r="AH42" i="6"/>
  <c r="AJ42" i="6"/>
  <c r="AL42" i="6"/>
  <c r="H43" i="6"/>
  <c r="H42" i="6" s="1"/>
  <c r="L43" i="6"/>
  <c r="V43" i="6"/>
  <c r="AG43" i="6"/>
  <c r="AI43" i="6"/>
  <c r="AK43" i="6" s="1"/>
  <c r="F44" i="6"/>
  <c r="G44" i="6"/>
  <c r="I44" i="6"/>
  <c r="J44" i="6"/>
  <c r="K44" i="6"/>
  <c r="M44" i="6"/>
  <c r="O44" i="6"/>
  <c r="P44" i="6"/>
  <c r="R44" i="6"/>
  <c r="T44" i="6"/>
  <c r="U44" i="6"/>
  <c r="W44" i="6"/>
  <c r="Y44" i="6"/>
  <c r="AA44" i="6"/>
  <c r="AC44" i="6"/>
  <c r="AE44" i="6"/>
  <c r="AF44" i="6"/>
  <c r="AG44" i="6"/>
  <c r="AH44" i="6"/>
  <c r="AJ44" i="6"/>
  <c r="AL44" i="6"/>
  <c r="H45" i="6"/>
  <c r="H44" i="6" s="1"/>
  <c r="L45" i="6"/>
  <c r="V45" i="6"/>
  <c r="AG45" i="6"/>
  <c r="AI45" i="6"/>
  <c r="AK45" i="6" s="1"/>
  <c r="AK44" i="6" s="1"/>
  <c r="AM45" i="6"/>
  <c r="AM44" i="6" s="1"/>
  <c r="U46" i="6"/>
  <c r="I47" i="6"/>
  <c r="I46" i="6" s="1"/>
  <c r="K47" i="6"/>
  <c r="K46" i="6" s="1"/>
  <c r="P47" i="6"/>
  <c r="P46" i="6" s="1"/>
  <c r="T47" i="6"/>
  <c r="T46" i="6" s="1"/>
  <c r="W47" i="6"/>
  <c r="W46" i="6" s="1"/>
  <c r="AE47" i="6"/>
  <c r="AE46" i="6" s="1"/>
  <c r="AF47" i="6"/>
  <c r="AF46" i="6" s="1"/>
  <c r="AJ47" i="6"/>
  <c r="AJ46" i="6" s="1"/>
  <c r="F48" i="6"/>
  <c r="F47" i="6" s="1"/>
  <c r="F46" i="6" s="1"/>
  <c r="G48" i="6"/>
  <c r="G47" i="6" s="1"/>
  <c r="G46" i="6" s="1"/>
  <c r="I48" i="6"/>
  <c r="J48" i="6"/>
  <c r="J47" i="6" s="1"/>
  <c r="J46" i="6" s="1"/>
  <c r="K48" i="6"/>
  <c r="M48" i="6"/>
  <c r="M47" i="6" s="1"/>
  <c r="M46" i="6" s="1"/>
  <c r="O48" i="6"/>
  <c r="O47" i="6" s="1"/>
  <c r="O46" i="6" s="1"/>
  <c r="P48" i="6"/>
  <c r="R48" i="6"/>
  <c r="R47" i="6" s="1"/>
  <c r="R46" i="6" s="1"/>
  <c r="T48" i="6"/>
  <c r="U48" i="6"/>
  <c r="U47" i="6" s="1"/>
  <c r="W48" i="6"/>
  <c r="Y48" i="6"/>
  <c r="Y47" i="6" s="1"/>
  <c r="Y46" i="6" s="1"/>
  <c r="AA48" i="6"/>
  <c r="AA47" i="6" s="1"/>
  <c r="AA46" i="6" s="1"/>
  <c r="AC48" i="6"/>
  <c r="AC47" i="6" s="1"/>
  <c r="AC46" i="6" s="1"/>
  <c r="AE48" i="6"/>
  <c r="AF48" i="6"/>
  <c r="AH48" i="6"/>
  <c r="AH47" i="6" s="1"/>
  <c r="AH46" i="6" s="1"/>
  <c r="AJ48" i="6"/>
  <c r="AL48" i="6"/>
  <c r="AL47" i="6" s="1"/>
  <c r="AL46" i="6" s="1"/>
  <c r="H49" i="6"/>
  <c r="H48" i="6" s="1"/>
  <c r="H47" i="6" s="1"/>
  <c r="H46" i="6" s="1"/>
  <c r="L49" i="6"/>
  <c r="L48" i="6" s="1"/>
  <c r="L47" i="6" s="1"/>
  <c r="L46" i="6" s="1"/>
  <c r="N49" i="6"/>
  <c r="N48" i="6" s="1"/>
  <c r="N47" i="6" s="1"/>
  <c r="N46" i="6" s="1"/>
  <c r="Q49" i="6"/>
  <c r="V49" i="6"/>
  <c r="V48" i="6" s="1"/>
  <c r="V47" i="6" s="1"/>
  <c r="V46" i="6" s="1"/>
  <c r="AG49" i="6"/>
  <c r="AG48" i="6" s="1"/>
  <c r="AG47" i="6" s="1"/>
  <c r="AG46" i="6" s="1"/>
  <c r="K50" i="6"/>
  <c r="U51" i="6"/>
  <c r="U50" i="6" s="1"/>
  <c r="Y51" i="6"/>
  <c r="Y50" i="6" s="1"/>
  <c r="AG51" i="6"/>
  <c r="AG50" i="6" s="1"/>
  <c r="F52" i="6"/>
  <c r="F51" i="6" s="1"/>
  <c r="F50" i="6" s="1"/>
  <c r="G52" i="6"/>
  <c r="G51" i="6" s="1"/>
  <c r="G50" i="6" s="1"/>
  <c r="J52" i="6"/>
  <c r="J51" i="6" s="1"/>
  <c r="J50" i="6" s="1"/>
  <c r="K52" i="6"/>
  <c r="K51" i="6" s="1"/>
  <c r="O52" i="6"/>
  <c r="O51" i="6" s="1"/>
  <c r="O50" i="6" s="1"/>
  <c r="R52" i="6"/>
  <c r="R51" i="6" s="1"/>
  <c r="R50" i="6" s="1"/>
  <c r="W52" i="6"/>
  <c r="W51" i="6" s="1"/>
  <c r="W50" i="6" s="1"/>
  <c r="AA52" i="6"/>
  <c r="AA51" i="6" s="1"/>
  <c r="AA50" i="6" s="1"/>
  <c r="AE52" i="6"/>
  <c r="AE51" i="6" s="1"/>
  <c r="AE50" i="6" s="1"/>
  <c r="AH52" i="6"/>
  <c r="AH51" i="6" s="1"/>
  <c r="AH50" i="6" s="1"/>
  <c r="AL52" i="6"/>
  <c r="AL51" i="6" s="1"/>
  <c r="AL50" i="6" s="1"/>
  <c r="F53" i="6"/>
  <c r="G53" i="6"/>
  <c r="I53" i="6"/>
  <c r="I52" i="6" s="1"/>
  <c r="I51" i="6" s="1"/>
  <c r="I50" i="6" s="1"/>
  <c r="J53" i="6"/>
  <c r="K53" i="6"/>
  <c r="M53" i="6"/>
  <c r="M52" i="6" s="1"/>
  <c r="M51" i="6" s="1"/>
  <c r="M50" i="6" s="1"/>
  <c r="O53" i="6"/>
  <c r="P53" i="6"/>
  <c r="P52" i="6" s="1"/>
  <c r="P51" i="6" s="1"/>
  <c r="P50" i="6" s="1"/>
  <c r="R53" i="6"/>
  <c r="T53" i="6"/>
  <c r="T52" i="6" s="1"/>
  <c r="T51" i="6" s="1"/>
  <c r="T50" i="6" s="1"/>
  <c r="U53" i="6"/>
  <c r="U52" i="6" s="1"/>
  <c r="W53" i="6"/>
  <c r="Y53" i="6"/>
  <c r="Y52" i="6" s="1"/>
  <c r="AA53" i="6"/>
  <c r="AC53" i="6"/>
  <c r="AC52" i="6" s="1"/>
  <c r="AC51" i="6" s="1"/>
  <c r="AC50" i="6" s="1"/>
  <c r="AE53" i="6"/>
  <c r="AF53" i="6"/>
  <c r="AF52" i="6" s="1"/>
  <c r="AF51" i="6" s="1"/>
  <c r="AF50" i="6" s="1"/>
  <c r="AG53" i="6"/>
  <c r="AG52" i="6" s="1"/>
  <c r="AH53" i="6"/>
  <c r="AJ53" i="6"/>
  <c r="AJ52" i="6" s="1"/>
  <c r="AJ51" i="6" s="1"/>
  <c r="AJ50" i="6" s="1"/>
  <c r="AL53" i="6"/>
  <c r="H54" i="6"/>
  <c r="H53" i="6" s="1"/>
  <c r="H52" i="6" s="1"/>
  <c r="H51" i="6" s="1"/>
  <c r="H50" i="6" s="1"/>
  <c r="L54" i="6"/>
  <c r="V54" i="6"/>
  <c r="AG54" i="6"/>
  <c r="AI54" i="6" s="1"/>
  <c r="I58" i="6"/>
  <c r="AG58" i="6"/>
  <c r="F59" i="6"/>
  <c r="F58" i="6" s="1"/>
  <c r="G59" i="6"/>
  <c r="G58" i="6" s="1"/>
  <c r="J59" i="6"/>
  <c r="J58" i="6" s="1"/>
  <c r="K59" i="6"/>
  <c r="K58" i="6" s="1"/>
  <c r="O59" i="6"/>
  <c r="O58" i="6" s="1"/>
  <c r="W59" i="6"/>
  <c r="W58" i="6" s="1"/>
  <c r="AA59" i="6"/>
  <c r="AA58" i="6" s="1"/>
  <c r="AE59" i="6"/>
  <c r="AE58" i="6" s="1"/>
  <c r="AH59" i="6"/>
  <c r="AH58" i="6" s="1"/>
  <c r="AL59" i="6"/>
  <c r="AL58" i="6" s="1"/>
  <c r="F60" i="6"/>
  <c r="G60" i="6"/>
  <c r="I60" i="6"/>
  <c r="I59" i="6" s="1"/>
  <c r="J60" i="6"/>
  <c r="K60" i="6"/>
  <c r="M60" i="6"/>
  <c r="M59" i="6" s="1"/>
  <c r="M58" i="6" s="1"/>
  <c r="O60" i="6"/>
  <c r="P60" i="6"/>
  <c r="P59" i="6" s="1"/>
  <c r="P58" i="6" s="1"/>
  <c r="R60" i="6"/>
  <c r="T60" i="6"/>
  <c r="T59" i="6" s="1"/>
  <c r="T58" i="6" s="1"/>
  <c r="U60" i="6"/>
  <c r="U59" i="6" s="1"/>
  <c r="U58" i="6" s="1"/>
  <c r="W60" i="6"/>
  <c r="Y60" i="6"/>
  <c r="Y59" i="6" s="1"/>
  <c r="Y58" i="6" s="1"/>
  <c r="AA60" i="6"/>
  <c r="AC60" i="6"/>
  <c r="AC59" i="6" s="1"/>
  <c r="AC58" i="6" s="1"/>
  <c r="AE60" i="6"/>
  <c r="AF60" i="6"/>
  <c r="AF59" i="6" s="1"/>
  <c r="AF58" i="6" s="1"/>
  <c r="AG60" i="6"/>
  <c r="AG59" i="6" s="1"/>
  <c r="AH60" i="6"/>
  <c r="AJ60" i="6"/>
  <c r="AJ59" i="6" s="1"/>
  <c r="AJ58" i="6" s="1"/>
  <c r="AL60" i="6"/>
  <c r="H61" i="6"/>
  <c r="H60" i="6" s="1"/>
  <c r="H59" i="6" s="1"/>
  <c r="H58" i="6" s="1"/>
  <c r="L61" i="6"/>
  <c r="V61" i="6"/>
  <c r="AG61" i="6"/>
  <c r="AI61" i="6" s="1"/>
  <c r="O62" i="6"/>
  <c r="P62" i="6"/>
  <c r="Q62" i="6"/>
  <c r="R62" i="6"/>
  <c r="R59" i="6" s="1"/>
  <c r="R58" i="6" s="1"/>
  <c r="Q63" i="6"/>
  <c r="S63" i="6"/>
  <c r="S62" i="6" s="1"/>
  <c r="AJ65" i="6"/>
  <c r="R66" i="6"/>
  <c r="R65" i="6" s="1"/>
  <c r="K67" i="6"/>
  <c r="K66" i="6" s="1"/>
  <c r="K65" i="6" s="1"/>
  <c r="P67" i="6"/>
  <c r="P66" i="6" s="1"/>
  <c r="P65" i="6" s="1"/>
  <c r="T67" i="6"/>
  <c r="T66" i="6" s="1"/>
  <c r="T65" i="6" s="1"/>
  <c r="T64" i="6" s="1"/>
  <c r="AF67" i="6"/>
  <c r="AF66" i="6" s="1"/>
  <c r="AF65" i="6" s="1"/>
  <c r="F68" i="6"/>
  <c r="F67" i="6" s="1"/>
  <c r="F66" i="6" s="1"/>
  <c r="F65" i="6" s="1"/>
  <c r="G68" i="6"/>
  <c r="I68" i="6"/>
  <c r="I67" i="6" s="1"/>
  <c r="I66" i="6" s="1"/>
  <c r="I65" i="6" s="1"/>
  <c r="J68" i="6"/>
  <c r="K68" i="6"/>
  <c r="M68" i="6"/>
  <c r="O68" i="6"/>
  <c r="P68" i="6"/>
  <c r="R68" i="6"/>
  <c r="R67" i="6" s="1"/>
  <c r="T68" i="6"/>
  <c r="U68" i="6"/>
  <c r="W68" i="6"/>
  <c r="Y68" i="6"/>
  <c r="AA68" i="6"/>
  <c r="AC68" i="6"/>
  <c r="AE68" i="6"/>
  <c r="AF68" i="6"/>
  <c r="AG68" i="6"/>
  <c r="AG67" i="6" s="1"/>
  <c r="AG66" i="6" s="1"/>
  <c r="AG65" i="6" s="1"/>
  <c r="AH68" i="6"/>
  <c r="AJ68" i="6"/>
  <c r="AL68" i="6"/>
  <c r="AL67" i="6" s="1"/>
  <c r="AL66" i="6" s="1"/>
  <c r="AL65" i="6" s="1"/>
  <c r="H69" i="6"/>
  <c r="H68" i="6" s="1"/>
  <c r="L69" i="6"/>
  <c r="V69" i="6"/>
  <c r="V68" i="6" s="1"/>
  <c r="V67" i="6" s="1"/>
  <c r="V66" i="6" s="1"/>
  <c r="V65" i="6" s="1"/>
  <c r="AG69" i="6"/>
  <c r="AI69" i="6" s="1"/>
  <c r="F70" i="6"/>
  <c r="G70" i="6"/>
  <c r="G67" i="6" s="1"/>
  <c r="G66" i="6" s="1"/>
  <c r="G65" i="6" s="1"/>
  <c r="I70" i="6"/>
  <c r="J70" i="6"/>
  <c r="K70" i="6"/>
  <c r="M70" i="6"/>
  <c r="O70" i="6"/>
  <c r="O67" i="6" s="1"/>
  <c r="O66" i="6" s="1"/>
  <c r="O65" i="6" s="1"/>
  <c r="P70" i="6"/>
  <c r="R70" i="6"/>
  <c r="T70" i="6"/>
  <c r="U70" i="6"/>
  <c r="V70" i="6"/>
  <c r="W70" i="6"/>
  <c r="W67" i="6" s="1"/>
  <c r="W66" i="6" s="1"/>
  <c r="W65" i="6" s="1"/>
  <c r="Y70" i="6"/>
  <c r="AA70" i="6"/>
  <c r="AA67" i="6" s="1"/>
  <c r="AA66" i="6" s="1"/>
  <c r="AA65" i="6" s="1"/>
  <c r="AC70" i="6"/>
  <c r="AE70" i="6"/>
  <c r="AE67" i="6" s="1"/>
  <c r="AE66" i="6" s="1"/>
  <c r="AE65" i="6" s="1"/>
  <c r="AF70" i="6"/>
  <c r="AH70" i="6"/>
  <c r="AJ70" i="6"/>
  <c r="AJ67" i="6" s="1"/>
  <c r="AJ66" i="6" s="1"/>
  <c r="AL70" i="6"/>
  <c r="H71" i="6"/>
  <c r="V71" i="6"/>
  <c r="X71" i="6"/>
  <c r="AI71" i="6"/>
  <c r="AI70" i="6" s="1"/>
  <c r="AK71" i="6"/>
  <c r="AJ72" i="6"/>
  <c r="F75" i="6"/>
  <c r="G75" i="6"/>
  <c r="I75" i="6"/>
  <c r="J75" i="6"/>
  <c r="K75" i="6"/>
  <c r="M75" i="6"/>
  <c r="O75" i="6"/>
  <c r="P75" i="6"/>
  <c r="P74" i="6" s="1"/>
  <c r="P73" i="6" s="1"/>
  <c r="P72" i="6" s="1"/>
  <c r="R75" i="6"/>
  <c r="T75" i="6"/>
  <c r="T74" i="6" s="1"/>
  <c r="T73" i="6" s="1"/>
  <c r="T72" i="6" s="1"/>
  <c r="U75" i="6"/>
  <c r="W75" i="6"/>
  <c r="Y75" i="6"/>
  <c r="AA75" i="6"/>
  <c r="AC75" i="6"/>
  <c r="AE75" i="6"/>
  <c r="AF75" i="6"/>
  <c r="AF74" i="6" s="1"/>
  <c r="AF73" i="6" s="1"/>
  <c r="AF72" i="6" s="1"/>
  <c r="AG75" i="6"/>
  <c r="AH75" i="6"/>
  <c r="AJ75" i="6"/>
  <c r="AJ74" i="6" s="1"/>
  <c r="AJ73" i="6" s="1"/>
  <c r="AL75" i="6"/>
  <c r="H76" i="6"/>
  <c r="H75" i="6" s="1"/>
  <c r="L76" i="6"/>
  <c r="L75" i="6" s="1"/>
  <c r="V76" i="6"/>
  <c r="V75" i="6" s="1"/>
  <c r="AG76" i="6"/>
  <c r="AI76" i="6"/>
  <c r="AK76" i="6" s="1"/>
  <c r="H77" i="6"/>
  <c r="L77" i="6"/>
  <c r="N77" i="6" s="1"/>
  <c r="Q77" i="6" s="1"/>
  <c r="S77" i="6" s="1"/>
  <c r="V77" i="6"/>
  <c r="X77" i="6" s="1"/>
  <c r="Z77" i="6" s="1"/>
  <c r="AB77" i="6" s="1"/>
  <c r="AD77" i="6" s="1"/>
  <c r="AG77" i="6"/>
  <c r="AI77" i="6"/>
  <c r="AK77" i="6" s="1"/>
  <c r="AM77" i="6"/>
  <c r="H78" i="6"/>
  <c r="L78" i="6"/>
  <c r="N78" i="6" s="1"/>
  <c r="Q78" i="6" s="1"/>
  <c r="S78" i="6" s="1"/>
  <c r="V78" i="6"/>
  <c r="X78" i="6" s="1"/>
  <c r="Z78" i="6" s="1"/>
  <c r="AB78" i="6" s="1"/>
  <c r="AD78" i="6" s="1"/>
  <c r="AG78" i="6"/>
  <c r="AI78" i="6"/>
  <c r="AK78" i="6" s="1"/>
  <c r="AM78" i="6" s="1"/>
  <c r="F79" i="6"/>
  <c r="F74" i="6" s="1"/>
  <c r="F73" i="6" s="1"/>
  <c r="F72" i="6" s="1"/>
  <c r="G79" i="6"/>
  <c r="I79" i="6"/>
  <c r="J79" i="6"/>
  <c r="J74" i="6" s="1"/>
  <c r="J73" i="6" s="1"/>
  <c r="J72" i="6" s="1"/>
  <c r="K79" i="6"/>
  <c r="M79" i="6"/>
  <c r="O79" i="6"/>
  <c r="P79" i="6"/>
  <c r="R79" i="6"/>
  <c r="R74" i="6" s="1"/>
  <c r="R73" i="6" s="1"/>
  <c r="R72" i="6" s="1"/>
  <c r="T79" i="6"/>
  <c r="U79" i="6"/>
  <c r="W79" i="6"/>
  <c r="Y79" i="6"/>
  <c r="AA79" i="6"/>
  <c r="AC79" i="6"/>
  <c r="AE79" i="6"/>
  <c r="AF79" i="6"/>
  <c r="AG79" i="6"/>
  <c r="AH79" i="6"/>
  <c r="AH74" i="6" s="1"/>
  <c r="AH73" i="6" s="1"/>
  <c r="AH72" i="6" s="1"/>
  <c r="AJ79" i="6"/>
  <c r="AL79" i="6"/>
  <c r="AL74" i="6" s="1"/>
  <c r="AL73" i="6" s="1"/>
  <c r="AL72" i="6" s="1"/>
  <c r="H80" i="6"/>
  <c r="H79" i="6" s="1"/>
  <c r="L80" i="6"/>
  <c r="L79" i="6" s="1"/>
  <c r="V80" i="6"/>
  <c r="V79" i="6" s="1"/>
  <c r="AG80" i="6"/>
  <c r="AI80" i="6"/>
  <c r="F81" i="6"/>
  <c r="G81" i="6"/>
  <c r="I81" i="6"/>
  <c r="J81" i="6"/>
  <c r="K81" i="6"/>
  <c r="M81" i="6"/>
  <c r="O81" i="6"/>
  <c r="P81" i="6"/>
  <c r="R81" i="6"/>
  <c r="T81" i="6"/>
  <c r="U81" i="6"/>
  <c r="W81" i="6"/>
  <c r="Y81" i="6"/>
  <c r="Y74" i="6" s="1"/>
  <c r="Y73" i="6" s="1"/>
  <c r="Y72" i="6" s="1"/>
  <c r="AA81" i="6"/>
  <c r="AC81" i="6"/>
  <c r="AE81" i="6"/>
  <c r="AF81" i="6"/>
  <c r="AG81" i="6"/>
  <c r="AG74" i="6" s="1"/>
  <c r="AG73" i="6" s="1"/>
  <c r="AG72" i="6" s="1"/>
  <c r="AH81" i="6"/>
  <c r="AJ81" i="6"/>
  <c r="AK81" i="6"/>
  <c r="AL81" i="6"/>
  <c r="H82" i="6"/>
  <c r="H81" i="6" s="1"/>
  <c r="L82" i="6"/>
  <c r="V82" i="6"/>
  <c r="AG82" i="6"/>
  <c r="AI82" i="6"/>
  <c r="AK82" i="6" s="1"/>
  <c r="AM82" i="6" s="1"/>
  <c r="AM81" i="6" s="1"/>
  <c r="F83" i="6"/>
  <c r="G83" i="6"/>
  <c r="I83" i="6"/>
  <c r="I74" i="6" s="1"/>
  <c r="I73" i="6" s="1"/>
  <c r="I72" i="6" s="1"/>
  <c r="J83" i="6"/>
  <c r="K83" i="6"/>
  <c r="M83" i="6"/>
  <c r="O83" i="6"/>
  <c r="P83" i="6"/>
  <c r="R83" i="6"/>
  <c r="T83" i="6"/>
  <c r="U83" i="6"/>
  <c r="U74" i="6" s="1"/>
  <c r="U73" i="6" s="1"/>
  <c r="U72" i="6" s="1"/>
  <c r="W83" i="6"/>
  <c r="Y83" i="6"/>
  <c r="AA83" i="6"/>
  <c r="AC83" i="6"/>
  <c r="AC74" i="6" s="1"/>
  <c r="AC73" i="6" s="1"/>
  <c r="AC72" i="6" s="1"/>
  <c r="AE83" i="6"/>
  <c r="AF83" i="6"/>
  <c r="AG83" i="6"/>
  <c r="AH83" i="6"/>
  <c r="AJ83" i="6"/>
  <c r="AL83" i="6"/>
  <c r="H84" i="6"/>
  <c r="H83" i="6" s="1"/>
  <c r="L84" i="6"/>
  <c r="V84" i="6"/>
  <c r="AG84" i="6"/>
  <c r="AI84" i="6"/>
  <c r="AK84" i="6" s="1"/>
  <c r="AK83" i="6" s="1"/>
  <c r="AM84" i="6"/>
  <c r="AM83" i="6" s="1"/>
  <c r="F85" i="6"/>
  <c r="G85" i="6"/>
  <c r="I85" i="6"/>
  <c r="J85" i="6"/>
  <c r="K85" i="6"/>
  <c r="M85" i="6"/>
  <c r="O85" i="6"/>
  <c r="P85" i="6"/>
  <c r="R85" i="6"/>
  <c r="T85" i="6"/>
  <c r="U85" i="6"/>
  <c r="W85" i="6"/>
  <c r="Y85" i="6"/>
  <c r="AA85" i="6"/>
  <c r="AC85" i="6"/>
  <c r="AE85" i="6"/>
  <c r="AF85" i="6"/>
  <c r="AG85" i="6"/>
  <c r="AH85" i="6"/>
  <c r="AJ85" i="6"/>
  <c r="AL85" i="6"/>
  <c r="H86" i="6"/>
  <c r="H85" i="6" s="1"/>
  <c r="L86" i="6"/>
  <c r="V86" i="6"/>
  <c r="AG86" i="6"/>
  <c r="AI86" i="6"/>
  <c r="AK86" i="6" s="1"/>
  <c r="H87" i="6"/>
  <c r="L87" i="6"/>
  <c r="N87" i="6" s="1"/>
  <c r="Q87" i="6"/>
  <c r="S87" i="6" s="1"/>
  <c r="V87" i="6"/>
  <c r="X87" i="6" s="1"/>
  <c r="Z87" i="6"/>
  <c r="AB87" i="6" s="1"/>
  <c r="AD87" i="6" s="1"/>
  <c r="AG87" i="6"/>
  <c r="AI87" i="6"/>
  <c r="AK87" i="6" s="1"/>
  <c r="AM87" i="6"/>
  <c r="F88" i="6"/>
  <c r="G88" i="6"/>
  <c r="I88" i="6"/>
  <c r="J88" i="6"/>
  <c r="K88" i="6"/>
  <c r="M88" i="6"/>
  <c r="O88" i="6"/>
  <c r="P88" i="6"/>
  <c r="R88" i="6"/>
  <c r="T88" i="6"/>
  <c r="U88" i="6"/>
  <c r="W88" i="6"/>
  <c r="Y88" i="6"/>
  <c r="AA88" i="6"/>
  <c r="AC88" i="6"/>
  <c r="AE88" i="6"/>
  <c r="AF88" i="6"/>
  <c r="AG88" i="6"/>
  <c r="AH88" i="6"/>
  <c r="AJ88" i="6"/>
  <c r="AL88" i="6"/>
  <c r="H89" i="6"/>
  <c r="H88" i="6" s="1"/>
  <c r="L89" i="6"/>
  <c r="V89" i="6"/>
  <c r="AG89" i="6"/>
  <c r="AI89" i="6"/>
  <c r="AK89" i="6" s="1"/>
  <c r="H90" i="6"/>
  <c r="L90" i="6"/>
  <c r="N90" i="6" s="1"/>
  <c r="Q90" i="6"/>
  <c r="S90" i="6" s="1"/>
  <c r="V90" i="6"/>
  <c r="X90" i="6" s="1"/>
  <c r="Z90" i="6"/>
  <c r="AB90" i="6" s="1"/>
  <c r="AD90" i="6" s="1"/>
  <c r="AG90" i="6"/>
  <c r="AI90" i="6"/>
  <c r="AK90" i="6" s="1"/>
  <c r="AM90" i="6"/>
  <c r="F91" i="6"/>
  <c r="G91" i="6"/>
  <c r="I91" i="6"/>
  <c r="J91" i="6"/>
  <c r="K91" i="6"/>
  <c r="M91" i="6"/>
  <c r="O91" i="6"/>
  <c r="P91" i="6"/>
  <c r="R91" i="6"/>
  <c r="T91" i="6"/>
  <c r="U91" i="6"/>
  <c r="W91" i="6"/>
  <c r="Y91" i="6"/>
  <c r="AA91" i="6"/>
  <c r="AC91" i="6"/>
  <c r="AE91" i="6"/>
  <c r="AF91" i="6"/>
  <c r="AG91" i="6"/>
  <c r="AH91" i="6"/>
  <c r="AJ91" i="6"/>
  <c r="AL91" i="6"/>
  <c r="H92" i="6"/>
  <c r="H91" i="6" s="1"/>
  <c r="L92" i="6"/>
  <c r="V92" i="6"/>
  <c r="AG92" i="6"/>
  <c r="AI92" i="6"/>
  <c r="AK92" i="6" s="1"/>
  <c r="G95" i="6"/>
  <c r="G94" i="6" s="1"/>
  <c r="G93" i="6" s="1"/>
  <c r="O95" i="6"/>
  <c r="O94" i="6" s="1"/>
  <c r="O93" i="6" s="1"/>
  <c r="W95" i="6"/>
  <c r="W94" i="6" s="1"/>
  <c r="W93" i="6" s="1"/>
  <c r="AE95" i="6"/>
  <c r="AE94" i="6" s="1"/>
  <c r="AE93" i="6" s="1"/>
  <c r="G96" i="6"/>
  <c r="M96" i="6"/>
  <c r="M95" i="6" s="1"/>
  <c r="M94" i="6" s="1"/>
  <c r="M93" i="6" s="1"/>
  <c r="U96" i="6"/>
  <c r="U95" i="6" s="1"/>
  <c r="U94" i="6" s="1"/>
  <c r="U93" i="6" s="1"/>
  <c r="W96" i="6"/>
  <c r="AC96" i="6"/>
  <c r="AC95" i="6" s="1"/>
  <c r="AC94" i="6" s="1"/>
  <c r="AC93" i="6" s="1"/>
  <c r="AE96" i="6"/>
  <c r="AG96" i="6"/>
  <c r="AG95" i="6" s="1"/>
  <c r="AG94" i="6" s="1"/>
  <c r="AG93" i="6" s="1"/>
  <c r="AK96" i="6"/>
  <c r="AK95" i="6" s="1"/>
  <c r="AK94" i="6" s="1"/>
  <c r="AK93" i="6" s="1"/>
  <c r="F97" i="6"/>
  <c r="F96" i="6" s="1"/>
  <c r="F95" i="6" s="1"/>
  <c r="F94" i="6" s="1"/>
  <c r="F93" i="6" s="1"/>
  <c r="G97" i="6"/>
  <c r="I97" i="6"/>
  <c r="I96" i="6" s="1"/>
  <c r="I95" i="6" s="1"/>
  <c r="I94" i="6" s="1"/>
  <c r="I93" i="6" s="1"/>
  <c r="J97" i="6"/>
  <c r="J96" i="6" s="1"/>
  <c r="J95" i="6" s="1"/>
  <c r="J94" i="6" s="1"/>
  <c r="J93" i="6" s="1"/>
  <c r="K97" i="6"/>
  <c r="K96" i="6" s="1"/>
  <c r="K95" i="6" s="1"/>
  <c r="K94" i="6" s="1"/>
  <c r="K93" i="6" s="1"/>
  <c r="M97" i="6"/>
  <c r="O97" i="6"/>
  <c r="O96" i="6" s="1"/>
  <c r="P97" i="6"/>
  <c r="P96" i="6" s="1"/>
  <c r="P95" i="6" s="1"/>
  <c r="P94" i="6" s="1"/>
  <c r="P93" i="6" s="1"/>
  <c r="R97" i="6"/>
  <c r="R96" i="6" s="1"/>
  <c r="R95" i="6" s="1"/>
  <c r="R94" i="6" s="1"/>
  <c r="R93" i="6" s="1"/>
  <c r="T97" i="6"/>
  <c r="T96" i="6" s="1"/>
  <c r="T95" i="6" s="1"/>
  <c r="T94" i="6" s="1"/>
  <c r="T93" i="6" s="1"/>
  <c r="U97" i="6"/>
  <c r="W97" i="6"/>
  <c r="Y97" i="6"/>
  <c r="Y96" i="6" s="1"/>
  <c r="Y95" i="6" s="1"/>
  <c r="Y94" i="6" s="1"/>
  <c r="Y93" i="6" s="1"/>
  <c r="AA97" i="6"/>
  <c r="AA96" i="6" s="1"/>
  <c r="AA95" i="6" s="1"/>
  <c r="AA94" i="6" s="1"/>
  <c r="AA93" i="6" s="1"/>
  <c r="AC97" i="6"/>
  <c r="AE97" i="6"/>
  <c r="AF97" i="6"/>
  <c r="AF96" i="6" s="1"/>
  <c r="AF95" i="6" s="1"/>
  <c r="AF94" i="6" s="1"/>
  <c r="AF93" i="6" s="1"/>
  <c r="AG97" i="6"/>
  <c r="AH97" i="6"/>
  <c r="AH96" i="6" s="1"/>
  <c r="AH95" i="6" s="1"/>
  <c r="AH94" i="6" s="1"/>
  <c r="AH93" i="6" s="1"/>
  <c r="AJ97" i="6"/>
  <c r="AJ96" i="6" s="1"/>
  <c r="AJ95" i="6" s="1"/>
  <c r="AJ94" i="6" s="1"/>
  <c r="AJ93" i="6" s="1"/>
  <c r="AK97" i="6"/>
  <c r="AL97" i="6"/>
  <c r="AL96" i="6" s="1"/>
  <c r="AL95" i="6" s="1"/>
  <c r="AL94" i="6" s="1"/>
  <c r="AL93" i="6" s="1"/>
  <c r="H98" i="6"/>
  <c r="H97" i="6" s="1"/>
  <c r="H96" i="6" s="1"/>
  <c r="H95" i="6" s="1"/>
  <c r="H94" i="6" s="1"/>
  <c r="H93" i="6" s="1"/>
  <c r="L98" i="6"/>
  <c r="V98" i="6"/>
  <c r="AG98" i="6"/>
  <c r="AI98" i="6"/>
  <c r="AK98" i="6" s="1"/>
  <c r="AM98" i="6"/>
  <c r="AM97" i="6" s="1"/>
  <c r="AM96" i="6" s="1"/>
  <c r="AM95" i="6" s="1"/>
  <c r="AM94" i="6" s="1"/>
  <c r="AM93" i="6" s="1"/>
  <c r="AA99" i="6"/>
  <c r="F100" i="6"/>
  <c r="F99" i="6" s="1"/>
  <c r="I100" i="6"/>
  <c r="I99" i="6" s="1"/>
  <c r="J100" i="6"/>
  <c r="J99" i="6" s="1"/>
  <c r="M100" i="6"/>
  <c r="M99" i="6" s="1"/>
  <c r="U100" i="6"/>
  <c r="U99" i="6" s="1"/>
  <c r="Y100" i="6"/>
  <c r="Y99" i="6" s="1"/>
  <c r="AG100" i="6"/>
  <c r="AG99" i="6" s="1"/>
  <c r="AH100" i="6"/>
  <c r="AH99" i="6" s="1"/>
  <c r="AL100" i="6"/>
  <c r="AL99" i="6" s="1"/>
  <c r="F101" i="6"/>
  <c r="G101" i="6"/>
  <c r="G100" i="6" s="1"/>
  <c r="G99" i="6" s="1"/>
  <c r="I101" i="6"/>
  <c r="J101" i="6"/>
  <c r="K101" i="6"/>
  <c r="K100" i="6" s="1"/>
  <c r="K99" i="6" s="1"/>
  <c r="M101" i="6"/>
  <c r="O101" i="6"/>
  <c r="O100" i="6" s="1"/>
  <c r="O99" i="6" s="1"/>
  <c r="P101" i="6"/>
  <c r="P100" i="6" s="1"/>
  <c r="P99" i="6" s="1"/>
  <c r="T101" i="6"/>
  <c r="T100" i="6" s="1"/>
  <c r="T99" i="6" s="1"/>
  <c r="U101" i="6"/>
  <c r="W101" i="6"/>
  <c r="W100" i="6" s="1"/>
  <c r="W99" i="6" s="1"/>
  <c r="Y101" i="6"/>
  <c r="AA101" i="6"/>
  <c r="AA100" i="6" s="1"/>
  <c r="AC101" i="6"/>
  <c r="AC100" i="6" s="1"/>
  <c r="AC99" i="6" s="1"/>
  <c r="AE101" i="6"/>
  <c r="AE100" i="6" s="1"/>
  <c r="AE99" i="6" s="1"/>
  <c r="AF101" i="6"/>
  <c r="AF100" i="6" s="1"/>
  <c r="AF99" i="6" s="1"/>
  <c r="AG101" i="6"/>
  <c r="AH101" i="6"/>
  <c r="AJ101" i="6"/>
  <c r="AJ100" i="6" s="1"/>
  <c r="AJ99" i="6" s="1"/>
  <c r="AL101" i="6"/>
  <c r="H102" i="6"/>
  <c r="H101" i="6" s="1"/>
  <c r="H100" i="6" s="1"/>
  <c r="H99" i="6" s="1"/>
  <c r="K102" i="6"/>
  <c r="R102" i="6"/>
  <c r="R101" i="6" s="1"/>
  <c r="R100" i="6" s="1"/>
  <c r="R99" i="6" s="1"/>
  <c r="V102" i="6"/>
  <c r="AG102" i="6"/>
  <c r="AI102" i="6"/>
  <c r="AK102" i="6" s="1"/>
  <c r="AK101" i="6" s="1"/>
  <c r="AK100" i="6" s="1"/>
  <c r="AK99" i="6" s="1"/>
  <c r="M104" i="6"/>
  <c r="K105" i="6"/>
  <c r="K104" i="6" s="1"/>
  <c r="P106" i="6"/>
  <c r="R106" i="6"/>
  <c r="O107" i="6"/>
  <c r="O106" i="6" s="1"/>
  <c r="P107" i="6"/>
  <c r="Q107" i="6"/>
  <c r="Q106" i="6" s="1"/>
  <c r="R107" i="6"/>
  <c r="Q108" i="6"/>
  <c r="S108" i="6"/>
  <c r="S107" i="6" s="1"/>
  <c r="S106" i="6" s="1"/>
  <c r="G109" i="6"/>
  <c r="G105" i="6" s="1"/>
  <c r="G104" i="6" s="1"/>
  <c r="K109" i="6"/>
  <c r="O109" i="6"/>
  <c r="O105" i="6" s="1"/>
  <c r="O104" i="6" s="1"/>
  <c r="W109" i="6"/>
  <c r="W105" i="6" s="1"/>
  <c r="W104" i="6" s="1"/>
  <c r="AE109" i="6"/>
  <c r="AE105" i="6" s="1"/>
  <c r="AE104" i="6" s="1"/>
  <c r="F110" i="6"/>
  <c r="F109" i="6" s="1"/>
  <c r="F105" i="6" s="1"/>
  <c r="F104" i="6" s="1"/>
  <c r="G110" i="6"/>
  <c r="I110" i="6"/>
  <c r="I109" i="6" s="1"/>
  <c r="I105" i="6" s="1"/>
  <c r="I104" i="6" s="1"/>
  <c r="J110" i="6"/>
  <c r="J109" i="6" s="1"/>
  <c r="J105" i="6" s="1"/>
  <c r="J104" i="6" s="1"/>
  <c r="K110" i="6"/>
  <c r="M110" i="6"/>
  <c r="M109" i="6" s="1"/>
  <c r="M105" i="6" s="1"/>
  <c r="O110" i="6"/>
  <c r="P110" i="6"/>
  <c r="P109" i="6" s="1"/>
  <c r="P105" i="6" s="1"/>
  <c r="P104" i="6" s="1"/>
  <c r="R110" i="6"/>
  <c r="R109" i="6" s="1"/>
  <c r="T110" i="6"/>
  <c r="T109" i="6" s="1"/>
  <c r="T105" i="6" s="1"/>
  <c r="T104" i="6" s="1"/>
  <c r="U110" i="6"/>
  <c r="U109" i="6" s="1"/>
  <c r="U105" i="6" s="1"/>
  <c r="U104" i="6" s="1"/>
  <c r="W110" i="6"/>
  <c r="Y110" i="6"/>
  <c r="Y109" i="6" s="1"/>
  <c r="Y105" i="6" s="1"/>
  <c r="Y104" i="6" s="1"/>
  <c r="AA110" i="6"/>
  <c r="AA109" i="6" s="1"/>
  <c r="AA105" i="6" s="1"/>
  <c r="AA104" i="6" s="1"/>
  <c r="AC110" i="6"/>
  <c r="AC109" i="6" s="1"/>
  <c r="AC105" i="6" s="1"/>
  <c r="AC104" i="6" s="1"/>
  <c r="AE110" i="6"/>
  <c r="AF110" i="6"/>
  <c r="AF109" i="6" s="1"/>
  <c r="AF105" i="6" s="1"/>
  <c r="AF104" i="6" s="1"/>
  <c r="AG110" i="6"/>
  <c r="AG109" i="6" s="1"/>
  <c r="AG105" i="6" s="1"/>
  <c r="AG104" i="6" s="1"/>
  <c r="AH110" i="6"/>
  <c r="AH109" i="6" s="1"/>
  <c r="AH105" i="6" s="1"/>
  <c r="AH104" i="6" s="1"/>
  <c r="AJ110" i="6"/>
  <c r="AJ109" i="6" s="1"/>
  <c r="AJ105" i="6" s="1"/>
  <c r="AJ104" i="6" s="1"/>
  <c r="AK110" i="6"/>
  <c r="AK109" i="6" s="1"/>
  <c r="AK105" i="6" s="1"/>
  <c r="AK104" i="6" s="1"/>
  <c r="AL110" i="6"/>
  <c r="AL109" i="6" s="1"/>
  <c r="AL105" i="6" s="1"/>
  <c r="AL104" i="6" s="1"/>
  <c r="H111" i="6"/>
  <c r="H110" i="6" s="1"/>
  <c r="H109" i="6" s="1"/>
  <c r="H105" i="6" s="1"/>
  <c r="H104" i="6" s="1"/>
  <c r="L111" i="6"/>
  <c r="V111" i="6"/>
  <c r="AG111" i="6"/>
  <c r="AI111" i="6"/>
  <c r="AK111" i="6" s="1"/>
  <c r="AM111" i="6" s="1"/>
  <c r="AM110" i="6" s="1"/>
  <c r="AM109" i="6" s="1"/>
  <c r="AM105" i="6" s="1"/>
  <c r="AM104" i="6" s="1"/>
  <c r="U113" i="6"/>
  <c r="U112" i="6" s="1"/>
  <c r="K114" i="6"/>
  <c r="K113" i="6" s="1"/>
  <c r="O114" i="6"/>
  <c r="O113" i="6" s="1"/>
  <c r="O112" i="6" s="1"/>
  <c r="AA114" i="6"/>
  <c r="AA113" i="6" s="1"/>
  <c r="F115" i="6"/>
  <c r="F114" i="6" s="1"/>
  <c r="F113" i="6" s="1"/>
  <c r="G115" i="6"/>
  <c r="I115" i="6"/>
  <c r="I114" i="6" s="1"/>
  <c r="I113" i="6" s="1"/>
  <c r="J115" i="6"/>
  <c r="J114" i="6" s="1"/>
  <c r="J113" i="6" s="1"/>
  <c r="K115" i="6"/>
  <c r="M115" i="6"/>
  <c r="O115" i="6"/>
  <c r="P115" i="6"/>
  <c r="P114" i="6" s="1"/>
  <c r="P113" i="6" s="1"/>
  <c r="R115" i="6"/>
  <c r="R114" i="6" s="1"/>
  <c r="R113" i="6" s="1"/>
  <c r="R112" i="6" s="1"/>
  <c r="T115" i="6"/>
  <c r="T114" i="6" s="1"/>
  <c r="T113" i="6" s="1"/>
  <c r="U115" i="6"/>
  <c r="U114" i="6" s="1"/>
  <c r="W115" i="6"/>
  <c r="Y115" i="6"/>
  <c r="Y114" i="6" s="1"/>
  <c r="Y113" i="6" s="1"/>
  <c r="Y112" i="6" s="1"/>
  <c r="AA115" i="6"/>
  <c r="AC115" i="6"/>
  <c r="AC114" i="6" s="1"/>
  <c r="AC113" i="6" s="1"/>
  <c r="AC112" i="6" s="1"/>
  <c r="AE115" i="6"/>
  <c r="AF115" i="6"/>
  <c r="AF114" i="6" s="1"/>
  <c r="AF113" i="6" s="1"/>
  <c r="AG115" i="6"/>
  <c r="AG114" i="6" s="1"/>
  <c r="AG113" i="6" s="1"/>
  <c r="AH115" i="6"/>
  <c r="AH114" i="6" s="1"/>
  <c r="AH113" i="6" s="1"/>
  <c r="AJ115" i="6"/>
  <c r="AJ114" i="6" s="1"/>
  <c r="AJ113" i="6" s="1"/>
  <c r="AL115" i="6"/>
  <c r="AL114" i="6" s="1"/>
  <c r="AL113" i="6" s="1"/>
  <c r="H116" i="6"/>
  <c r="H115" i="6" s="1"/>
  <c r="L116" i="6"/>
  <c r="V116" i="6"/>
  <c r="AG116" i="6"/>
  <c r="AI116" i="6"/>
  <c r="AK116" i="6" s="1"/>
  <c r="H117" i="6"/>
  <c r="L117" i="6"/>
  <c r="N117" i="6" s="1"/>
  <c r="Q117" i="6"/>
  <c r="S117" i="6" s="1"/>
  <c r="V117" i="6"/>
  <c r="X117" i="6" s="1"/>
  <c r="Z117" i="6"/>
  <c r="AB117" i="6" s="1"/>
  <c r="AD117" i="6" s="1"/>
  <c r="AG117" i="6"/>
  <c r="AI117" i="6"/>
  <c r="AK117" i="6" s="1"/>
  <c r="AM117" i="6"/>
  <c r="F118" i="6"/>
  <c r="G118" i="6"/>
  <c r="I118" i="6"/>
  <c r="J118" i="6"/>
  <c r="K118" i="6"/>
  <c r="M118" i="6"/>
  <c r="O118" i="6"/>
  <c r="P118" i="6"/>
  <c r="R118" i="6"/>
  <c r="T118" i="6"/>
  <c r="U118" i="6"/>
  <c r="W118" i="6"/>
  <c r="Y118" i="6"/>
  <c r="AA118" i="6"/>
  <c r="AC118" i="6"/>
  <c r="AE118" i="6"/>
  <c r="AF118" i="6"/>
  <c r="AG118" i="6"/>
  <c r="AH118" i="6"/>
  <c r="AI118" i="6"/>
  <c r="AJ118" i="6"/>
  <c r="AL118" i="6"/>
  <c r="AM118" i="6"/>
  <c r="H119" i="6"/>
  <c r="H118" i="6" s="1"/>
  <c r="L119" i="6"/>
  <c r="L118" i="6" s="1"/>
  <c r="M119" i="6"/>
  <c r="N119" i="6"/>
  <c r="V119" i="6"/>
  <c r="V118" i="6" s="1"/>
  <c r="X119" i="6"/>
  <c r="AG119" i="6"/>
  <c r="AI119" i="6" s="1"/>
  <c r="AK119" i="6"/>
  <c r="AM119" i="6" s="1"/>
  <c r="H120" i="6"/>
  <c r="AE120" i="6"/>
  <c r="I121" i="6"/>
  <c r="I120" i="6" s="1"/>
  <c r="M121" i="6"/>
  <c r="M120" i="6" s="1"/>
  <c r="U121" i="6"/>
  <c r="U120" i="6" s="1"/>
  <c r="Y121" i="6"/>
  <c r="Y120" i="6" s="1"/>
  <c r="AC121" i="6"/>
  <c r="AC120" i="6" s="1"/>
  <c r="AG121" i="6"/>
  <c r="AG120" i="6" s="1"/>
  <c r="F122" i="6"/>
  <c r="F121" i="6" s="1"/>
  <c r="F120" i="6" s="1"/>
  <c r="G122" i="6"/>
  <c r="G121" i="6" s="1"/>
  <c r="G120" i="6" s="1"/>
  <c r="I122" i="6"/>
  <c r="J122" i="6"/>
  <c r="J121" i="6" s="1"/>
  <c r="J120" i="6" s="1"/>
  <c r="K122" i="6"/>
  <c r="K121" i="6" s="1"/>
  <c r="K120" i="6" s="1"/>
  <c r="M122" i="6"/>
  <c r="O122" i="6"/>
  <c r="O121" i="6" s="1"/>
  <c r="O120" i="6" s="1"/>
  <c r="P122" i="6"/>
  <c r="P121" i="6" s="1"/>
  <c r="P120" i="6" s="1"/>
  <c r="R122" i="6"/>
  <c r="R121" i="6" s="1"/>
  <c r="R120" i="6" s="1"/>
  <c r="T122" i="6"/>
  <c r="T121" i="6" s="1"/>
  <c r="T120" i="6" s="1"/>
  <c r="U122" i="6"/>
  <c r="W122" i="6"/>
  <c r="W121" i="6" s="1"/>
  <c r="W120" i="6" s="1"/>
  <c r="Y122" i="6"/>
  <c r="AA122" i="6"/>
  <c r="AA121" i="6" s="1"/>
  <c r="AA120" i="6" s="1"/>
  <c r="AC122" i="6"/>
  <c r="AE122" i="6"/>
  <c r="AE121" i="6" s="1"/>
  <c r="AF122" i="6"/>
  <c r="AF121" i="6" s="1"/>
  <c r="AF120" i="6" s="1"/>
  <c r="AG122" i="6"/>
  <c r="AH122" i="6"/>
  <c r="AH121" i="6" s="1"/>
  <c r="AH120" i="6" s="1"/>
  <c r="AI122" i="6"/>
  <c r="AI121" i="6" s="1"/>
  <c r="AI120" i="6" s="1"/>
  <c r="AJ122" i="6"/>
  <c r="AJ121" i="6" s="1"/>
  <c r="AJ120" i="6" s="1"/>
  <c r="AL122" i="6"/>
  <c r="AL121" i="6" s="1"/>
  <c r="AL120" i="6" s="1"/>
  <c r="H123" i="6"/>
  <c r="H122" i="6" s="1"/>
  <c r="H121" i="6" s="1"/>
  <c r="L123" i="6"/>
  <c r="L122" i="6" s="1"/>
  <c r="L121" i="6" s="1"/>
  <c r="L120" i="6" s="1"/>
  <c r="V123" i="6"/>
  <c r="V122" i="6" s="1"/>
  <c r="V121" i="6" s="1"/>
  <c r="V120" i="6" s="1"/>
  <c r="AG123" i="6"/>
  <c r="AI123" i="6"/>
  <c r="AK123" i="6" s="1"/>
  <c r="M125" i="6"/>
  <c r="AC125" i="6"/>
  <c r="G126" i="6"/>
  <c r="G125" i="6" s="1"/>
  <c r="K126" i="6"/>
  <c r="K125" i="6" s="1"/>
  <c r="O126" i="6"/>
  <c r="O125" i="6" s="1"/>
  <c r="W126" i="6"/>
  <c r="W125" i="6" s="1"/>
  <c r="AA126" i="6"/>
  <c r="AA125" i="6" s="1"/>
  <c r="AE126" i="6"/>
  <c r="AE125" i="6" s="1"/>
  <c r="F127" i="6"/>
  <c r="F126" i="6" s="1"/>
  <c r="F125" i="6" s="1"/>
  <c r="G127" i="6"/>
  <c r="I127" i="6"/>
  <c r="I126" i="6" s="1"/>
  <c r="I125" i="6" s="1"/>
  <c r="J127" i="6"/>
  <c r="J126" i="6" s="1"/>
  <c r="J125" i="6" s="1"/>
  <c r="K127" i="6"/>
  <c r="M127" i="6"/>
  <c r="M126" i="6" s="1"/>
  <c r="O127" i="6"/>
  <c r="P127" i="6"/>
  <c r="P126" i="6" s="1"/>
  <c r="P125" i="6" s="1"/>
  <c r="R127" i="6"/>
  <c r="R126" i="6" s="1"/>
  <c r="R125" i="6" s="1"/>
  <c r="T127" i="6"/>
  <c r="T126" i="6" s="1"/>
  <c r="T125" i="6" s="1"/>
  <c r="U127" i="6"/>
  <c r="U126" i="6" s="1"/>
  <c r="U125" i="6" s="1"/>
  <c r="W127" i="6"/>
  <c r="Y127" i="6"/>
  <c r="Y126" i="6" s="1"/>
  <c r="Y125" i="6" s="1"/>
  <c r="AA127" i="6"/>
  <c r="AC127" i="6"/>
  <c r="AC126" i="6" s="1"/>
  <c r="AE127" i="6"/>
  <c r="AF127" i="6"/>
  <c r="AF126" i="6" s="1"/>
  <c r="AF125" i="6" s="1"/>
  <c r="AG127" i="6"/>
  <c r="AG126" i="6" s="1"/>
  <c r="AG125" i="6" s="1"/>
  <c r="AH127" i="6"/>
  <c r="AH126" i="6" s="1"/>
  <c r="AH125" i="6" s="1"/>
  <c r="AJ127" i="6"/>
  <c r="AJ126" i="6" s="1"/>
  <c r="AJ125" i="6" s="1"/>
  <c r="AL127" i="6"/>
  <c r="AL126" i="6" s="1"/>
  <c r="AL125" i="6" s="1"/>
  <c r="H128" i="6"/>
  <c r="H127" i="6" s="1"/>
  <c r="H126" i="6" s="1"/>
  <c r="H125" i="6" s="1"/>
  <c r="L128" i="6"/>
  <c r="V128" i="6"/>
  <c r="AG128" i="6"/>
  <c r="AI128" i="6"/>
  <c r="AI127" i="6" s="1"/>
  <c r="AI126" i="6" s="1"/>
  <c r="AI125" i="6" s="1"/>
  <c r="H129" i="6"/>
  <c r="L129" i="6"/>
  <c r="N129" i="6" s="1"/>
  <c r="Q129" i="6"/>
  <c r="S129" i="6" s="1"/>
  <c r="V129" i="6"/>
  <c r="X129" i="6" s="1"/>
  <c r="Z129" i="6"/>
  <c r="AB129" i="6" s="1"/>
  <c r="AD129" i="6" s="1"/>
  <c r="AG129" i="6"/>
  <c r="AI129" i="6"/>
  <c r="AK129" i="6" s="1"/>
  <c r="AM129" i="6" s="1"/>
  <c r="I131" i="6"/>
  <c r="M131" i="6"/>
  <c r="U131" i="6"/>
  <c r="Y131" i="6"/>
  <c r="AC131" i="6"/>
  <c r="AG131" i="6"/>
  <c r="AG130" i="6" s="1"/>
  <c r="F132" i="6"/>
  <c r="F131" i="6" s="1"/>
  <c r="G132" i="6"/>
  <c r="I132" i="6"/>
  <c r="J132" i="6"/>
  <c r="J131" i="6" s="1"/>
  <c r="K132" i="6"/>
  <c r="M132" i="6"/>
  <c r="O132" i="6"/>
  <c r="P132" i="6"/>
  <c r="P131" i="6" s="1"/>
  <c r="R132" i="6"/>
  <c r="R131" i="6" s="1"/>
  <c r="T132" i="6"/>
  <c r="T131" i="6" s="1"/>
  <c r="T130" i="6" s="1"/>
  <c r="U132" i="6"/>
  <c r="W132" i="6"/>
  <c r="Y132" i="6"/>
  <c r="AA132" i="6"/>
  <c r="AA131" i="6" s="1"/>
  <c r="AC132" i="6"/>
  <c r="AE132" i="6"/>
  <c r="AF132" i="6"/>
  <c r="AF131" i="6" s="1"/>
  <c r="AG132" i="6"/>
  <c r="AH132" i="6"/>
  <c r="AH131" i="6" s="1"/>
  <c r="AJ132" i="6"/>
  <c r="AJ131" i="6" s="1"/>
  <c r="AL132" i="6"/>
  <c r="AL131" i="6" s="1"/>
  <c r="AL130" i="6" s="1"/>
  <c r="H133" i="6"/>
  <c r="H132" i="6" s="1"/>
  <c r="L133" i="6"/>
  <c r="L132" i="6" s="1"/>
  <c r="V133" i="6"/>
  <c r="V132" i="6" s="1"/>
  <c r="AG133" i="6"/>
  <c r="AI133" i="6"/>
  <c r="F134" i="6"/>
  <c r="G134" i="6"/>
  <c r="I134" i="6"/>
  <c r="J134" i="6"/>
  <c r="K134" i="6"/>
  <c r="M134" i="6"/>
  <c r="O134" i="6"/>
  <c r="P134" i="6"/>
  <c r="R134" i="6"/>
  <c r="T134" i="6"/>
  <c r="U134" i="6"/>
  <c r="W134" i="6"/>
  <c r="Y134" i="6"/>
  <c r="AA134" i="6"/>
  <c r="AC134" i="6"/>
  <c r="AE134" i="6"/>
  <c r="AF134" i="6"/>
  <c r="AG134" i="6"/>
  <c r="AH134" i="6"/>
  <c r="AJ134" i="6"/>
  <c r="AL134" i="6"/>
  <c r="H135" i="6"/>
  <c r="H134" i="6" s="1"/>
  <c r="L135" i="6"/>
  <c r="L134" i="6" s="1"/>
  <c r="V135" i="6"/>
  <c r="V134" i="6" s="1"/>
  <c r="AG135" i="6"/>
  <c r="AI135" i="6"/>
  <c r="AK135" i="6" s="1"/>
  <c r="F136" i="6"/>
  <c r="G136" i="6"/>
  <c r="I136" i="6"/>
  <c r="J136" i="6"/>
  <c r="K136" i="6"/>
  <c r="M136" i="6"/>
  <c r="O136" i="6"/>
  <c r="P136" i="6"/>
  <c r="R136" i="6"/>
  <c r="T136" i="6"/>
  <c r="U136" i="6"/>
  <c r="W136" i="6"/>
  <c r="Y136" i="6"/>
  <c r="AA136" i="6"/>
  <c r="AC136" i="6"/>
  <c r="AE136" i="6"/>
  <c r="AF136" i="6"/>
  <c r="AG136" i="6"/>
  <c r="AH136" i="6"/>
  <c r="AI136" i="6"/>
  <c r="AJ136" i="6"/>
  <c r="AL136" i="6"/>
  <c r="H137" i="6"/>
  <c r="H136" i="6" s="1"/>
  <c r="L137" i="6"/>
  <c r="L136" i="6" s="1"/>
  <c r="V137" i="6"/>
  <c r="V136" i="6" s="1"/>
  <c r="AG137" i="6"/>
  <c r="AI137" i="6"/>
  <c r="AK137" i="6" s="1"/>
  <c r="F138" i="6"/>
  <c r="G138" i="6"/>
  <c r="I138" i="6"/>
  <c r="J138" i="6"/>
  <c r="K138" i="6"/>
  <c r="M138" i="6"/>
  <c r="O138" i="6"/>
  <c r="P138" i="6"/>
  <c r="R138" i="6"/>
  <c r="T138" i="6"/>
  <c r="U138" i="6"/>
  <c r="W138" i="6"/>
  <c r="Y138" i="6"/>
  <c r="AA138" i="6"/>
  <c r="AC138" i="6"/>
  <c r="AE138" i="6"/>
  <c r="AF138" i="6"/>
  <c r="AG138" i="6"/>
  <c r="AH138" i="6"/>
  <c r="AJ138" i="6"/>
  <c r="AL138" i="6"/>
  <c r="H139" i="6"/>
  <c r="H138" i="6" s="1"/>
  <c r="L139" i="6"/>
  <c r="L138" i="6" s="1"/>
  <c r="V139" i="6"/>
  <c r="V138" i="6" s="1"/>
  <c r="AG139" i="6"/>
  <c r="AI139" i="6"/>
  <c r="AK139" i="6" s="1"/>
  <c r="F140" i="6"/>
  <c r="G140" i="6"/>
  <c r="I140" i="6"/>
  <c r="J140" i="6"/>
  <c r="K140" i="6"/>
  <c r="M140" i="6"/>
  <c r="O140" i="6"/>
  <c r="P140" i="6"/>
  <c r="R140" i="6"/>
  <c r="T140" i="6"/>
  <c r="U140" i="6"/>
  <c r="W140" i="6"/>
  <c r="Y140" i="6"/>
  <c r="AA140" i="6"/>
  <c r="AC140" i="6"/>
  <c r="AE140" i="6"/>
  <c r="AF140" i="6"/>
  <c r="AG140" i="6"/>
  <c r="AH140" i="6"/>
  <c r="AJ140" i="6"/>
  <c r="AL140" i="6"/>
  <c r="H141" i="6"/>
  <c r="H140" i="6" s="1"/>
  <c r="L141" i="6"/>
  <c r="V141" i="6"/>
  <c r="AG141" i="6"/>
  <c r="AI141" i="6"/>
  <c r="H142" i="6"/>
  <c r="L142" i="6"/>
  <c r="N142" i="6" s="1"/>
  <c r="Q142" i="6" s="1"/>
  <c r="S142" i="6" s="1"/>
  <c r="V142" i="6"/>
  <c r="X142" i="6" s="1"/>
  <c r="Z142" i="6" s="1"/>
  <c r="AB142" i="6" s="1"/>
  <c r="AD142" i="6"/>
  <c r="AG142" i="6"/>
  <c r="AI142" i="6"/>
  <c r="AK142" i="6" s="1"/>
  <c r="AM142" i="6" s="1"/>
  <c r="I143" i="6"/>
  <c r="M143" i="6"/>
  <c r="U143" i="6"/>
  <c r="Y143" i="6"/>
  <c r="AC143" i="6"/>
  <c r="AG143" i="6"/>
  <c r="F144" i="6"/>
  <c r="F143" i="6" s="1"/>
  <c r="G144" i="6"/>
  <c r="I144" i="6"/>
  <c r="J144" i="6"/>
  <c r="J143" i="6" s="1"/>
  <c r="K144" i="6"/>
  <c r="K143" i="6" s="1"/>
  <c r="M144" i="6"/>
  <c r="O144" i="6"/>
  <c r="P144" i="6"/>
  <c r="P143" i="6" s="1"/>
  <c r="R144" i="6"/>
  <c r="R143" i="6" s="1"/>
  <c r="T144" i="6"/>
  <c r="T143" i="6" s="1"/>
  <c r="U144" i="6"/>
  <c r="W144" i="6"/>
  <c r="W143" i="6" s="1"/>
  <c r="Y144" i="6"/>
  <c r="AA144" i="6"/>
  <c r="AC144" i="6"/>
  <c r="AE144" i="6"/>
  <c r="AE143" i="6" s="1"/>
  <c r="AF144" i="6"/>
  <c r="AF143" i="6" s="1"/>
  <c r="AG144" i="6"/>
  <c r="AH144" i="6"/>
  <c r="AH143" i="6" s="1"/>
  <c r="AI144" i="6"/>
  <c r="AJ144" i="6"/>
  <c r="AJ143" i="6" s="1"/>
  <c r="AL144" i="6"/>
  <c r="AL143" i="6" s="1"/>
  <c r="H145" i="6"/>
  <c r="H144" i="6" s="1"/>
  <c r="H143" i="6" s="1"/>
  <c r="L145" i="6"/>
  <c r="L144" i="6" s="1"/>
  <c r="V145" i="6"/>
  <c r="V144" i="6" s="1"/>
  <c r="AG145" i="6"/>
  <c r="AI145" i="6"/>
  <c r="AK145" i="6" s="1"/>
  <c r="F146" i="6"/>
  <c r="G146" i="6"/>
  <c r="I146" i="6"/>
  <c r="J146" i="6"/>
  <c r="K146" i="6"/>
  <c r="M146" i="6"/>
  <c r="O146" i="6"/>
  <c r="P146" i="6"/>
  <c r="R146" i="6"/>
  <c r="T146" i="6"/>
  <c r="U146" i="6"/>
  <c r="W146" i="6"/>
  <c r="Y146" i="6"/>
  <c r="AA146" i="6"/>
  <c r="AC146" i="6"/>
  <c r="AE146" i="6"/>
  <c r="AF146" i="6"/>
  <c r="AG146" i="6"/>
  <c r="AH146" i="6"/>
  <c r="AI146" i="6"/>
  <c r="AJ146" i="6"/>
  <c r="AL146" i="6"/>
  <c r="H147" i="6"/>
  <c r="H146" i="6" s="1"/>
  <c r="L147" i="6"/>
  <c r="L146" i="6" s="1"/>
  <c r="V147" i="6"/>
  <c r="V146" i="6" s="1"/>
  <c r="AG147" i="6"/>
  <c r="AI147" i="6"/>
  <c r="AK147" i="6" s="1"/>
  <c r="F148" i="6"/>
  <c r="G148" i="6"/>
  <c r="I148" i="6"/>
  <c r="J148" i="6"/>
  <c r="K148" i="6"/>
  <c r="M148" i="6"/>
  <c r="O148" i="6"/>
  <c r="P148" i="6"/>
  <c r="R148" i="6"/>
  <c r="T148" i="6"/>
  <c r="U148" i="6"/>
  <c r="W148" i="6"/>
  <c r="Y148" i="6"/>
  <c r="AA148" i="6"/>
  <c r="AC148" i="6"/>
  <c r="AE148" i="6"/>
  <c r="AF148" i="6"/>
  <c r="AG148" i="6"/>
  <c r="AH148" i="6"/>
  <c r="AJ148" i="6"/>
  <c r="AL148" i="6"/>
  <c r="H149" i="6"/>
  <c r="H148" i="6" s="1"/>
  <c r="L149" i="6"/>
  <c r="L148" i="6" s="1"/>
  <c r="V149" i="6"/>
  <c r="V148" i="6" s="1"/>
  <c r="AG149" i="6"/>
  <c r="AI149" i="6"/>
  <c r="K151" i="6"/>
  <c r="L151" i="6"/>
  <c r="M151" i="6"/>
  <c r="P151" i="6"/>
  <c r="R151" i="6"/>
  <c r="T151" i="6"/>
  <c r="U151" i="6"/>
  <c r="V151" i="6"/>
  <c r="W151" i="6"/>
  <c r="X151" i="6"/>
  <c r="Y151" i="6"/>
  <c r="AE151" i="6"/>
  <c r="AF151" i="6"/>
  <c r="AG151" i="6"/>
  <c r="AH151" i="6"/>
  <c r="AI151" i="6"/>
  <c r="L152" i="6"/>
  <c r="N152" i="6"/>
  <c r="Q152" i="6" s="1"/>
  <c r="Q151" i="6" s="1"/>
  <c r="S152" i="6"/>
  <c r="S151" i="6" s="1"/>
  <c r="Z152" i="6"/>
  <c r="Z151" i="6" s="1"/>
  <c r="AB152" i="6"/>
  <c r="AK152" i="6"/>
  <c r="F153" i="6"/>
  <c r="F150" i="6" s="1"/>
  <c r="I153" i="6"/>
  <c r="J153" i="6"/>
  <c r="K153" i="6"/>
  <c r="M153" i="6"/>
  <c r="O153" i="6"/>
  <c r="P153" i="6"/>
  <c r="R153" i="6"/>
  <c r="T153" i="6"/>
  <c r="T150" i="6" s="1"/>
  <c r="U153" i="6"/>
  <c r="W153" i="6"/>
  <c r="Y153" i="6"/>
  <c r="AA153" i="6"/>
  <c r="AC153" i="6"/>
  <c r="AE153" i="6"/>
  <c r="AF153" i="6"/>
  <c r="AF150" i="6" s="1"/>
  <c r="AH153" i="6"/>
  <c r="AH150" i="6" s="1"/>
  <c r="AJ153" i="6"/>
  <c r="AJ150" i="6" s="1"/>
  <c r="AL153" i="6"/>
  <c r="AL150" i="6" s="1"/>
  <c r="G154" i="6"/>
  <c r="V154" i="6"/>
  <c r="X154" i="6" s="1"/>
  <c r="X153" i="6" s="1"/>
  <c r="AG154" i="6"/>
  <c r="AG153" i="6" s="1"/>
  <c r="AI154" i="6"/>
  <c r="F155" i="6"/>
  <c r="G155" i="6"/>
  <c r="I155" i="6"/>
  <c r="K155" i="6"/>
  <c r="M155" i="6"/>
  <c r="O155" i="6"/>
  <c r="T155" i="6"/>
  <c r="U155" i="6"/>
  <c r="W155" i="6"/>
  <c r="AA155" i="6"/>
  <c r="AA150" i="6" s="1"/>
  <c r="AC155" i="6"/>
  <c r="AE155" i="6"/>
  <c r="AF155" i="6"/>
  <c r="AG155" i="6"/>
  <c r="AJ155" i="6"/>
  <c r="AL155" i="6"/>
  <c r="G156" i="6"/>
  <c r="H156" i="6"/>
  <c r="H155" i="6" s="1"/>
  <c r="I156" i="6"/>
  <c r="J156" i="6"/>
  <c r="J155" i="6" s="1"/>
  <c r="K156" i="6"/>
  <c r="L156" i="6"/>
  <c r="L155" i="6" s="1"/>
  <c r="M156" i="6"/>
  <c r="P156" i="6"/>
  <c r="P155" i="6" s="1"/>
  <c r="R156" i="6"/>
  <c r="R155" i="6" s="1"/>
  <c r="V156" i="6"/>
  <c r="V155" i="6" s="1"/>
  <c r="W156" i="6"/>
  <c r="Y156" i="6"/>
  <c r="Y155" i="6" s="1"/>
  <c r="AG156" i="6"/>
  <c r="AH156" i="6"/>
  <c r="AH155" i="6" s="1"/>
  <c r="AI156" i="6"/>
  <c r="F157" i="6"/>
  <c r="G157" i="6"/>
  <c r="I157" i="6"/>
  <c r="I150" i="6" s="1"/>
  <c r="J157" i="6"/>
  <c r="K157" i="6"/>
  <c r="K150" i="6" s="1"/>
  <c r="M157" i="6"/>
  <c r="O157" i="6"/>
  <c r="P157" i="6"/>
  <c r="R157" i="6"/>
  <c r="T157" i="6"/>
  <c r="U157" i="6"/>
  <c r="U150" i="6" s="1"/>
  <c r="W157" i="6"/>
  <c r="W150" i="6" s="1"/>
  <c r="Y157" i="6"/>
  <c r="AA157" i="6"/>
  <c r="AC157" i="6"/>
  <c r="AC150" i="6" s="1"/>
  <c r="AE157" i="6"/>
  <c r="AE150" i="6" s="1"/>
  <c r="AF157" i="6"/>
  <c r="AG157" i="6"/>
  <c r="AH157" i="6"/>
  <c r="AJ157" i="6"/>
  <c r="AL157" i="6"/>
  <c r="H158" i="6"/>
  <c r="H157" i="6" s="1"/>
  <c r="L158" i="6"/>
  <c r="V158" i="6"/>
  <c r="AG158" i="6"/>
  <c r="AI158" i="6"/>
  <c r="AK158" i="6" s="1"/>
  <c r="AK157" i="6" s="1"/>
  <c r="AM158" i="6"/>
  <c r="AM157" i="6" s="1"/>
  <c r="O159" i="6"/>
  <c r="R159" i="6"/>
  <c r="P160" i="6"/>
  <c r="R160" i="6"/>
  <c r="M161" i="6"/>
  <c r="O161" i="6"/>
  <c r="P161" i="6"/>
  <c r="Y161" i="6"/>
  <c r="Z161" i="6"/>
  <c r="AA161" i="6"/>
  <c r="AC161" i="6"/>
  <c r="AD161" i="6"/>
  <c r="AJ161" i="6"/>
  <c r="AK161" i="6"/>
  <c r="AL161" i="6"/>
  <c r="AM161" i="6"/>
  <c r="N162" i="6"/>
  <c r="N161" i="6" s="1"/>
  <c r="Q162" i="6"/>
  <c r="Q161" i="6" s="1"/>
  <c r="R162" i="6"/>
  <c r="R161" i="6" s="1"/>
  <c r="S162" i="6"/>
  <c r="S161" i="6" s="1"/>
  <c r="Z162" i="6"/>
  <c r="AB162" i="6"/>
  <c r="AD162" i="6" s="1"/>
  <c r="AK162" i="6"/>
  <c r="AM162" i="6" s="1"/>
  <c r="O163" i="6"/>
  <c r="P163" i="6"/>
  <c r="Q163" i="6"/>
  <c r="R163" i="6"/>
  <c r="S163" i="6"/>
  <c r="AA163" i="6"/>
  <c r="AB163" i="6"/>
  <c r="AC163" i="6"/>
  <c r="AJ163" i="6"/>
  <c r="AK163" i="6"/>
  <c r="AL163" i="6"/>
  <c r="AM163" i="6"/>
  <c r="Q164" i="6"/>
  <c r="S164" i="6"/>
  <c r="AB164" i="6"/>
  <c r="AD164" i="6"/>
  <c r="AD163" i="6" s="1"/>
  <c r="AK164" i="6"/>
  <c r="AM164" i="6"/>
  <c r="O166" i="6"/>
  <c r="G168" i="6"/>
  <c r="G167" i="6" s="1"/>
  <c r="G166" i="6" s="1"/>
  <c r="G169" i="6"/>
  <c r="I169" i="6"/>
  <c r="I168" i="6" s="1"/>
  <c r="M169" i="6"/>
  <c r="M168" i="6" s="1"/>
  <c r="U169" i="6"/>
  <c r="U168" i="6" s="1"/>
  <c r="U167" i="6" s="1"/>
  <c r="U166" i="6" s="1"/>
  <c r="U165" i="6" s="1"/>
  <c r="Y169" i="6"/>
  <c r="Y168" i="6" s="1"/>
  <c r="Y167" i="6" s="1"/>
  <c r="Y166" i="6" s="1"/>
  <c r="AC169" i="6"/>
  <c r="AC168" i="6" s="1"/>
  <c r="AC167" i="6" s="1"/>
  <c r="AC166" i="6" s="1"/>
  <c r="AG169" i="6"/>
  <c r="AG168" i="6" s="1"/>
  <c r="F170" i="6"/>
  <c r="F169" i="6" s="1"/>
  <c r="F168" i="6" s="1"/>
  <c r="G170" i="6"/>
  <c r="I170" i="6"/>
  <c r="J170" i="6"/>
  <c r="J169" i="6" s="1"/>
  <c r="J168" i="6" s="1"/>
  <c r="K170" i="6"/>
  <c r="K169" i="6" s="1"/>
  <c r="K168" i="6" s="1"/>
  <c r="K167" i="6" s="1"/>
  <c r="K166" i="6" s="1"/>
  <c r="M170" i="6"/>
  <c r="O170" i="6"/>
  <c r="O169" i="6" s="1"/>
  <c r="O168" i="6" s="1"/>
  <c r="O167" i="6" s="1"/>
  <c r="P170" i="6"/>
  <c r="P169" i="6" s="1"/>
  <c r="P168" i="6" s="1"/>
  <c r="T170" i="6"/>
  <c r="T169" i="6" s="1"/>
  <c r="T168" i="6" s="1"/>
  <c r="U170" i="6"/>
  <c r="W170" i="6"/>
  <c r="W169" i="6" s="1"/>
  <c r="W168" i="6" s="1"/>
  <c r="Y170" i="6"/>
  <c r="AA170" i="6"/>
  <c r="AA169" i="6" s="1"/>
  <c r="AA168" i="6" s="1"/>
  <c r="AA167" i="6" s="1"/>
  <c r="AA166" i="6" s="1"/>
  <c r="AA165" i="6" s="1"/>
  <c r="AC170" i="6"/>
  <c r="AE170" i="6"/>
  <c r="AE169" i="6" s="1"/>
  <c r="AE168" i="6" s="1"/>
  <c r="AF170" i="6"/>
  <c r="AF169" i="6" s="1"/>
  <c r="AF168" i="6" s="1"/>
  <c r="AG170" i="6"/>
  <c r="AH170" i="6"/>
  <c r="AH169" i="6" s="1"/>
  <c r="AH168" i="6" s="1"/>
  <c r="AI170" i="6"/>
  <c r="AI169" i="6" s="1"/>
  <c r="AI168" i="6" s="1"/>
  <c r="AJ170" i="6"/>
  <c r="AJ169" i="6" s="1"/>
  <c r="AJ168" i="6" s="1"/>
  <c r="AL170" i="6"/>
  <c r="AL169" i="6" s="1"/>
  <c r="AL168" i="6" s="1"/>
  <c r="AM170" i="6"/>
  <c r="AM169" i="6" s="1"/>
  <c r="AM168" i="6" s="1"/>
  <c r="H171" i="6"/>
  <c r="H170" i="6" s="1"/>
  <c r="H169" i="6" s="1"/>
  <c r="H168" i="6" s="1"/>
  <c r="L171" i="6"/>
  <c r="R171" i="6"/>
  <c r="R170" i="6" s="1"/>
  <c r="R169" i="6" s="1"/>
  <c r="R168" i="6" s="1"/>
  <c r="V171" i="6"/>
  <c r="V170" i="6" s="1"/>
  <c r="V169" i="6" s="1"/>
  <c r="V168" i="6" s="1"/>
  <c r="X171" i="6"/>
  <c r="AG171" i="6"/>
  <c r="AI171" i="6" s="1"/>
  <c r="AK171" i="6"/>
  <c r="AM171" i="6" s="1"/>
  <c r="P172" i="6"/>
  <c r="T172" i="6"/>
  <c r="AF172" i="6"/>
  <c r="F173" i="6"/>
  <c r="F172" i="6" s="1"/>
  <c r="J173" i="6"/>
  <c r="J172" i="6" s="1"/>
  <c r="T173" i="6"/>
  <c r="V173" i="6"/>
  <c r="V172" i="6" s="1"/>
  <c r="F174" i="6"/>
  <c r="G174" i="6"/>
  <c r="G173" i="6" s="1"/>
  <c r="G172" i="6" s="1"/>
  <c r="I174" i="6"/>
  <c r="I173" i="6" s="1"/>
  <c r="I172" i="6" s="1"/>
  <c r="J174" i="6"/>
  <c r="K174" i="6"/>
  <c r="K173" i="6" s="1"/>
  <c r="K172" i="6" s="1"/>
  <c r="M174" i="6"/>
  <c r="M173" i="6" s="1"/>
  <c r="M172" i="6" s="1"/>
  <c r="M167" i="6" s="1"/>
  <c r="M166" i="6" s="1"/>
  <c r="O174" i="6"/>
  <c r="O173" i="6" s="1"/>
  <c r="O172" i="6" s="1"/>
  <c r="P174" i="6"/>
  <c r="P173" i="6" s="1"/>
  <c r="R174" i="6"/>
  <c r="R173" i="6" s="1"/>
  <c r="R172" i="6" s="1"/>
  <c r="T174" i="6"/>
  <c r="U174" i="6"/>
  <c r="U173" i="6" s="1"/>
  <c r="U172" i="6" s="1"/>
  <c r="V174" i="6"/>
  <c r="W174" i="6"/>
  <c r="W173" i="6" s="1"/>
  <c r="W172" i="6" s="1"/>
  <c r="Y174" i="6"/>
  <c r="Y173" i="6" s="1"/>
  <c r="Y172" i="6" s="1"/>
  <c r="AA174" i="6"/>
  <c r="AA173" i="6" s="1"/>
  <c r="AA172" i="6" s="1"/>
  <c r="AC174" i="6"/>
  <c r="AC173" i="6" s="1"/>
  <c r="AC172" i="6" s="1"/>
  <c r="AE174" i="6"/>
  <c r="AE173" i="6" s="1"/>
  <c r="AE172" i="6" s="1"/>
  <c r="AF174" i="6"/>
  <c r="AF173" i="6" s="1"/>
  <c r="AH174" i="6"/>
  <c r="AH173" i="6" s="1"/>
  <c r="AH172" i="6" s="1"/>
  <c r="AJ174" i="6"/>
  <c r="AJ173" i="6" s="1"/>
  <c r="AJ172" i="6" s="1"/>
  <c r="AL174" i="6"/>
  <c r="AL173" i="6" s="1"/>
  <c r="AL172" i="6" s="1"/>
  <c r="H175" i="6"/>
  <c r="L175" i="6" s="1"/>
  <c r="N175" i="6"/>
  <c r="Q175" i="6" s="1"/>
  <c r="S175" i="6" s="1"/>
  <c r="V175" i="6"/>
  <c r="X175" i="6"/>
  <c r="Z175" i="6" s="1"/>
  <c r="AB175" i="6"/>
  <c r="AD175" i="6" s="1"/>
  <c r="AD174" i="6" s="1"/>
  <c r="AD173" i="6" s="1"/>
  <c r="AD172" i="6" s="1"/>
  <c r="AG175" i="6"/>
  <c r="H176" i="6"/>
  <c r="L176" i="6" s="1"/>
  <c r="N176" i="6"/>
  <c r="Q176" i="6" s="1"/>
  <c r="S176" i="6" s="1"/>
  <c r="V176" i="6"/>
  <c r="X176" i="6"/>
  <c r="Z176" i="6" s="1"/>
  <c r="AB176" i="6"/>
  <c r="AD176" i="6" s="1"/>
  <c r="AG176" i="6"/>
  <c r="AI176" i="6" s="1"/>
  <c r="AK176" i="6"/>
  <c r="AM176" i="6" s="1"/>
  <c r="H177" i="6"/>
  <c r="L177" i="6" s="1"/>
  <c r="L174" i="6" s="1"/>
  <c r="L173" i="6" s="1"/>
  <c r="L172" i="6" s="1"/>
  <c r="N177" i="6"/>
  <c r="Q177" i="6" s="1"/>
  <c r="S177" i="6" s="1"/>
  <c r="V177" i="6"/>
  <c r="X177" i="6"/>
  <c r="Z177" i="6" s="1"/>
  <c r="Z174" i="6" s="1"/>
  <c r="Z173" i="6" s="1"/>
  <c r="Z172" i="6" s="1"/>
  <c r="AB177" i="6"/>
  <c r="AD177" i="6" s="1"/>
  <c r="AG177" i="6"/>
  <c r="AI177" i="6" s="1"/>
  <c r="AK177" i="6"/>
  <c r="AM177" i="6" s="1"/>
  <c r="T181" i="6"/>
  <c r="T180" i="6" s="1"/>
  <c r="F182" i="6"/>
  <c r="F181" i="6" s="1"/>
  <c r="F180" i="6" s="1"/>
  <c r="G182" i="6"/>
  <c r="I182" i="6"/>
  <c r="J182" i="6"/>
  <c r="J181" i="6" s="1"/>
  <c r="J180" i="6" s="1"/>
  <c r="J179" i="6" s="1"/>
  <c r="J178" i="6" s="1"/>
  <c r="K182" i="6"/>
  <c r="M182" i="6"/>
  <c r="O182" i="6"/>
  <c r="P182" i="6"/>
  <c r="P181" i="6" s="1"/>
  <c r="P180" i="6" s="1"/>
  <c r="R182" i="6"/>
  <c r="R181" i="6" s="1"/>
  <c r="R180" i="6" s="1"/>
  <c r="T182" i="6"/>
  <c r="U182" i="6"/>
  <c r="U181" i="6" s="1"/>
  <c r="U180" i="6" s="1"/>
  <c r="U179" i="6" s="1"/>
  <c r="U178" i="6" s="1"/>
  <c r="V182" i="6"/>
  <c r="V181" i="6" s="1"/>
  <c r="V180" i="6" s="1"/>
  <c r="W182" i="6"/>
  <c r="W181" i="6" s="1"/>
  <c r="W180" i="6" s="1"/>
  <c r="Y182" i="6"/>
  <c r="Y181" i="6" s="1"/>
  <c r="Y180" i="6" s="1"/>
  <c r="AA182" i="6"/>
  <c r="AA181" i="6" s="1"/>
  <c r="AA180" i="6" s="1"/>
  <c r="AA179" i="6" s="1"/>
  <c r="AA178" i="6" s="1"/>
  <c r="AC182" i="6"/>
  <c r="AC181" i="6" s="1"/>
  <c r="AC180" i="6" s="1"/>
  <c r="AE182" i="6"/>
  <c r="AE181" i="6" s="1"/>
  <c r="AE180" i="6" s="1"/>
  <c r="AE179" i="6" s="1"/>
  <c r="AE178" i="6" s="1"/>
  <c r="AF182" i="6"/>
  <c r="AH182" i="6"/>
  <c r="AH181" i="6" s="1"/>
  <c r="AH180" i="6" s="1"/>
  <c r="AJ182" i="6"/>
  <c r="AL182" i="6"/>
  <c r="AL181" i="6" s="1"/>
  <c r="AL180" i="6" s="1"/>
  <c r="AL179" i="6" s="1"/>
  <c r="AL178" i="6" s="1"/>
  <c r="H183" i="6"/>
  <c r="H182" i="6" s="1"/>
  <c r="V183" i="6"/>
  <c r="X183" i="6"/>
  <c r="AG183" i="6"/>
  <c r="H184" i="6"/>
  <c r="L184" i="6" s="1"/>
  <c r="N184" i="6" s="1"/>
  <c r="Q184" i="6" s="1"/>
  <c r="S184" i="6" s="1"/>
  <c r="V184" i="6"/>
  <c r="X184" i="6"/>
  <c r="Z184" i="6" s="1"/>
  <c r="AB184" i="6" s="1"/>
  <c r="AD184" i="6" s="1"/>
  <c r="AG184" i="6"/>
  <c r="AI184" i="6" s="1"/>
  <c r="AK184" i="6"/>
  <c r="AM184" i="6" s="1"/>
  <c r="F185" i="6"/>
  <c r="G185" i="6"/>
  <c r="I185" i="6"/>
  <c r="J185" i="6"/>
  <c r="K185" i="6"/>
  <c r="M185" i="6"/>
  <c r="O185" i="6"/>
  <c r="P185" i="6"/>
  <c r="R185" i="6"/>
  <c r="T185" i="6"/>
  <c r="U185" i="6"/>
  <c r="V185" i="6"/>
  <c r="W185" i="6"/>
  <c r="X185" i="6"/>
  <c r="Y185" i="6"/>
  <c r="AA185" i="6"/>
  <c r="AC185" i="6"/>
  <c r="AE185" i="6"/>
  <c r="AF185" i="6"/>
  <c r="AF181" i="6" s="1"/>
  <c r="AF180" i="6" s="1"/>
  <c r="AF179" i="6" s="1"/>
  <c r="AF178" i="6" s="1"/>
  <c r="AH185" i="6"/>
  <c r="AJ185" i="6"/>
  <c r="AJ181" i="6" s="1"/>
  <c r="AJ180" i="6" s="1"/>
  <c r="AL185" i="6"/>
  <c r="H186" i="6"/>
  <c r="L186" i="6" s="1"/>
  <c r="N186" i="6" s="1"/>
  <c r="V186" i="6"/>
  <c r="X186" i="6"/>
  <c r="Z186" i="6" s="1"/>
  <c r="AG186" i="6"/>
  <c r="AG185" i="6" s="1"/>
  <c r="AJ187" i="6"/>
  <c r="F188" i="6"/>
  <c r="F187" i="6" s="1"/>
  <c r="J188" i="6"/>
  <c r="J187" i="6" s="1"/>
  <c r="R188" i="6"/>
  <c r="R187" i="6" s="1"/>
  <c r="AH188" i="6"/>
  <c r="AH187" i="6" s="1"/>
  <c r="AH179" i="6" s="1"/>
  <c r="AH178" i="6" s="1"/>
  <c r="AL188" i="6"/>
  <c r="AL187" i="6" s="1"/>
  <c r="F189" i="6"/>
  <c r="G189" i="6"/>
  <c r="G188" i="6" s="1"/>
  <c r="G187" i="6" s="1"/>
  <c r="H189" i="6"/>
  <c r="H188" i="6" s="1"/>
  <c r="H187" i="6" s="1"/>
  <c r="I189" i="6"/>
  <c r="I188" i="6" s="1"/>
  <c r="I187" i="6" s="1"/>
  <c r="J189" i="6"/>
  <c r="K189" i="6"/>
  <c r="K188" i="6" s="1"/>
  <c r="K187" i="6" s="1"/>
  <c r="L189" i="6"/>
  <c r="L188" i="6" s="1"/>
  <c r="L187" i="6" s="1"/>
  <c r="M189" i="6"/>
  <c r="M188" i="6" s="1"/>
  <c r="M187" i="6" s="1"/>
  <c r="O189" i="6"/>
  <c r="O188" i="6" s="1"/>
  <c r="O187" i="6" s="1"/>
  <c r="P189" i="6"/>
  <c r="P188" i="6" s="1"/>
  <c r="P187" i="6" s="1"/>
  <c r="R189" i="6"/>
  <c r="T189" i="6"/>
  <c r="T188" i="6" s="1"/>
  <c r="T187" i="6" s="1"/>
  <c r="U189" i="6"/>
  <c r="U188" i="6" s="1"/>
  <c r="U187" i="6" s="1"/>
  <c r="W189" i="6"/>
  <c r="W188" i="6" s="1"/>
  <c r="W187" i="6" s="1"/>
  <c r="Y189" i="6"/>
  <c r="Y188" i="6" s="1"/>
  <c r="Y187" i="6" s="1"/>
  <c r="AA189" i="6"/>
  <c r="AA188" i="6" s="1"/>
  <c r="AA187" i="6" s="1"/>
  <c r="AC189" i="6"/>
  <c r="AC188" i="6" s="1"/>
  <c r="AC187" i="6" s="1"/>
  <c r="AE189" i="6"/>
  <c r="AE188" i="6" s="1"/>
  <c r="AE187" i="6" s="1"/>
  <c r="AF189" i="6"/>
  <c r="AF188" i="6" s="1"/>
  <c r="AF187" i="6" s="1"/>
  <c r="AH189" i="6"/>
  <c r="AJ189" i="6"/>
  <c r="AJ188" i="6" s="1"/>
  <c r="AL189" i="6"/>
  <c r="H190" i="6"/>
  <c r="L190" i="6" s="1"/>
  <c r="N190" i="6" s="1"/>
  <c r="V190" i="6"/>
  <c r="X190" i="6"/>
  <c r="Z190" i="6" s="1"/>
  <c r="AG190" i="6"/>
  <c r="AG189" i="6" s="1"/>
  <c r="AG188" i="6" s="1"/>
  <c r="AG187" i="6" s="1"/>
  <c r="H191" i="6"/>
  <c r="L191" i="6" s="1"/>
  <c r="N191" i="6" s="1"/>
  <c r="Q191" i="6" s="1"/>
  <c r="S191" i="6" s="1"/>
  <c r="P191" i="6"/>
  <c r="V191" i="6"/>
  <c r="AG191" i="6"/>
  <c r="AI191" i="6"/>
  <c r="AK191" i="6" s="1"/>
  <c r="AM191" i="6"/>
  <c r="H192" i="6"/>
  <c r="L192" i="6"/>
  <c r="N192" i="6" s="1"/>
  <c r="Q192" i="6" s="1"/>
  <c r="S192" i="6" s="1"/>
  <c r="V192" i="6"/>
  <c r="X192" i="6" s="1"/>
  <c r="Z192" i="6" s="1"/>
  <c r="AB192" i="6" s="1"/>
  <c r="AD192" i="6" s="1"/>
  <c r="AG192" i="6"/>
  <c r="AI192" i="6"/>
  <c r="AK192" i="6" s="1"/>
  <c r="AM192" i="6" s="1"/>
  <c r="G193" i="6"/>
  <c r="AA193" i="6"/>
  <c r="I194" i="6"/>
  <c r="I193" i="6" s="1"/>
  <c r="Y194" i="6"/>
  <c r="Y193" i="6" s="1"/>
  <c r="AC194" i="6"/>
  <c r="AC193" i="6" s="1"/>
  <c r="G195" i="6"/>
  <c r="G194" i="6" s="1"/>
  <c r="W195" i="6"/>
  <c r="W194" i="6" s="1"/>
  <c r="W193" i="6" s="1"/>
  <c r="AA195" i="6"/>
  <c r="AA194" i="6" s="1"/>
  <c r="I196" i="6"/>
  <c r="I195" i="6" s="1"/>
  <c r="U196" i="6"/>
  <c r="U195" i="6" s="1"/>
  <c r="U194" i="6" s="1"/>
  <c r="U193" i="6" s="1"/>
  <c r="Y196" i="6"/>
  <c r="Y195" i="6" s="1"/>
  <c r="AC196" i="6"/>
  <c r="AC195" i="6" s="1"/>
  <c r="F197" i="6"/>
  <c r="G197" i="6"/>
  <c r="G196" i="6" s="1"/>
  <c r="I197" i="6"/>
  <c r="J197" i="6"/>
  <c r="J196" i="6" s="1"/>
  <c r="J195" i="6" s="1"/>
  <c r="J194" i="6" s="1"/>
  <c r="J193" i="6" s="1"/>
  <c r="K197" i="6"/>
  <c r="K196" i="6" s="1"/>
  <c r="K195" i="6" s="1"/>
  <c r="K194" i="6" s="1"/>
  <c r="K193" i="6" s="1"/>
  <c r="M197" i="6"/>
  <c r="O197" i="6"/>
  <c r="O196" i="6" s="1"/>
  <c r="O195" i="6" s="1"/>
  <c r="O194" i="6" s="1"/>
  <c r="O193" i="6" s="1"/>
  <c r="P197" i="6"/>
  <c r="P196" i="6" s="1"/>
  <c r="P195" i="6" s="1"/>
  <c r="P194" i="6" s="1"/>
  <c r="P193" i="6" s="1"/>
  <c r="T197" i="6"/>
  <c r="T196" i="6" s="1"/>
  <c r="T195" i="6" s="1"/>
  <c r="T194" i="6" s="1"/>
  <c r="T193" i="6" s="1"/>
  <c r="U197" i="6"/>
  <c r="W197" i="6"/>
  <c r="W196" i="6" s="1"/>
  <c r="Y197" i="6"/>
  <c r="AA197" i="6"/>
  <c r="AA196" i="6" s="1"/>
  <c r="AC197" i="6"/>
  <c r="AE197" i="6"/>
  <c r="AE196" i="6" s="1"/>
  <c r="AE195" i="6" s="1"/>
  <c r="AE194" i="6" s="1"/>
  <c r="AE193" i="6" s="1"/>
  <c r="AF197" i="6"/>
  <c r="AF196" i="6" s="1"/>
  <c r="AF195" i="6" s="1"/>
  <c r="AF194" i="6" s="1"/>
  <c r="AF193" i="6" s="1"/>
  <c r="AH197" i="6"/>
  <c r="AJ197" i="6"/>
  <c r="AJ196" i="6" s="1"/>
  <c r="AJ195" i="6" s="1"/>
  <c r="AJ194" i="6" s="1"/>
  <c r="AJ193" i="6" s="1"/>
  <c r="AL197" i="6"/>
  <c r="H198" i="6"/>
  <c r="H197" i="6" s="1"/>
  <c r="L198" i="6"/>
  <c r="L197" i="6" s="1"/>
  <c r="R198" i="6"/>
  <c r="R197" i="6" s="1"/>
  <c r="V198" i="6"/>
  <c r="V197" i="6" s="1"/>
  <c r="X198" i="6"/>
  <c r="AG198" i="6"/>
  <c r="F199" i="6"/>
  <c r="G199" i="6"/>
  <c r="I199" i="6"/>
  <c r="J199" i="6"/>
  <c r="K199" i="6"/>
  <c r="M199" i="6"/>
  <c r="O199" i="6"/>
  <c r="P199" i="6"/>
  <c r="R199" i="6"/>
  <c r="T199" i="6"/>
  <c r="U199" i="6"/>
  <c r="V199" i="6"/>
  <c r="W199" i="6"/>
  <c r="Y199" i="6"/>
  <c r="AA199" i="6"/>
  <c r="AC199" i="6"/>
  <c r="AE199" i="6"/>
  <c r="AF199" i="6"/>
  <c r="AH199" i="6"/>
  <c r="AJ199" i="6"/>
  <c r="AL199" i="6"/>
  <c r="H200" i="6"/>
  <c r="H199" i="6" s="1"/>
  <c r="V200" i="6"/>
  <c r="X200" i="6"/>
  <c r="AG200" i="6"/>
  <c r="F201" i="6"/>
  <c r="G201" i="6"/>
  <c r="I201" i="6"/>
  <c r="J201" i="6"/>
  <c r="K201" i="6"/>
  <c r="M201" i="6"/>
  <c r="O201" i="6"/>
  <c r="P201" i="6"/>
  <c r="R201" i="6"/>
  <c r="T201" i="6"/>
  <c r="U201" i="6"/>
  <c r="V201" i="6"/>
  <c r="W201" i="6"/>
  <c r="Y201" i="6"/>
  <c r="AA201" i="6"/>
  <c r="AC201" i="6"/>
  <c r="AE201" i="6"/>
  <c r="AF201" i="6"/>
  <c r="AH201" i="6"/>
  <c r="AJ201" i="6"/>
  <c r="AL201" i="6"/>
  <c r="H202" i="6"/>
  <c r="H201" i="6" s="1"/>
  <c r="V202" i="6"/>
  <c r="X202" i="6"/>
  <c r="AG202" i="6"/>
  <c r="I203" i="6"/>
  <c r="J203" i="6"/>
  <c r="K203" i="6"/>
  <c r="M203" i="6"/>
  <c r="M196" i="6" s="1"/>
  <c r="M195" i="6" s="1"/>
  <c r="M194" i="6" s="1"/>
  <c r="M193" i="6" s="1"/>
  <c r="O203" i="6"/>
  <c r="P203" i="6"/>
  <c r="R203" i="6"/>
  <c r="Y203" i="6"/>
  <c r="Z203" i="6"/>
  <c r="AA203" i="6"/>
  <c r="AC203" i="6"/>
  <c r="AJ203" i="6"/>
  <c r="AL203" i="6"/>
  <c r="L204" i="6"/>
  <c r="L203" i="6" s="1"/>
  <c r="N204" i="6"/>
  <c r="N203" i="6" s="1"/>
  <c r="Z204" i="6"/>
  <c r="AB204" i="6"/>
  <c r="AB203" i="6" s="1"/>
  <c r="AK204" i="6"/>
  <c r="H208" i="6"/>
  <c r="F211" i="6"/>
  <c r="F210" i="6" s="1"/>
  <c r="F209" i="6" s="1"/>
  <c r="F208" i="6" s="1"/>
  <c r="G211" i="6"/>
  <c r="G210" i="6" s="1"/>
  <c r="G209" i="6" s="1"/>
  <c r="G208" i="6" s="1"/>
  <c r="H211" i="6"/>
  <c r="H210" i="6" s="1"/>
  <c r="H209" i="6" s="1"/>
  <c r="I211" i="6"/>
  <c r="I210" i="6" s="1"/>
  <c r="I209" i="6" s="1"/>
  <c r="I208" i="6" s="1"/>
  <c r="J211" i="6"/>
  <c r="K211" i="6"/>
  <c r="K210" i="6" s="1"/>
  <c r="K209" i="6" s="1"/>
  <c r="K208" i="6" s="1"/>
  <c r="L211" i="6"/>
  <c r="L210" i="6" s="1"/>
  <c r="L209" i="6" s="1"/>
  <c r="L208" i="6" s="1"/>
  <c r="M211" i="6"/>
  <c r="M210" i="6" s="1"/>
  <c r="M209" i="6" s="1"/>
  <c r="M208" i="6" s="1"/>
  <c r="O211" i="6"/>
  <c r="O210" i="6" s="1"/>
  <c r="O209" i="6" s="1"/>
  <c r="O208" i="6" s="1"/>
  <c r="P211" i="6"/>
  <c r="R211" i="6"/>
  <c r="T211" i="6"/>
  <c r="T210" i="6" s="1"/>
  <c r="T209" i="6" s="1"/>
  <c r="T208" i="6" s="1"/>
  <c r="U211" i="6"/>
  <c r="U210" i="6" s="1"/>
  <c r="U209" i="6" s="1"/>
  <c r="U208" i="6" s="1"/>
  <c r="V211" i="6"/>
  <c r="W211" i="6"/>
  <c r="W210" i="6" s="1"/>
  <c r="W209" i="6" s="1"/>
  <c r="W208" i="6" s="1"/>
  <c r="Y211" i="6"/>
  <c r="Y210" i="6" s="1"/>
  <c r="Y209" i="6" s="1"/>
  <c r="Y208" i="6" s="1"/>
  <c r="Z211" i="6"/>
  <c r="AA211" i="6"/>
  <c r="AA210" i="6" s="1"/>
  <c r="AA209" i="6" s="1"/>
  <c r="AA208" i="6" s="1"/>
  <c r="AC211" i="6"/>
  <c r="AC210" i="6" s="1"/>
  <c r="AC209" i="6" s="1"/>
  <c r="AC208" i="6" s="1"/>
  <c r="AE211" i="6"/>
  <c r="AE210" i="6" s="1"/>
  <c r="AE209" i="6" s="1"/>
  <c r="AE208" i="6" s="1"/>
  <c r="AF211" i="6"/>
  <c r="AF210" i="6" s="1"/>
  <c r="AF209" i="6" s="1"/>
  <c r="AF208" i="6" s="1"/>
  <c r="AH211" i="6"/>
  <c r="AJ211" i="6"/>
  <c r="AJ210" i="6" s="1"/>
  <c r="AJ209" i="6" s="1"/>
  <c r="AJ208" i="6" s="1"/>
  <c r="AL211" i="6"/>
  <c r="AL210" i="6" s="1"/>
  <c r="AL209" i="6" s="1"/>
  <c r="AL208" i="6" s="1"/>
  <c r="AL207" i="6" s="1"/>
  <c r="H212" i="6"/>
  <c r="L212" i="6" s="1"/>
  <c r="N212" i="6" s="1"/>
  <c r="V212" i="6"/>
  <c r="X212" i="6"/>
  <c r="Z212" i="6" s="1"/>
  <c r="AB212" i="6" s="1"/>
  <c r="AG212" i="6"/>
  <c r="F213" i="6"/>
  <c r="G213" i="6"/>
  <c r="H213" i="6"/>
  <c r="I213" i="6"/>
  <c r="J213" i="6"/>
  <c r="K213" i="6"/>
  <c r="L213" i="6"/>
  <c r="M213" i="6"/>
  <c r="O213" i="6"/>
  <c r="P213" i="6"/>
  <c r="R213" i="6"/>
  <c r="T213" i="6"/>
  <c r="U213" i="6"/>
  <c r="V213" i="6"/>
  <c r="W213" i="6"/>
  <c r="Y213" i="6"/>
  <c r="Z213" i="6"/>
  <c r="AA213" i="6"/>
  <c r="AC213" i="6"/>
  <c r="AE213" i="6"/>
  <c r="AF213" i="6"/>
  <c r="AH213" i="6"/>
  <c r="AJ213" i="6"/>
  <c r="AL213" i="6"/>
  <c r="H214" i="6"/>
  <c r="L214" i="6" s="1"/>
  <c r="N214" i="6" s="1"/>
  <c r="V214" i="6"/>
  <c r="X214" i="6"/>
  <c r="Z214" i="6" s="1"/>
  <c r="AB214" i="6" s="1"/>
  <c r="AG214" i="6"/>
  <c r="F217" i="6"/>
  <c r="J217" i="6"/>
  <c r="P217" i="6"/>
  <c r="V217" i="6"/>
  <c r="AL217" i="6"/>
  <c r="AL216" i="6" s="1"/>
  <c r="AL215" i="6" s="1"/>
  <c r="F218" i="6"/>
  <c r="G218" i="6"/>
  <c r="G217" i="6" s="1"/>
  <c r="G216" i="6" s="1"/>
  <c r="G215" i="6" s="1"/>
  <c r="I218" i="6"/>
  <c r="I217" i="6" s="1"/>
  <c r="I216" i="6" s="1"/>
  <c r="I215" i="6" s="1"/>
  <c r="J218" i="6"/>
  <c r="K218" i="6"/>
  <c r="K217" i="6" s="1"/>
  <c r="K216" i="6" s="1"/>
  <c r="K215" i="6" s="1"/>
  <c r="M218" i="6"/>
  <c r="M217" i="6" s="1"/>
  <c r="M216" i="6" s="1"/>
  <c r="M215" i="6" s="1"/>
  <c r="O218" i="6"/>
  <c r="O217" i="6" s="1"/>
  <c r="O216" i="6" s="1"/>
  <c r="O215" i="6" s="1"/>
  <c r="P218" i="6"/>
  <c r="R218" i="6"/>
  <c r="R217" i="6" s="1"/>
  <c r="R216" i="6" s="1"/>
  <c r="R215" i="6" s="1"/>
  <c r="T218" i="6"/>
  <c r="T217" i="6" s="1"/>
  <c r="U218" i="6"/>
  <c r="U217" i="6" s="1"/>
  <c r="U216" i="6" s="1"/>
  <c r="U215" i="6" s="1"/>
  <c r="V218" i="6"/>
  <c r="W218" i="6"/>
  <c r="W217" i="6" s="1"/>
  <c r="W216" i="6" s="1"/>
  <c r="W215" i="6" s="1"/>
  <c r="Y218" i="6"/>
  <c r="Y217" i="6" s="1"/>
  <c r="Y216" i="6" s="1"/>
  <c r="Y215" i="6" s="1"/>
  <c r="AA218" i="6"/>
  <c r="AA217" i="6" s="1"/>
  <c r="AA216" i="6" s="1"/>
  <c r="AA215" i="6" s="1"/>
  <c r="AC218" i="6"/>
  <c r="AC217" i="6" s="1"/>
  <c r="AC216" i="6" s="1"/>
  <c r="AC215" i="6" s="1"/>
  <c r="AE218" i="6"/>
  <c r="AE217" i="6" s="1"/>
  <c r="AE216" i="6" s="1"/>
  <c r="AE215" i="6" s="1"/>
  <c r="AF218" i="6"/>
  <c r="AF217" i="6" s="1"/>
  <c r="AF216" i="6" s="1"/>
  <c r="AF215" i="6" s="1"/>
  <c r="AH218" i="6"/>
  <c r="AH217" i="6" s="1"/>
  <c r="AJ218" i="6"/>
  <c r="AJ217" i="6" s="1"/>
  <c r="AL218" i="6"/>
  <c r="H219" i="6"/>
  <c r="L219" i="6" s="1"/>
  <c r="L218" i="6" s="1"/>
  <c r="L217" i="6" s="1"/>
  <c r="L216" i="6" s="1"/>
  <c r="L215" i="6" s="1"/>
  <c r="N219" i="6"/>
  <c r="Q219" i="6" s="1"/>
  <c r="Q218" i="6" s="1"/>
  <c r="Q217" i="6" s="1"/>
  <c r="V219" i="6"/>
  <c r="X219" i="6"/>
  <c r="Z219" i="6" s="1"/>
  <c r="Z218" i="6" s="1"/>
  <c r="Z217" i="6" s="1"/>
  <c r="AB219" i="6"/>
  <c r="AD219" i="6" s="1"/>
  <c r="AD218" i="6" s="1"/>
  <c r="AD217" i="6" s="1"/>
  <c r="AG219" i="6"/>
  <c r="L220" i="6"/>
  <c r="T220" i="6"/>
  <c r="F221" i="6"/>
  <c r="F220" i="6" s="1"/>
  <c r="G221" i="6"/>
  <c r="G220" i="6" s="1"/>
  <c r="H221" i="6"/>
  <c r="H220" i="6" s="1"/>
  <c r="I221" i="6"/>
  <c r="I220" i="6" s="1"/>
  <c r="J221" i="6"/>
  <c r="J220" i="6" s="1"/>
  <c r="K221" i="6"/>
  <c r="K220" i="6" s="1"/>
  <c r="L221" i="6"/>
  <c r="M221" i="6"/>
  <c r="M220" i="6" s="1"/>
  <c r="O221" i="6"/>
  <c r="O220" i="6" s="1"/>
  <c r="P221" i="6"/>
  <c r="P220" i="6" s="1"/>
  <c r="P216" i="6" s="1"/>
  <c r="P215" i="6" s="1"/>
  <c r="R221" i="6"/>
  <c r="R220" i="6" s="1"/>
  <c r="T221" i="6"/>
  <c r="U221" i="6"/>
  <c r="U220" i="6" s="1"/>
  <c r="V221" i="6"/>
  <c r="V220" i="6" s="1"/>
  <c r="W221" i="6"/>
  <c r="W220" i="6" s="1"/>
  <c r="Y221" i="6"/>
  <c r="Y220" i="6" s="1"/>
  <c r="Z221" i="6"/>
  <c r="Z220" i="6" s="1"/>
  <c r="AA221" i="6"/>
  <c r="AA220" i="6" s="1"/>
  <c r="AC221" i="6"/>
  <c r="AC220" i="6" s="1"/>
  <c r="AE221" i="6"/>
  <c r="AE220" i="6" s="1"/>
  <c r="AF221" i="6"/>
  <c r="AF220" i="6" s="1"/>
  <c r="AH221" i="6"/>
  <c r="AH220" i="6" s="1"/>
  <c r="AJ221" i="6"/>
  <c r="AJ220" i="6" s="1"/>
  <c r="AL221" i="6"/>
  <c r="AL220" i="6" s="1"/>
  <c r="H222" i="6"/>
  <c r="L222" i="6" s="1"/>
  <c r="N222" i="6" s="1"/>
  <c r="V222" i="6"/>
  <c r="X222" i="6"/>
  <c r="Z222" i="6" s="1"/>
  <c r="AB222" i="6" s="1"/>
  <c r="AG222" i="6"/>
  <c r="R223" i="6"/>
  <c r="I224" i="6"/>
  <c r="I223" i="6" s="1"/>
  <c r="AF224" i="6"/>
  <c r="AF223" i="6" s="1"/>
  <c r="G225" i="6"/>
  <c r="G224" i="6" s="1"/>
  <c r="G223" i="6" s="1"/>
  <c r="I225" i="6"/>
  <c r="K225" i="6"/>
  <c r="K224" i="6" s="1"/>
  <c r="K223" i="6" s="1"/>
  <c r="M225" i="6"/>
  <c r="M224" i="6" s="1"/>
  <c r="M223" i="6" s="1"/>
  <c r="O225" i="6"/>
  <c r="O224" i="6" s="1"/>
  <c r="O223" i="6" s="1"/>
  <c r="U225" i="6"/>
  <c r="U224" i="6" s="1"/>
  <c r="U223" i="6" s="1"/>
  <c r="W225" i="6"/>
  <c r="W224" i="6" s="1"/>
  <c r="W223" i="6" s="1"/>
  <c r="Y225" i="6"/>
  <c r="Y224" i="6" s="1"/>
  <c r="Y223" i="6" s="1"/>
  <c r="AA225" i="6"/>
  <c r="AA224" i="6" s="1"/>
  <c r="AA223" i="6" s="1"/>
  <c r="AC225" i="6"/>
  <c r="AC224" i="6" s="1"/>
  <c r="AC223" i="6" s="1"/>
  <c r="AE225" i="6"/>
  <c r="AE224" i="6" s="1"/>
  <c r="AE223" i="6" s="1"/>
  <c r="AH225" i="6"/>
  <c r="AH224" i="6" s="1"/>
  <c r="AH223" i="6" s="1"/>
  <c r="AJ225" i="6"/>
  <c r="AJ224" i="6" s="1"/>
  <c r="AJ223" i="6" s="1"/>
  <c r="AL225" i="6"/>
  <c r="AL224" i="6" s="1"/>
  <c r="AL223" i="6" s="1"/>
  <c r="F226" i="6"/>
  <c r="F225" i="6" s="1"/>
  <c r="F224" i="6" s="1"/>
  <c r="F223" i="6" s="1"/>
  <c r="G226" i="6"/>
  <c r="H226" i="6"/>
  <c r="I226" i="6"/>
  <c r="J226" i="6"/>
  <c r="J225" i="6" s="1"/>
  <c r="J224" i="6" s="1"/>
  <c r="J223" i="6" s="1"/>
  <c r="K226" i="6"/>
  <c r="M226" i="6"/>
  <c r="O226" i="6"/>
  <c r="P226" i="6"/>
  <c r="R226" i="6"/>
  <c r="R225" i="6" s="1"/>
  <c r="R224" i="6" s="1"/>
  <c r="T226" i="6"/>
  <c r="T225" i="6" s="1"/>
  <c r="T224" i="6" s="1"/>
  <c r="T223" i="6" s="1"/>
  <c r="U226" i="6"/>
  <c r="V226" i="6"/>
  <c r="W226" i="6"/>
  <c r="Y226" i="6"/>
  <c r="AA226" i="6"/>
  <c r="AC226" i="6"/>
  <c r="AE226" i="6"/>
  <c r="AF226" i="6"/>
  <c r="AF225" i="6" s="1"/>
  <c r="AH226" i="6"/>
  <c r="AI226" i="6"/>
  <c r="AI225" i="6" s="1"/>
  <c r="AI224" i="6" s="1"/>
  <c r="AI223" i="6" s="1"/>
  <c r="AJ226" i="6"/>
  <c r="AL226" i="6"/>
  <c r="H227" i="6"/>
  <c r="L227" i="6"/>
  <c r="L226" i="6" s="1"/>
  <c r="V227" i="6"/>
  <c r="X227" i="6" s="1"/>
  <c r="X226" i="6" s="1"/>
  <c r="Z227" i="6"/>
  <c r="AI227" i="6"/>
  <c r="AK227" i="6"/>
  <c r="F228" i="6"/>
  <c r="G228" i="6"/>
  <c r="H228" i="6"/>
  <c r="I228" i="6"/>
  <c r="J228" i="6"/>
  <c r="K228" i="6"/>
  <c r="M228" i="6"/>
  <c r="O228" i="6"/>
  <c r="P228" i="6"/>
  <c r="R228" i="6"/>
  <c r="T228" i="6"/>
  <c r="U228" i="6"/>
  <c r="W228" i="6"/>
  <c r="Y228" i="6"/>
  <c r="AA228" i="6"/>
  <c r="AC228" i="6"/>
  <c r="AE228" i="6"/>
  <c r="AF228" i="6"/>
  <c r="AH228" i="6"/>
  <c r="AI228" i="6"/>
  <c r="AJ228" i="6"/>
  <c r="AK228" i="6"/>
  <c r="AL228" i="6"/>
  <c r="H229" i="6"/>
  <c r="L229" i="6"/>
  <c r="N229" i="6" s="1"/>
  <c r="V229" i="6"/>
  <c r="AI229" i="6"/>
  <c r="AK229" i="6"/>
  <c r="AM229" i="6" s="1"/>
  <c r="AM228" i="6" s="1"/>
  <c r="AF231" i="6"/>
  <c r="AF230" i="6" s="1"/>
  <c r="F232" i="6"/>
  <c r="F231" i="6" s="1"/>
  <c r="F230" i="6" s="1"/>
  <c r="AL232" i="6"/>
  <c r="P233" i="6"/>
  <c r="P232" i="6" s="1"/>
  <c r="T233" i="6"/>
  <c r="T232" i="6" s="1"/>
  <c r="T231" i="6" s="1"/>
  <c r="T230" i="6" s="1"/>
  <c r="AF233" i="6"/>
  <c r="AF232" i="6" s="1"/>
  <c r="AJ233" i="6"/>
  <c r="AJ232" i="6" s="1"/>
  <c r="AJ231" i="6" s="1"/>
  <c r="AJ230" i="6" s="1"/>
  <c r="F234" i="6"/>
  <c r="F233" i="6" s="1"/>
  <c r="G234" i="6"/>
  <c r="G233" i="6" s="1"/>
  <c r="G232" i="6" s="1"/>
  <c r="I234" i="6"/>
  <c r="I233" i="6" s="1"/>
  <c r="I232" i="6" s="1"/>
  <c r="J234" i="6"/>
  <c r="J233" i="6" s="1"/>
  <c r="J232" i="6" s="1"/>
  <c r="J231" i="6" s="1"/>
  <c r="J230" i="6" s="1"/>
  <c r="K234" i="6"/>
  <c r="K233" i="6" s="1"/>
  <c r="K232" i="6" s="1"/>
  <c r="M234" i="6"/>
  <c r="M233" i="6" s="1"/>
  <c r="M232" i="6" s="1"/>
  <c r="O234" i="6"/>
  <c r="O233" i="6" s="1"/>
  <c r="O232" i="6" s="1"/>
  <c r="O231" i="6" s="1"/>
  <c r="O230" i="6" s="1"/>
  <c r="P234" i="6"/>
  <c r="R234" i="6"/>
  <c r="R233" i="6" s="1"/>
  <c r="R232" i="6" s="1"/>
  <c r="R231" i="6" s="1"/>
  <c r="R230" i="6" s="1"/>
  <c r="T234" i="6"/>
  <c r="U234" i="6"/>
  <c r="U233" i="6" s="1"/>
  <c r="U232" i="6" s="1"/>
  <c r="U231" i="6" s="1"/>
  <c r="U230" i="6" s="1"/>
  <c r="W234" i="6"/>
  <c r="W233" i="6" s="1"/>
  <c r="W232" i="6" s="1"/>
  <c r="Y234" i="6"/>
  <c r="Y233" i="6" s="1"/>
  <c r="Y232" i="6" s="1"/>
  <c r="AA234" i="6"/>
  <c r="AA233" i="6" s="1"/>
  <c r="AA232" i="6" s="1"/>
  <c r="AC234" i="6"/>
  <c r="AC233" i="6" s="1"/>
  <c r="AC232" i="6" s="1"/>
  <c r="AE234" i="6"/>
  <c r="AE233" i="6" s="1"/>
  <c r="AE232" i="6" s="1"/>
  <c r="AE231" i="6" s="1"/>
  <c r="AE230" i="6" s="1"/>
  <c r="AF234" i="6"/>
  <c r="AH234" i="6"/>
  <c r="AH233" i="6" s="1"/>
  <c r="AH232" i="6" s="1"/>
  <c r="AH231" i="6" s="1"/>
  <c r="AH230" i="6" s="1"/>
  <c r="AJ234" i="6"/>
  <c r="AL234" i="6"/>
  <c r="AL233" i="6" s="1"/>
  <c r="H235" i="6"/>
  <c r="V235" i="6"/>
  <c r="X235" i="6"/>
  <c r="AG235" i="6"/>
  <c r="H236" i="6"/>
  <c r="L236" i="6" s="1"/>
  <c r="N236" i="6" s="1"/>
  <c r="S236" i="6"/>
  <c r="V236" i="6"/>
  <c r="AG236" i="6"/>
  <c r="AI236" i="6"/>
  <c r="AK236" i="6" s="1"/>
  <c r="AM236" i="6"/>
  <c r="M237" i="6"/>
  <c r="U237" i="6"/>
  <c r="Y237" i="6"/>
  <c r="G238" i="6"/>
  <c r="G237" i="6" s="1"/>
  <c r="K238" i="6"/>
  <c r="K237" i="6" s="1"/>
  <c r="O238" i="6"/>
  <c r="O237" i="6" s="1"/>
  <c r="W238" i="6"/>
  <c r="W237" i="6" s="1"/>
  <c r="AA238" i="6"/>
  <c r="AA237" i="6" s="1"/>
  <c r="AE238" i="6"/>
  <c r="AE237" i="6" s="1"/>
  <c r="AI238" i="6"/>
  <c r="AI237" i="6" s="1"/>
  <c r="F239" i="6"/>
  <c r="F238" i="6" s="1"/>
  <c r="F237" i="6" s="1"/>
  <c r="G239" i="6"/>
  <c r="I239" i="6"/>
  <c r="I238" i="6" s="1"/>
  <c r="I237" i="6" s="1"/>
  <c r="J239" i="6"/>
  <c r="J238" i="6" s="1"/>
  <c r="J237" i="6" s="1"/>
  <c r="K239" i="6"/>
  <c r="M239" i="6"/>
  <c r="M238" i="6" s="1"/>
  <c r="O239" i="6"/>
  <c r="P239" i="6"/>
  <c r="P238" i="6" s="1"/>
  <c r="P237" i="6" s="1"/>
  <c r="P231" i="6" s="1"/>
  <c r="P230" i="6" s="1"/>
  <c r="R239" i="6"/>
  <c r="R238" i="6" s="1"/>
  <c r="R237" i="6" s="1"/>
  <c r="T239" i="6"/>
  <c r="T238" i="6" s="1"/>
  <c r="T237" i="6" s="1"/>
  <c r="U239" i="6"/>
  <c r="U238" i="6" s="1"/>
  <c r="W239" i="6"/>
  <c r="Y239" i="6"/>
  <c r="Y238" i="6" s="1"/>
  <c r="AA239" i="6"/>
  <c r="AC239" i="6"/>
  <c r="AC238" i="6" s="1"/>
  <c r="AC237" i="6" s="1"/>
  <c r="AE239" i="6"/>
  <c r="AF239" i="6"/>
  <c r="AF238" i="6" s="1"/>
  <c r="AF237" i="6" s="1"/>
  <c r="AG239" i="6"/>
  <c r="AG238" i="6" s="1"/>
  <c r="AG237" i="6" s="1"/>
  <c r="AH239" i="6"/>
  <c r="AH238" i="6" s="1"/>
  <c r="AH237" i="6" s="1"/>
  <c r="AJ239" i="6"/>
  <c r="AJ238" i="6" s="1"/>
  <c r="AJ237" i="6" s="1"/>
  <c r="AL239" i="6"/>
  <c r="AL238" i="6" s="1"/>
  <c r="AL237" i="6" s="1"/>
  <c r="H240" i="6"/>
  <c r="H239" i="6" s="1"/>
  <c r="H238" i="6" s="1"/>
  <c r="H237" i="6" s="1"/>
  <c r="L240" i="6"/>
  <c r="V240" i="6"/>
  <c r="AG240" i="6"/>
  <c r="AI240" i="6"/>
  <c r="AI239" i="6" s="1"/>
  <c r="Y241" i="6"/>
  <c r="G242" i="6"/>
  <c r="G241" i="6" s="1"/>
  <c r="O242" i="6"/>
  <c r="O241" i="6" s="1"/>
  <c r="W242" i="6"/>
  <c r="W241" i="6" s="1"/>
  <c r="AE242" i="6"/>
  <c r="AE241" i="6" s="1"/>
  <c r="M243" i="6"/>
  <c r="M242" i="6" s="1"/>
  <c r="M241" i="6" s="1"/>
  <c r="U243" i="6"/>
  <c r="U242" i="6" s="1"/>
  <c r="U241" i="6" s="1"/>
  <c r="Y243" i="6"/>
  <c r="Y242" i="6" s="1"/>
  <c r="G244" i="6"/>
  <c r="G243" i="6" s="1"/>
  <c r="K244" i="6"/>
  <c r="K243" i="6" s="1"/>
  <c r="K242" i="6" s="1"/>
  <c r="K241" i="6" s="1"/>
  <c r="O244" i="6"/>
  <c r="O243" i="6" s="1"/>
  <c r="W244" i="6"/>
  <c r="W243" i="6" s="1"/>
  <c r="AA244" i="6"/>
  <c r="AA243" i="6" s="1"/>
  <c r="AA242" i="6" s="1"/>
  <c r="AA241" i="6" s="1"/>
  <c r="AE244" i="6"/>
  <c r="AE243" i="6" s="1"/>
  <c r="AI244" i="6"/>
  <c r="AI243" i="6" s="1"/>
  <c r="AI242" i="6" s="1"/>
  <c r="AI241" i="6" s="1"/>
  <c r="F245" i="6"/>
  <c r="F244" i="6" s="1"/>
  <c r="F243" i="6" s="1"/>
  <c r="F242" i="6" s="1"/>
  <c r="F241" i="6" s="1"/>
  <c r="G245" i="6"/>
  <c r="I245" i="6"/>
  <c r="I244" i="6" s="1"/>
  <c r="I243" i="6" s="1"/>
  <c r="I242" i="6" s="1"/>
  <c r="I241" i="6" s="1"/>
  <c r="J245" i="6"/>
  <c r="J244" i="6" s="1"/>
  <c r="J243" i="6" s="1"/>
  <c r="J242" i="6" s="1"/>
  <c r="J241" i="6" s="1"/>
  <c r="K245" i="6"/>
  <c r="M245" i="6"/>
  <c r="M244" i="6" s="1"/>
  <c r="O245" i="6"/>
  <c r="P245" i="6"/>
  <c r="P244" i="6" s="1"/>
  <c r="P243" i="6" s="1"/>
  <c r="P242" i="6" s="1"/>
  <c r="P241" i="6" s="1"/>
  <c r="R245" i="6"/>
  <c r="R244" i="6" s="1"/>
  <c r="R243" i="6" s="1"/>
  <c r="R242" i="6" s="1"/>
  <c r="R241" i="6" s="1"/>
  <c r="T245" i="6"/>
  <c r="T244" i="6" s="1"/>
  <c r="T243" i="6" s="1"/>
  <c r="T242" i="6" s="1"/>
  <c r="T241" i="6" s="1"/>
  <c r="U245" i="6"/>
  <c r="U244" i="6" s="1"/>
  <c r="W245" i="6"/>
  <c r="Y245" i="6"/>
  <c r="Y244" i="6" s="1"/>
  <c r="AA245" i="6"/>
  <c r="AC245" i="6"/>
  <c r="AC244" i="6" s="1"/>
  <c r="AC243" i="6" s="1"/>
  <c r="AC242" i="6" s="1"/>
  <c r="AC241" i="6" s="1"/>
  <c r="AE245" i="6"/>
  <c r="AF245" i="6"/>
  <c r="AF244" i="6" s="1"/>
  <c r="AF243" i="6" s="1"/>
  <c r="AF242" i="6" s="1"/>
  <c r="AF241" i="6" s="1"/>
  <c r="AG245" i="6"/>
  <c r="AG244" i="6" s="1"/>
  <c r="AG243" i="6" s="1"/>
  <c r="AG242" i="6" s="1"/>
  <c r="AG241" i="6" s="1"/>
  <c r="AH245" i="6"/>
  <c r="AH244" i="6" s="1"/>
  <c r="AH243" i="6" s="1"/>
  <c r="AH242" i="6" s="1"/>
  <c r="AH241" i="6" s="1"/>
  <c r="AJ245" i="6"/>
  <c r="AJ244" i="6" s="1"/>
  <c r="AJ243" i="6" s="1"/>
  <c r="AJ242" i="6" s="1"/>
  <c r="AJ241" i="6" s="1"/>
  <c r="AL245" i="6"/>
  <c r="AL244" i="6" s="1"/>
  <c r="AL243" i="6" s="1"/>
  <c r="AL242" i="6" s="1"/>
  <c r="AL241" i="6" s="1"/>
  <c r="H246" i="6"/>
  <c r="H245" i="6" s="1"/>
  <c r="H244" i="6" s="1"/>
  <c r="H243" i="6" s="1"/>
  <c r="H242" i="6" s="1"/>
  <c r="H241" i="6" s="1"/>
  <c r="L246" i="6"/>
  <c r="V246" i="6"/>
  <c r="AG246" i="6"/>
  <c r="AI246" i="6"/>
  <c r="AI245" i="6" s="1"/>
  <c r="Y247" i="6"/>
  <c r="W248" i="6"/>
  <c r="W247" i="6" s="1"/>
  <c r="U249" i="6"/>
  <c r="U248" i="6" s="1"/>
  <c r="U247" i="6" s="1"/>
  <c r="G250" i="6"/>
  <c r="K250" i="6"/>
  <c r="K249" i="6" s="1"/>
  <c r="K248" i="6" s="1"/>
  <c r="K247" i="6" s="1"/>
  <c r="O250" i="6"/>
  <c r="W250" i="6"/>
  <c r="W249" i="6" s="1"/>
  <c r="AA250" i="6"/>
  <c r="AE250" i="6"/>
  <c r="AI250" i="6"/>
  <c r="F251" i="6"/>
  <c r="F250" i="6" s="1"/>
  <c r="G251" i="6"/>
  <c r="I251" i="6"/>
  <c r="I250" i="6" s="1"/>
  <c r="I249" i="6" s="1"/>
  <c r="I248" i="6" s="1"/>
  <c r="I247" i="6" s="1"/>
  <c r="J251" i="6"/>
  <c r="J250" i="6" s="1"/>
  <c r="K251" i="6"/>
  <c r="M251" i="6"/>
  <c r="M250" i="6" s="1"/>
  <c r="O251" i="6"/>
  <c r="P251" i="6"/>
  <c r="P250" i="6" s="1"/>
  <c r="R251" i="6"/>
  <c r="R250" i="6" s="1"/>
  <c r="T251" i="6"/>
  <c r="T250" i="6" s="1"/>
  <c r="T249" i="6" s="1"/>
  <c r="T248" i="6" s="1"/>
  <c r="T247" i="6" s="1"/>
  <c r="U251" i="6"/>
  <c r="U250" i="6" s="1"/>
  <c r="W251" i="6"/>
  <c r="Y251" i="6"/>
  <c r="Y250" i="6" s="1"/>
  <c r="AA251" i="6"/>
  <c r="AC251" i="6"/>
  <c r="AC250" i="6" s="1"/>
  <c r="AC249" i="6" s="1"/>
  <c r="AC248" i="6" s="1"/>
  <c r="AC247" i="6" s="1"/>
  <c r="AE251" i="6"/>
  <c r="AF251" i="6"/>
  <c r="AF250" i="6" s="1"/>
  <c r="AG251" i="6"/>
  <c r="AG250" i="6" s="1"/>
  <c r="AG249" i="6" s="1"/>
  <c r="AG248" i="6" s="1"/>
  <c r="AG247" i="6" s="1"/>
  <c r="AH251" i="6"/>
  <c r="AH250" i="6" s="1"/>
  <c r="AJ251" i="6"/>
  <c r="AJ250" i="6" s="1"/>
  <c r="AL251" i="6"/>
  <c r="AL250" i="6" s="1"/>
  <c r="AL249" i="6" s="1"/>
  <c r="AL248" i="6" s="1"/>
  <c r="AL247" i="6" s="1"/>
  <c r="H252" i="6"/>
  <c r="H251" i="6" s="1"/>
  <c r="H250" i="6" s="1"/>
  <c r="L252" i="6"/>
  <c r="V252" i="6"/>
  <c r="AG252" i="6"/>
  <c r="AI252" i="6"/>
  <c r="AI251" i="6" s="1"/>
  <c r="I253" i="6"/>
  <c r="Y253" i="6"/>
  <c r="Y249" i="6" s="1"/>
  <c r="Y248" i="6" s="1"/>
  <c r="AG253" i="6"/>
  <c r="I254" i="6"/>
  <c r="J254" i="6"/>
  <c r="K254" i="6"/>
  <c r="M254" i="6"/>
  <c r="O254" i="6"/>
  <c r="P254" i="6"/>
  <c r="R254" i="6"/>
  <c r="Y254" i="6"/>
  <c r="AA254" i="6"/>
  <c r="AC254" i="6"/>
  <c r="AJ254" i="6"/>
  <c r="AL254" i="6"/>
  <c r="L255" i="6"/>
  <c r="N255" i="6" s="1"/>
  <c r="Q255" i="6" s="1"/>
  <c r="S255" i="6" s="1"/>
  <c r="Z255" i="6"/>
  <c r="AB255" i="6" s="1"/>
  <c r="AD255" i="6" s="1"/>
  <c r="AK255" i="6"/>
  <c r="AM255" i="6"/>
  <c r="J256" i="6"/>
  <c r="L256" i="6"/>
  <c r="Z256" i="6"/>
  <c r="Z254" i="6" s="1"/>
  <c r="AK256" i="6"/>
  <c r="AK254" i="6" s="1"/>
  <c r="F257" i="6"/>
  <c r="F253" i="6" s="1"/>
  <c r="G257" i="6"/>
  <c r="G253" i="6" s="1"/>
  <c r="I257" i="6"/>
  <c r="K257" i="6"/>
  <c r="K253" i="6" s="1"/>
  <c r="M257" i="6"/>
  <c r="O257" i="6"/>
  <c r="O253" i="6" s="1"/>
  <c r="P257" i="6"/>
  <c r="P253" i="6" s="1"/>
  <c r="R257" i="6"/>
  <c r="R253" i="6" s="1"/>
  <c r="T257" i="6"/>
  <c r="T253" i="6" s="1"/>
  <c r="U257" i="6"/>
  <c r="W257" i="6"/>
  <c r="W253" i="6" s="1"/>
  <c r="Y257" i="6"/>
  <c r="AA257" i="6"/>
  <c r="AA253" i="6" s="1"/>
  <c r="AC257" i="6"/>
  <c r="AE257" i="6"/>
  <c r="AE253" i="6" s="1"/>
  <c r="AF257" i="6"/>
  <c r="AF253" i="6" s="1"/>
  <c r="AG257" i="6"/>
  <c r="AH257" i="6"/>
  <c r="AH253" i="6" s="1"/>
  <c r="AI257" i="6"/>
  <c r="AJ257" i="6"/>
  <c r="AJ253" i="6" s="1"/>
  <c r="AL257" i="6"/>
  <c r="AL253" i="6" s="1"/>
  <c r="J258" i="6"/>
  <c r="J257" i="6" s="1"/>
  <c r="L258" i="6"/>
  <c r="N258" i="6" s="1"/>
  <c r="Q258" i="6" s="1"/>
  <c r="S258" i="6" s="1"/>
  <c r="Z258" i="6"/>
  <c r="AB258" i="6" s="1"/>
  <c r="AD258" i="6" s="1"/>
  <c r="AK258" i="6"/>
  <c r="AM258" i="6"/>
  <c r="H259" i="6"/>
  <c r="H257" i="6" s="1"/>
  <c r="L259" i="6"/>
  <c r="V259" i="6"/>
  <c r="AG259" i="6"/>
  <c r="AI259" i="6"/>
  <c r="AK259" i="6" s="1"/>
  <c r="AK257" i="6" s="1"/>
  <c r="AM259" i="6"/>
  <c r="AM257" i="6" s="1"/>
  <c r="F260" i="6"/>
  <c r="G260" i="6"/>
  <c r="I260" i="6"/>
  <c r="J260" i="6"/>
  <c r="K260" i="6"/>
  <c r="M260" i="6"/>
  <c r="M253" i="6" s="1"/>
  <c r="M249" i="6" s="1"/>
  <c r="M248" i="6" s="1"/>
  <c r="M247" i="6" s="1"/>
  <c r="O260" i="6"/>
  <c r="P260" i="6"/>
  <c r="R260" i="6"/>
  <c r="T260" i="6"/>
  <c r="U260" i="6"/>
  <c r="U253" i="6" s="1"/>
  <c r="W260" i="6"/>
  <c r="Y260" i="6"/>
  <c r="AA260" i="6"/>
  <c r="AC260" i="6"/>
  <c r="AC253" i="6" s="1"/>
  <c r="AE260" i="6"/>
  <c r="AF260" i="6"/>
  <c r="AG260" i="6"/>
  <c r="AH260" i="6"/>
  <c r="AJ260" i="6"/>
  <c r="AL260" i="6"/>
  <c r="H261" i="6"/>
  <c r="H260" i="6" s="1"/>
  <c r="L261" i="6"/>
  <c r="V261" i="6"/>
  <c r="AG261" i="6"/>
  <c r="AI261" i="6"/>
  <c r="AI260" i="6" s="1"/>
  <c r="K263" i="6"/>
  <c r="O263" i="6"/>
  <c r="AA263" i="6"/>
  <c r="AE263" i="6"/>
  <c r="I264" i="6"/>
  <c r="I263" i="6" s="1"/>
  <c r="M264" i="6"/>
  <c r="M263" i="6" s="1"/>
  <c r="Y264" i="6"/>
  <c r="Y263" i="6" s="1"/>
  <c r="AG264" i="6"/>
  <c r="AG263" i="6" s="1"/>
  <c r="G265" i="6"/>
  <c r="G264" i="6" s="1"/>
  <c r="G263" i="6" s="1"/>
  <c r="K265" i="6"/>
  <c r="K264" i="6" s="1"/>
  <c r="O265" i="6"/>
  <c r="O264" i="6" s="1"/>
  <c r="W265" i="6"/>
  <c r="W264" i="6" s="1"/>
  <c r="W263" i="6" s="1"/>
  <c r="W262" i="6" s="1"/>
  <c r="AA265" i="6"/>
  <c r="AA264" i="6" s="1"/>
  <c r="AE265" i="6"/>
  <c r="AE264" i="6" s="1"/>
  <c r="F266" i="6"/>
  <c r="F265" i="6" s="1"/>
  <c r="F264" i="6" s="1"/>
  <c r="F263" i="6" s="1"/>
  <c r="G266" i="6"/>
  <c r="I266" i="6"/>
  <c r="I265" i="6" s="1"/>
  <c r="J266" i="6"/>
  <c r="J265" i="6" s="1"/>
  <c r="J264" i="6" s="1"/>
  <c r="J263" i="6" s="1"/>
  <c r="K266" i="6"/>
  <c r="M266" i="6"/>
  <c r="M265" i="6" s="1"/>
  <c r="O266" i="6"/>
  <c r="P266" i="6"/>
  <c r="P265" i="6" s="1"/>
  <c r="P264" i="6" s="1"/>
  <c r="P263" i="6" s="1"/>
  <c r="R266" i="6"/>
  <c r="R265" i="6" s="1"/>
  <c r="R264" i="6" s="1"/>
  <c r="R263" i="6" s="1"/>
  <c r="T266" i="6"/>
  <c r="T265" i="6" s="1"/>
  <c r="T264" i="6" s="1"/>
  <c r="T263" i="6" s="1"/>
  <c r="U266" i="6"/>
  <c r="U265" i="6" s="1"/>
  <c r="U264" i="6" s="1"/>
  <c r="U263" i="6" s="1"/>
  <c r="W266" i="6"/>
  <c r="Y266" i="6"/>
  <c r="Y265" i="6" s="1"/>
  <c r="AA266" i="6"/>
  <c r="AC266" i="6"/>
  <c r="AC265" i="6" s="1"/>
  <c r="AC264" i="6" s="1"/>
  <c r="AC263" i="6" s="1"/>
  <c r="AE266" i="6"/>
  <c r="AF266" i="6"/>
  <c r="AF265" i="6" s="1"/>
  <c r="AF264" i="6" s="1"/>
  <c r="AF263" i="6" s="1"/>
  <c r="AG266" i="6"/>
  <c r="AG265" i="6" s="1"/>
  <c r="AH266" i="6"/>
  <c r="AH265" i="6" s="1"/>
  <c r="AH264" i="6" s="1"/>
  <c r="AH263" i="6" s="1"/>
  <c r="AJ266" i="6"/>
  <c r="AJ265" i="6" s="1"/>
  <c r="AJ264" i="6" s="1"/>
  <c r="AJ263" i="6" s="1"/>
  <c r="AL266" i="6"/>
  <c r="AL265" i="6" s="1"/>
  <c r="AL264" i="6" s="1"/>
  <c r="AL263" i="6" s="1"/>
  <c r="H267" i="6"/>
  <c r="H266" i="6" s="1"/>
  <c r="H265" i="6" s="1"/>
  <c r="H264" i="6" s="1"/>
  <c r="H263" i="6" s="1"/>
  <c r="L267" i="6"/>
  <c r="V267" i="6"/>
  <c r="AG267" i="6"/>
  <c r="AI267" i="6"/>
  <c r="AI266" i="6" s="1"/>
  <c r="AI265" i="6" s="1"/>
  <c r="AI264" i="6" s="1"/>
  <c r="AI263" i="6" s="1"/>
  <c r="I270" i="6"/>
  <c r="I269" i="6" s="1"/>
  <c r="I268" i="6" s="1"/>
  <c r="M270" i="6"/>
  <c r="U270" i="6"/>
  <c r="Y270" i="6"/>
  <c r="AC270" i="6"/>
  <c r="AG270" i="6"/>
  <c r="F271" i="6"/>
  <c r="F270" i="6" s="1"/>
  <c r="F269" i="6" s="1"/>
  <c r="F268" i="6" s="1"/>
  <c r="G271" i="6"/>
  <c r="I271" i="6"/>
  <c r="J271" i="6"/>
  <c r="J270" i="6" s="1"/>
  <c r="K271" i="6"/>
  <c r="K270" i="6" s="1"/>
  <c r="K269" i="6" s="1"/>
  <c r="K268" i="6" s="1"/>
  <c r="M271" i="6"/>
  <c r="O271" i="6"/>
  <c r="P271" i="6"/>
  <c r="P270" i="6" s="1"/>
  <c r="R271" i="6"/>
  <c r="R270" i="6" s="1"/>
  <c r="T271" i="6"/>
  <c r="T270" i="6" s="1"/>
  <c r="U271" i="6"/>
  <c r="W271" i="6"/>
  <c r="W270" i="6" s="1"/>
  <c r="W269" i="6" s="1"/>
  <c r="W268" i="6" s="1"/>
  <c r="Y271" i="6"/>
  <c r="AA271" i="6"/>
  <c r="AC271" i="6"/>
  <c r="AE271" i="6"/>
  <c r="AE270" i="6" s="1"/>
  <c r="AF271" i="6"/>
  <c r="AF270" i="6" s="1"/>
  <c r="AG271" i="6"/>
  <c r="AH271" i="6"/>
  <c r="AH270" i="6" s="1"/>
  <c r="AI271" i="6"/>
  <c r="AJ271" i="6"/>
  <c r="AJ270" i="6" s="1"/>
  <c r="AJ269" i="6" s="1"/>
  <c r="AJ268" i="6" s="1"/>
  <c r="AL271" i="6"/>
  <c r="AL270" i="6" s="1"/>
  <c r="H272" i="6"/>
  <c r="H271" i="6" s="1"/>
  <c r="H270" i="6" s="1"/>
  <c r="H269" i="6" s="1"/>
  <c r="H268" i="6" s="1"/>
  <c r="L272" i="6"/>
  <c r="L271" i="6" s="1"/>
  <c r="V272" i="6"/>
  <c r="V271" i="6" s="1"/>
  <c r="AG272" i="6"/>
  <c r="AI272" i="6"/>
  <c r="AK272" i="6" s="1"/>
  <c r="F273" i="6"/>
  <c r="G273" i="6"/>
  <c r="I273" i="6"/>
  <c r="J273" i="6"/>
  <c r="K273" i="6"/>
  <c r="M273" i="6"/>
  <c r="O273" i="6"/>
  <c r="P273" i="6"/>
  <c r="R273" i="6"/>
  <c r="T273" i="6"/>
  <c r="U273" i="6"/>
  <c r="W273" i="6"/>
  <c r="Y273" i="6"/>
  <c r="AA273" i="6"/>
  <c r="AC273" i="6"/>
  <c r="AE273" i="6"/>
  <c r="AF273" i="6"/>
  <c r="AG273" i="6"/>
  <c r="AH273" i="6"/>
  <c r="AJ273" i="6"/>
  <c r="AL273" i="6"/>
  <c r="H274" i="6"/>
  <c r="H273" i="6" s="1"/>
  <c r="L274" i="6"/>
  <c r="L273" i="6" s="1"/>
  <c r="V274" i="6"/>
  <c r="V273" i="6" s="1"/>
  <c r="AG274" i="6"/>
  <c r="AI274" i="6"/>
  <c r="AK274" i="6" s="1"/>
  <c r="G275" i="6"/>
  <c r="K275" i="6"/>
  <c r="O275" i="6"/>
  <c r="W275" i="6"/>
  <c r="AA275" i="6"/>
  <c r="AE275" i="6"/>
  <c r="AI275" i="6"/>
  <c r="F276" i="6"/>
  <c r="F275" i="6" s="1"/>
  <c r="G276" i="6"/>
  <c r="I276" i="6"/>
  <c r="I275" i="6" s="1"/>
  <c r="J276" i="6"/>
  <c r="J275" i="6" s="1"/>
  <c r="K276" i="6"/>
  <c r="M276" i="6"/>
  <c r="M275" i="6" s="1"/>
  <c r="O276" i="6"/>
  <c r="P276" i="6"/>
  <c r="P275" i="6" s="1"/>
  <c r="R276" i="6"/>
  <c r="R275" i="6" s="1"/>
  <c r="T276" i="6"/>
  <c r="T275" i="6" s="1"/>
  <c r="U276" i="6"/>
  <c r="U275" i="6" s="1"/>
  <c r="W276" i="6"/>
  <c r="Y276" i="6"/>
  <c r="Y275" i="6" s="1"/>
  <c r="AA276" i="6"/>
  <c r="AC276" i="6"/>
  <c r="AC275" i="6" s="1"/>
  <c r="AE276" i="6"/>
  <c r="AF276" i="6"/>
  <c r="AF275" i="6" s="1"/>
  <c r="AG276" i="6"/>
  <c r="AG275" i="6" s="1"/>
  <c r="AH276" i="6"/>
  <c r="AH275" i="6" s="1"/>
  <c r="AJ276" i="6"/>
  <c r="AJ275" i="6" s="1"/>
  <c r="AL276" i="6"/>
  <c r="AL275" i="6" s="1"/>
  <c r="H277" i="6"/>
  <c r="H276" i="6" s="1"/>
  <c r="H275" i="6" s="1"/>
  <c r="L277" i="6"/>
  <c r="V277" i="6"/>
  <c r="AG277" i="6"/>
  <c r="AI277" i="6"/>
  <c r="AI276" i="6" s="1"/>
  <c r="O281" i="6"/>
  <c r="AA282" i="6"/>
  <c r="AA281" i="6" s="1"/>
  <c r="AE282" i="6"/>
  <c r="AE281" i="6" s="1"/>
  <c r="F283" i="6"/>
  <c r="F282" i="6" s="1"/>
  <c r="F281" i="6" s="1"/>
  <c r="G283" i="6"/>
  <c r="G282" i="6" s="1"/>
  <c r="G281" i="6" s="1"/>
  <c r="I283" i="6"/>
  <c r="I282" i="6" s="1"/>
  <c r="I281" i="6" s="1"/>
  <c r="I280" i="6" s="1"/>
  <c r="I279" i="6" s="1"/>
  <c r="J283" i="6"/>
  <c r="J282" i="6" s="1"/>
  <c r="J281" i="6" s="1"/>
  <c r="K283" i="6"/>
  <c r="K282" i="6" s="1"/>
  <c r="K281" i="6" s="1"/>
  <c r="M283" i="6"/>
  <c r="O283" i="6"/>
  <c r="O282" i="6" s="1"/>
  <c r="P283" i="6"/>
  <c r="P282" i="6" s="1"/>
  <c r="P281" i="6" s="1"/>
  <c r="R283" i="6"/>
  <c r="R282" i="6" s="1"/>
  <c r="R281" i="6" s="1"/>
  <c r="T283" i="6"/>
  <c r="T282" i="6" s="1"/>
  <c r="T281" i="6" s="1"/>
  <c r="U283" i="6"/>
  <c r="U282" i="6" s="1"/>
  <c r="U281" i="6" s="1"/>
  <c r="W283" i="6"/>
  <c r="W282" i="6" s="1"/>
  <c r="W281" i="6" s="1"/>
  <c r="Y283" i="6"/>
  <c r="Y282" i="6" s="1"/>
  <c r="Y281" i="6" s="1"/>
  <c r="Y280" i="6" s="1"/>
  <c r="Y279" i="6" s="1"/>
  <c r="AA283" i="6"/>
  <c r="AC283" i="6"/>
  <c r="AC282" i="6" s="1"/>
  <c r="AC281" i="6" s="1"/>
  <c r="AE283" i="6"/>
  <c r="AF283" i="6"/>
  <c r="AF282" i="6" s="1"/>
  <c r="AF281" i="6" s="1"/>
  <c r="AH283" i="6"/>
  <c r="AH282" i="6" s="1"/>
  <c r="AH281" i="6" s="1"/>
  <c r="AJ283" i="6"/>
  <c r="AJ282" i="6" s="1"/>
  <c r="AJ281" i="6" s="1"/>
  <c r="AK283" i="6"/>
  <c r="AL283" i="6"/>
  <c r="AL282" i="6" s="1"/>
  <c r="AL281" i="6" s="1"/>
  <c r="H284" i="6"/>
  <c r="H283" i="6" s="1"/>
  <c r="L284" i="6"/>
  <c r="Z284" i="6"/>
  <c r="AK284" i="6"/>
  <c r="AM284" i="6"/>
  <c r="AM283" i="6" s="1"/>
  <c r="F285" i="6"/>
  <c r="G285" i="6"/>
  <c r="I285" i="6"/>
  <c r="J285" i="6"/>
  <c r="K285" i="6"/>
  <c r="M285" i="6"/>
  <c r="M282" i="6" s="1"/>
  <c r="M281" i="6" s="1"/>
  <c r="O285" i="6"/>
  <c r="P285" i="6"/>
  <c r="R285" i="6"/>
  <c r="T285" i="6"/>
  <c r="U285" i="6"/>
  <c r="W285" i="6"/>
  <c r="Y285" i="6"/>
  <c r="AA285" i="6"/>
  <c r="AC285" i="6"/>
  <c r="AE285" i="6"/>
  <c r="AF285" i="6"/>
  <c r="AH285" i="6"/>
  <c r="AI285" i="6"/>
  <c r="AJ285" i="6"/>
  <c r="AL285" i="6"/>
  <c r="H286" i="6"/>
  <c r="H285" i="6" s="1"/>
  <c r="L286" i="6"/>
  <c r="X286" i="6"/>
  <c r="Z286" i="6" s="1"/>
  <c r="Z285" i="6" s="1"/>
  <c r="AI286" i="6"/>
  <c r="AK286" i="6" s="1"/>
  <c r="AK285" i="6" s="1"/>
  <c r="AK282" i="6" s="1"/>
  <c r="AK281" i="6" s="1"/>
  <c r="AM286" i="6"/>
  <c r="AM285" i="6" s="1"/>
  <c r="F289" i="6"/>
  <c r="G289" i="6"/>
  <c r="I289" i="6"/>
  <c r="I288" i="6" s="1"/>
  <c r="I287" i="6" s="1"/>
  <c r="K289" i="6"/>
  <c r="M289" i="6"/>
  <c r="O289" i="6"/>
  <c r="O288" i="6" s="1"/>
  <c r="O287" i="6" s="1"/>
  <c r="P289" i="6"/>
  <c r="R289" i="6"/>
  <c r="T289" i="6"/>
  <c r="U289" i="6"/>
  <c r="W289" i="6"/>
  <c r="Y289" i="6"/>
  <c r="Y288" i="6" s="1"/>
  <c r="Y287" i="6" s="1"/>
  <c r="AA289" i="6"/>
  <c r="AC289" i="6"/>
  <c r="AE289" i="6"/>
  <c r="AF289" i="6"/>
  <c r="AF288" i="6" s="1"/>
  <c r="AG289" i="6"/>
  <c r="AH289" i="6"/>
  <c r="AJ289" i="6"/>
  <c r="AJ288" i="6" s="1"/>
  <c r="AJ287" i="6" s="1"/>
  <c r="AL289" i="6"/>
  <c r="AL288" i="6" s="1"/>
  <c r="J290" i="6"/>
  <c r="J289" i="6" s="1"/>
  <c r="J288" i="6" s="1"/>
  <c r="L290" i="6"/>
  <c r="N290" i="6" s="1"/>
  <c r="Q290" i="6"/>
  <c r="S290" i="6" s="1"/>
  <c r="Z290" i="6"/>
  <c r="AB290" i="6" s="1"/>
  <c r="AD290" i="6"/>
  <c r="AK290" i="6"/>
  <c r="AM290" i="6"/>
  <c r="H291" i="6"/>
  <c r="H289" i="6" s="1"/>
  <c r="L291" i="6"/>
  <c r="V291" i="6"/>
  <c r="AG291" i="6"/>
  <c r="AI291" i="6"/>
  <c r="AK291" i="6" s="1"/>
  <c r="AK289" i="6" s="1"/>
  <c r="G292" i="6"/>
  <c r="I292" i="6"/>
  <c r="K292" i="6"/>
  <c r="M292" i="6"/>
  <c r="O292" i="6"/>
  <c r="P292" i="6"/>
  <c r="R292" i="6"/>
  <c r="U292" i="6"/>
  <c r="W292" i="6"/>
  <c r="Y292" i="6"/>
  <c r="AA292" i="6"/>
  <c r="AA288" i="6" s="1"/>
  <c r="AA287" i="6" s="1"/>
  <c r="AC292" i="6"/>
  <c r="AE292" i="6"/>
  <c r="AF292" i="6"/>
  <c r="AG292" i="6"/>
  <c r="AH292" i="6"/>
  <c r="AJ292" i="6"/>
  <c r="AL292" i="6"/>
  <c r="F293" i="6"/>
  <c r="F292" i="6" s="1"/>
  <c r="H293" i="6"/>
  <c r="T293" i="6"/>
  <c r="T292" i="6" s="1"/>
  <c r="V293" i="6"/>
  <c r="AE293" i="6"/>
  <c r="AG293" i="6"/>
  <c r="AI293" i="6" s="1"/>
  <c r="H294" i="6"/>
  <c r="J294" i="6"/>
  <c r="J292" i="6" s="1"/>
  <c r="L294" i="6"/>
  <c r="N294" i="6" s="1"/>
  <c r="Q294" i="6" s="1"/>
  <c r="S294" i="6" s="1"/>
  <c r="V294" i="6"/>
  <c r="X294" i="6" s="1"/>
  <c r="Z294" i="6" s="1"/>
  <c r="AB294" i="6" s="1"/>
  <c r="AD294" i="6" s="1"/>
  <c r="AG294" i="6"/>
  <c r="AI294" i="6"/>
  <c r="AK294" i="6" s="1"/>
  <c r="AM294" i="6" s="1"/>
  <c r="F295" i="6"/>
  <c r="G295" i="6"/>
  <c r="I295" i="6"/>
  <c r="J295" i="6"/>
  <c r="K295" i="6"/>
  <c r="K288" i="6" s="1"/>
  <c r="M295" i="6"/>
  <c r="O295" i="6"/>
  <c r="P295" i="6"/>
  <c r="R295" i="6"/>
  <c r="T295" i="6"/>
  <c r="U295" i="6"/>
  <c r="W295" i="6"/>
  <c r="Y295" i="6"/>
  <c r="AA295" i="6"/>
  <c r="AC295" i="6"/>
  <c r="AE295" i="6"/>
  <c r="AF295" i="6"/>
  <c r="AG295" i="6"/>
  <c r="AH295" i="6"/>
  <c r="AJ295" i="6"/>
  <c r="AL295" i="6"/>
  <c r="H296" i="6"/>
  <c r="H295" i="6" s="1"/>
  <c r="L296" i="6"/>
  <c r="V296" i="6"/>
  <c r="AG296" i="6"/>
  <c r="AI296" i="6"/>
  <c r="AK296" i="6" s="1"/>
  <c r="AK295" i="6" s="1"/>
  <c r="AM296" i="6"/>
  <c r="AM295" i="6" s="1"/>
  <c r="F297" i="6"/>
  <c r="G297" i="6"/>
  <c r="I297" i="6"/>
  <c r="J297" i="6"/>
  <c r="K297" i="6"/>
  <c r="M297" i="6"/>
  <c r="O297" i="6"/>
  <c r="P297" i="6"/>
  <c r="R297" i="6"/>
  <c r="T297" i="6"/>
  <c r="U297" i="6"/>
  <c r="W297" i="6"/>
  <c r="Y297" i="6"/>
  <c r="AA297" i="6"/>
  <c r="AC297" i="6"/>
  <c r="AE297" i="6"/>
  <c r="AF297" i="6"/>
  <c r="AG297" i="6"/>
  <c r="AH297" i="6"/>
  <c r="AI297" i="6"/>
  <c r="AJ297" i="6"/>
  <c r="AL297" i="6"/>
  <c r="AM297" i="6"/>
  <c r="H298" i="6"/>
  <c r="H297" i="6" s="1"/>
  <c r="L298" i="6"/>
  <c r="L297" i="6" s="1"/>
  <c r="M298" i="6"/>
  <c r="N298" i="6"/>
  <c r="V298" i="6"/>
  <c r="V297" i="6" s="1"/>
  <c r="X298" i="6"/>
  <c r="AG298" i="6"/>
  <c r="AI298" i="6" s="1"/>
  <c r="AK298" i="6"/>
  <c r="AM298" i="6" s="1"/>
  <c r="F299" i="6"/>
  <c r="G299" i="6"/>
  <c r="I299" i="6"/>
  <c r="J299" i="6"/>
  <c r="K299" i="6"/>
  <c r="M299" i="6"/>
  <c r="O299" i="6"/>
  <c r="P299" i="6"/>
  <c r="R299" i="6"/>
  <c r="T299" i="6"/>
  <c r="U299" i="6"/>
  <c r="W299" i="6"/>
  <c r="Y299" i="6"/>
  <c r="AA299" i="6"/>
  <c r="AC299" i="6"/>
  <c r="AE299" i="6"/>
  <c r="AF299" i="6"/>
  <c r="AH299" i="6"/>
  <c r="AJ299" i="6"/>
  <c r="AL299" i="6"/>
  <c r="H300" i="6"/>
  <c r="L300" i="6" s="1"/>
  <c r="L299" i="6" s="1"/>
  <c r="X300" i="6"/>
  <c r="X299" i="6" s="1"/>
  <c r="Z300" i="6"/>
  <c r="Z299" i="6" s="1"/>
  <c r="AI300" i="6"/>
  <c r="AI299" i="6" s="1"/>
  <c r="R301" i="6"/>
  <c r="S302" i="6"/>
  <c r="S301" i="6" s="1"/>
  <c r="G303" i="6"/>
  <c r="I303" i="6"/>
  <c r="K303" i="6"/>
  <c r="M303" i="6"/>
  <c r="O303" i="6"/>
  <c r="U303" i="6"/>
  <c r="W303" i="6"/>
  <c r="Y303" i="6"/>
  <c r="AA303" i="6"/>
  <c r="AC303" i="6"/>
  <c r="AE303" i="6"/>
  <c r="AH303" i="6"/>
  <c r="AJ303" i="6"/>
  <c r="F304" i="6"/>
  <c r="G304" i="6"/>
  <c r="H304" i="6"/>
  <c r="H303" i="6" s="1"/>
  <c r="I304" i="6"/>
  <c r="J304" i="6"/>
  <c r="K304" i="6"/>
  <c r="L304" i="6"/>
  <c r="M304" i="6"/>
  <c r="O304" i="6"/>
  <c r="P304" i="6"/>
  <c r="P303" i="6" s="1"/>
  <c r="R304" i="6"/>
  <c r="T304" i="6"/>
  <c r="U304" i="6"/>
  <c r="V304" i="6"/>
  <c r="W304" i="6"/>
  <c r="X304" i="6"/>
  <c r="Y304" i="6"/>
  <c r="Z304" i="6"/>
  <c r="AA304" i="6"/>
  <c r="AC304" i="6"/>
  <c r="AE304" i="6"/>
  <c r="AF304" i="6"/>
  <c r="AH304" i="6"/>
  <c r="AI304" i="6"/>
  <c r="AI303" i="6" s="1"/>
  <c r="AJ304" i="6"/>
  <c r="AL304" i="6"/>
  <c r="AL303" i="6" s="1"/>
  <c r="H305" i="6"/>
  <c r="L305" i="6" s="1"/>
  <c r="N305" i="6"/>
  <c r="V305" i="6"/>
  <c r="X305" i="6"/>
  <c r="Z305" i="6" s="1"/>
  <c r="AB305" i="6"/>
  <c r="AI305" i="6"/>
  <c r="AM305" i="6"/>
  <c r="AM304" i="6" s="1"/>
  <c r="F306" i="6"/>
  <c r="G306" i="6"/>
  <c r="H306" i="6"/>
  <c r="I306" i="6"/>
  <c r="J306" i="6"/>
  <c r="K306" i="6"/>
  <c r="M306" i="6"/>
  <c r="O306" i="6"/>
  <c r="P306" i="6"/>
  <c r="R306" i="6"/>
  <c r="T306" i="6"/>
  <c r="U306" i="6"/>
  <c r="W306" i="6"/>
  <c r="Y306" i="6"/>
  <c r="AA306" i="6"/>
  <c r="AC306" i="6"/>
  <c r="AE306" i="6"/>
  <c r="AF306" i="6"/>
  <c r="AH306" i="6"/>
  <c r="AI306" i="6"/>
  <c r="AJ306" i="6"/>
  <c r="AK306" i="6"/>
  <c r="AK303" i="6" s="1"/>
  <c r="AL306" i="6"/>
  <c r="H307" i="6"/>
  <c r="L307" i="6"/>
  <c r="N307" i="6" s="1"/>
  <c r="N306" i="6" s="1"/>
  <c r="Q307" i="6"/>
  <c r="V307" i="6"/>
  <c r="X307" i="6" s="1"/>
  <c r="X306" i="6" s="1"/>
  <c r="Z307" i="6"/>
  <c r="AB307" i="6" s="1"/>
  <c r="AB306" i="6" s="1"/>
  <c r="AD307" i="6"/>
  <c r="AD306" i="6" s="1"/>
  <c r="AI307" i="6"/>
  <c r="AK307" i="6"/>
  <c r="AM307" i="6" s="1"/>
  <c r="AM306" i="6" s="1"/>
  <c r="AF309" i="6"/>
  <c r="AF308" i="6" s="1"/>
  <c r="T311" i="6"/>
  <c r="AJ311" i="6"/>
  <c r="F312" i="6"/>
  <c r="F311" i="6" s="1"/>
  <c r="F310" i="6" s="1"/>
  <c r="F309" i="6" s="1"/>
  <c r="F308" i="6" s="1"/>
  <c r="G312" i="6"/>
  <c r="G311" i="6" s="1"/>
  <c r="H312" i="6"/>
  <c r="H311" i="6" s="1"/>
  <c r="H310" i="6" s="1"/>
  <c r="H309" i="6" s="1"/>
  <c r="H308" i="6" s="1"/>
  <c r="I312" i="6"/>
  <c r="M312" i="6"/>
  <c r="M311" i="6" s="1"/>
  <c r="O312" i="6"/>
  <c r="P312" i="6"/>
  <c r="P311" i="6" s="1"/>
  <c r="P310" i="6" s="1"/>
  <c r="P309" i="6" s="1"/>
  <c r="P308" i="6" s="1"/>
  <c r="R312" i="6"/>
  <c r="R311" i="6" s="1"/>
  <c r="T312" i="6"/>
  <c r="U312" i="6"/>
  <c r="V312" i="6"/>
  <c r="W312" i="6"/>
  <c r="W311" i="6" s="1"/>
  <c r="W310" i="6" s="1"/>
  <c r="W309" i="6" s="1"/>
  <c r="W308" i="6" s="1"/>
  <c r="Y312" i="6"/>
  <c r="AA312" i="6"/>
  <c r="AA311" i="6" s="1"/>
  <c r="AC312" i="6"/>
  <c r="AE312" i="6"/>
  <c r="AE311" i="6" s="1"/>
  <c r="AF312" i="6"/>
  <c r="AF311" i="6" s="1"/>
  <c r="AF310" i="6" s="1"/>
  <c r="AH312" i="6"/>
  <c r="AJ312" i="6"/>
  <c r="AL312" i="6"/>
  <c r="J313" i="6"/>
  <c r="K313" i="6"/>
  <c r="L313" i="6"/>
  <c r="N313" i="6" s="1"/>
  <c r="Q313" i="6"/>
  <c r="S313" i="6" s="1"/>
  <c r="Z313" i="6"/>
  <c r="AB313" i="6" s="1"/>
  <c r="AD313" i="6"/>
  <c r="AK313" i="6"/>
  <c r="AM313" i="6"/>
  <c r="H314" i="6"/>
  <c r="J314" i="6"/>
  <c r="J312" i="6" s="1"/>
  <c r="J311" i="6" s="1"/>
  <c r="K314" i="6"/>
  <c r="K312" i="6" s="1"/>
  <c r="L314" i="6"/>
  <c r="V314" i="6"/>
  <c r="X314" i="6" s="1"/>
  <c r="X312" i="6" s="1"/>
  <c r="Z314" i="6"/>
  <c r="AB314" i="6" s="1"/>
  <c r="AB312" i="6" s="1"/>
  <c r="AD314" i="6"/>
  <c r="AD312" i="6" s="1"/>
  <c r="AG314" i="6"/>
  <c r="AG312" i="6" s="1"/>
  <c r="AI314" i="6"/>
  <c r="F315" i="6"/>
  <c r="G315" i="6"/>
  <c r="I315" i="6"/>
  <c r="J315" i="6"/>
  <c r="K315" i="6"/>
  <c r="M315" i="6"/>
  <c r="O315" i="6"/>
  <c r="P315" i="6"/>
  <c r="R315" i="6"/>
  <c r="T315" i="6"/>
  <c r="U315" i="6"/>
  <c r="W315" i="6"/>
  <c r="Y315" i="6"/>
  <c r="AA315" i="6"/>
  <c r="AC315" i="6"/>
  <c r="AE315" i="6"/>
  <c r="AF315" i="6"/>
  <c r="AG315" i="6"/>
  <c r="AH315" i="6"/>
  <c r="AH311" i="6" s="1"/>
  <c r="AJ315" i="6"/>
  <c r="AL315" i="6"/>
  <c r="L316" i="6"/>
  <c r="N316" i="6"/>
  <c r="Q316" i="6"/>
  <c r="S316" i="6" s="1"/>
  <c r="Z316" i="6"/>
  <c r="AB316" i="6"/>
  <c r="AD316" i="6"/>
  <c r="AK316" i="6"/>
  <c r="AM316" i="6"/>
  <c r="H317" i="6"/>
  <c r="H315" i="6" s="1"/>
  <c r="L317" i="6"/>
  <c r="V317" i="6"/>
  <c r="AG317" i="6"/>
  <c r="AI317" i="6"/>
  <c r="AI315" i="6" s="1"/>
  <c r="AK317" i="6"/>
  <c r="AK315" i="6" s="1"/>
  <c r="AM317" i="6"/>
  <c r="AM315" i="6" s="1"/>
  <c r="I318" i="6"/>
  <c r="J318" i="6"/>
  <c r="K318" i="6"/>
  <c r="L318" i="6"/>
  <c r="M318" i="6"/>
  <c r="O318" i="6"/>
  <c r="P318" i="6"/>
  <c r="R318" i="6"/>
  <c r="Y318" i="6"/>
  <c r="AA318" i="6"/>
  <c r="AC318" i="6"/>
  <c r="AJ318" i="6"/>
  <c r="AK318" i="6"/>
  <c r="AL318" i="6"/>
  <c r="L319" i="6"/>
  <c r="N319" i="6"/>
  <c r="N318" i="6" s="1"/>
  <c r="Q319" i="6"/>
  <c r="Z319" i="6"/>
  <c r="Z318" i="6" s="1"/>
  <c r="AB319" i="6"/>
  <c r="AB318" i="6" s="1"/>
  <c r="AD319" i="6"/>
  <c r="AD318" i="6" s="1"/>
  <c r="AK319" i="6"/>
  <c r="AM319" i="6"/>
  <c r="AM318" i="6" s="1"/>
  <c r="F320" i="6"/>
  <c r="G320" i="6"/>
  <c r="K320" i="6"/>
  <c r="O320" i="6"/>
  <c r="R320" i="6"/>
  <c r="W320" i="6"/>
  <c r="Y320" i="6"/>
  <c r="AH320" i="6"/>
  <c r="F321" i="6"/>
  <c r="G321" i="6"/>
  <c r="H321" i="6"/>
  <c r="H320" i="6" s="1"/>
  <c r="I321" i="6"/>
  <c r="I320" i="6" s="1"/>
  <c r="K321" i="6"/>
  <c r="M321" i="6"/>
  <c r="M320" i="6" s="1"/>
  <c r="O321" i="6"/>
  <c r="P321" i="6"/>
  <c r="P320" i="6" s="1"/>
  <c r="R321" i="6"/>
  <c r="T321" i="6"/>
  <c r="T320" i="6" s="1"/>
  <c r="U321" i="6"/>
  <c r="U320" i="6" s="1"/>
  <c r="V321" i="6"/>
  <c r="W321" i="6"/>
  <c r="X321" i="6"/>
  <c r="Y321" i="6"/>
  <c r="AA321" i="6"/>
  <c r="AA320" i="6" s="1"/>
  <c r="AC321" i="6"/>
  <c r="AC320" i="6" s="1"/>
  <c r="AE321" i="6"/>
  <c r="AE320" i="6" s="1"/>
  <c r="AF321" i="6"/>
  <c r="AF320" i="6" s="1"/>
  <c r="AG321" i="6"/>
  <c r="AH321" i="6"/>
  <c r="AJ321" i="6"/>
  <c r="AJ320" i="6" s="1"/>
  <c r="AL321" i="6"/>
  <c r="AL320" i="6" s="1"/>
  <c r="H322" i="6"/>
  <c r="J322" i="6"/>
  <c r="J321" i="6" s="1"/>
  <c r="J320" i="6" s="1"/>
  <c r="L322" i="6"/>
  <c r="Z322" i="6"/>
  <c r="AK322" i="6"/>
  <c r="AK321" i="6" s="1"/>
  <c r="AK320" i="6" s="1"/>
  <c r="AM322" i="6"/>
  <c r="N323" i="6"/>
  <c r="Q323" i="6"/>
  <c r="S323" i="6"/>
  <c r="AB323" i="6"/>
  <c r="AD323" i="6" s="1"/>
  <c r="AK323" i="6"/>
  <c r="AM323" i="6"/>
  <c r="L324" i="6"/>
  <c r="N324" i="6" s="1"/>
  <c r="Q324" i="6" s="1"/>
  <c r="S324" i="6" s="1"/>
  <c r="Z324" i="6"/>
  <c r="AB324" i="6" s="1"/>
  <c r="AD324" i="6" s="1"/>
  <c r="AK324" i="6"/>
  <c r="AM324" i="6"/>
  <c r="M325" i="6"/>
  <c r="R325" i="6"/>
  <c r="J326" i="6"/>
  <c r="J325" i="6" s="1"/>
  <c r="K326" i="6"/>
  <c r="K325" i="6" s="1"/>
  <c r="M326" i="6"/>
  <c r="P326" i="6"/>
  <c r="P325" i="6" s="1"/>
  <c r="R326" i="6"/>
  <c r="Y326" i="6"/>
  <c r="Y325" i="6" s="1"/>
  <c r="J327" i="6"/>
  <c r="L327" i="6"/>
  <c r="Z327" i="6"/>
  <c r="AK327" i="6"/>
  <c r="AK326" i="6" s="1"/>
  <c r="AK325" i="6" s="1"/>
  <c r="AM327" i="6"/>
  <c r="AM326" i="6" s="1"/>
  <c r="AM325" i="6" s="1"/>
  <c r="K329" i="6"/>
  <c r="AA329" i="6"/>
  <c r="M330" i="6"/>
  <c r="M329" i="6" s="1"/>
  <c r="Y330" i="6"/>
  <c r="Y329" i="6" s="1"/>
  <c r="F331" i="6"/>
  <c r="F330" i="6" s="1"/>
  <c r="F329" i="6" s="1"/>
  <c r="G331" i="6"/>
  <c r="G330" i="6" s="1"/>
  <c r="G329" i="6" s="1"/>
  <c r="J331" i="6"/>
  <c r="J330" i="6" s="1"/>
  <c r="J329" i="6" s="1"/>
  <c r="K331" i="6"/>
  <c r="K330" i="6" s="1"/>
  <c r="O331" i="6"/>
  <c r="O330" i="6" s="1"/>
  <c r="O329" i="6" s="1"/>
  <c r="R331" i="6"/>
  <c r="R330" i="6" s="1"/>
  <c r="R329" i="6" s="1"/>
  <c r="W331" i="6"/>
  <c r="W330" i="6" s="1"/>
  <c r="W329" i="6" s="1"/>
  <c r="AA331" i="6"/>
  <c r="AA330" i="6" s="1"/>
  <c r="AE331" i="6"/>
  <c r="AE330" i="6" s="1"/>
  <c r="AE329" i="6" s="1"/>
  <c r="AH331" i="6"/>
  <c r="AH330" i="6" s="1"/>
  <c r="AH329" i="6" s="1"/>
  <c r="AL331" i="6"/>
  <c r="AL330" i="6" s="1"/>
  <c r="AL329" i="6" s="1"/>
  <c r="F332" i="6"/>
  <c r="G332" i="6"/>
  <c r="I332" i="6"/>
  <c r="I331" i="6" s="1"/>
  <c r="I330" i="6" s="1"/>
  <c r="I329" i="6" s="1"/>
  <c r="J332" i="6"/>
  <c r="K332" i="6"/>
  <c r="M332" i="6"/>
  <c r="M331" i="6" s="1"/>
  <c r="O332" i="6"/>
  <c r="P332" i="6"/>
  <c r="P331" i="6" s="1"/>
  <c r="P330" i="6" s="1"/>
  <c r="P329" i="6" s="1"/>
  <c r="R332" i="6"/>
  <c r="T332" i="6"/>
  <c r="T331" i="6" s="1"/>
  <c r="T330" i="6" s="1"/>
  <c r="T329" i="6" s="1"/>
  <c r="U332" i="6"/>
  <c r="U331" i="6" s="1"/>
  <c r="U330" i="6" s="1"/>
  <c r="U329" i="6" s="1"/>
  <c r="W332" i="6"/>
  <c r="Y332" i="6"/>
  <c r="Y331" i="6" s="1"/>
  <c r="AA332" i="6"/>
  <c r="AC332" i="6"/>
  <c r="AC331" i="6" s="1"/>
  <c r="AC330" i="6" s="1"/>
  <c r="AC329" i="6" s="1"/>
  <c r="AE332" i="6"/>
  <c r="AF332" i="6"/>
  <c r="AF331" i="6" s="1"/>
  <c r="AF330" i="6" s="1"/>
  <c r="AF329" i="6" s="1"/>
  <c r="AG332" i="6"/>
  <c r="AG331" i="6" s="1"/>
  <c r="AG330" i="6" s="1"/>
  <c r="AG329" i="6" s="1"/>
  <c r="AH332" i="6"/>
  <c r="AJ332" i="6"/>
  <c r="AJ331" i="6" s="1"/>
  <c r="AJ330" i="6" s="1"/>
  <c r="AJ329" i="6" s="1"/>
  <c r="AL332" i="6"/>
  <c r="H333" i="6"/>
  <c r="H332" i="6" s="1"/>
  <c r="H331" i="6" s="1"/>
  <c r="H330" i="6" s="1"/>
  <c r="H329" i="6" s="1"/>
  <c r="L333" i="6"/>
  <c r="V333" i="6"/>
  <c r="AG333" i="6"/>
  <c r="AI333" i="6" s="1"/>
  <c r="I336" i="6"/>
  <c r="M336" i="6"/>
  <c r="P336" i="6"/>
  <c r="T336" i="6"/>
  <c r="T335" i="6" s="1"/>
  <c r="T334" i="6" s="1"/>
  <c r="U336" i="6"/>
  <c r="Y336" i="6"/>
  <c r="AC336" i="6"/>
  <c r="AF336" i="6"/>
  <c r="AJ336" i="6"/>
  <c r="F337" i="6"/>
  <c r="F336" i="6" s="1"/>
  <c r="G337" i="6"/>
  <c r="G336" i="6" s="1"/>
  <c r="G335" i="6" s="1"/>
  <c r="G334" i="6" s="1"/>
  <c r="I337" i="6"/>
  <c r="J337" i="6"/>
  <c r="J336" i="6" s="1"/>
  <c r="K337" i="6"/>
  <c r="K336" i="6" s="1"/>
  <c r="K335" i="6" s="1"/>
  <c r="K334" i="6" s="1"/>
  <c r="M337" i="6"/>
  <c r="O337" i="6"/>
  <c r="P337" i="6"/>
  <c r="R337" i="6"/>
  <c r="R336" i="6" s="1"/>
  <c r="T337" i="6"/>
  <c r="U337" i="6"/>
  <c r="W337" i="6"/>
  <c r="W336" i="6" s="1"/>
  <c r="Y337" i="6"/>
  <c r="AA337" i="6"/>
  <c r="AC337" i="6"/>
  <c r="AE337" i="6"/>
  <c r="AE336" i="6" s="1"/>
  <c r="AF337" i="6"/>
  <c r="AH337" i="6"/>
  <c r="AH336" i="6" s="1"/>
  <c r="AJ337" i="6"/>
  <c r="AL337" i="6"/>
  <c r="AL336" i="6" s="1"/>
  <c r="H338" i="6"/>
  <c r="H337" i="6" s="1"/>
  <c r="R338" i="6"/>
  <c r="V338" i="6"/>
  <c r="V337" i="6" s="1"/>
  <c r="X338" i="6"/>
  <c r="AG338" i="6"/>
  <c r="O339" i="6"/>
  <c r="P339" i="6"/>
  <c r="R339" i="6"/>
  <c r="Q340" i="6"/>
  <c r="Q339" i="6" s="1"/>
  <c r="F341" i="6"/>
  <c r="G341" i="6"/>
  <c r="I341" i="6"/>
  <c r="J341" i="6"/>
  <c r="K341" i="6"/>
  <c r="M341" i="6"/>
  <c r="O341" i="6"/>
  <c r="P341" i="6"/>
  <c r="R341" i="6"/>
  <c r="T341" i="6"/>
  <c r="U341" i="6"/>
  <c r="W341" i="6"/>
  <c r="Y341" i="6"/>
  <c r="AA341" i="6"/>
  <c r="AC341" i="6"/>
  <c r="AE341" i="6"/>
  <c r="AF341" i="6"/>
  <c r="AH341" i="6"/>
  <c r="AJ341" i="6"/>
  <c r="AL341" i="6"/>
  <c r="H342" i="6"/>
  <c r="H341" i="6" s="1"/>
  <c r="R342" i="6"/>
  <c r="V342" i="6"/>
  <c r="V341" i="6" s="1"/>
  <c r="X342" i="6"/>
  <c r="AG342" i="6"/>
  <c r="F343" i="6"/>
  <c r="I343" i="6"/>
  <c r="J343" i="6"/>
  <c r="M343" i="6"/>
  <c r="R343" i="6"/>
  <c r="U343" i="6"/>
  <c r="Y343" i="6"/>
  <c r="AC343" i="6"/>
  <c r="AH343" i="6"/>
  <c r="AL343" i="6"/>
  <c r="F344" i="6"/>
  <c r="G344" i="6"/>
  <c r="G343" i="6" s="1"/>
  <c r="I344" i="6"/>
  <c r="J344" i="6"/>
  <c r="K344" i="6"/>
  <c r="K343" i="6" s="1"/>
  <c r="M344" i="6"/>
  <c r="O344" i="6"/>
  <c r="O343" i="6" s="1"/>
  <c r="P344" i="6"/>
  <c r="P343" i="6" s="1"/>
  <c r="R344" i="6"/>
  <c r="T344" i="6"/>
  <c r="T343" i="6" s="1"/>
  <c r="U344" i="6"/>
  <c r="W344" i="6"/>
  <c r="W343" i="6" s="1"/>
  <c r="Y344" i="6"/>
  <c r="AA344" i="6"/>
  <c r="AA343" i="6" s="1"/>
  <c r="AC344" i="6"/>
  <c r="AE344" i="6"/>
  <c r="AE343" i="6" s="1"/>
  <c r="AF344" i="6"/>
  <c r="AH344" i="6"/>
  <c r="AJ344" i="6"/>
  <c r="AL344" i="6"/>
  <c r="H345" i="6"/>
  <c r="L345" i="6" s="1"/>
  <c r="N345" i="6" s="1"/>
  <c r="V345" i="6"/>
  <c r="V344" i="6" s="1"/>
  <c r="AG345" i="6"/>
  <c r="AG344" i="6" s="1"/>
  <c r="AI345" i="6"/>
  <c r="AI344" i="6" s="1"/>
  <c r="AI343" i="6" s="1"/>
  <c r="AK345" i="6"/>
  <c r="F346" i="6"/>
  <c r="G346" i="6"/>
  <c r="I346" i="6"/>
  <c r="J346" i="6"/>
  <c r="K346" i="6"/>
  <c r="M346" i="6"/>
  <c r="O346" i="6"/>
  <c r="P346" i="6"/>
  <c r="R346" i="6"/>
  <c r="T346" i="6"/>
  <c r="U346" i="6"/>
  <c r="W346" i="6"/>
  <c r="X346" i="6"/>
  <c r="Y346" i="6"/>
  <c r="AA346" i="6"/>
  <c r="AC346" i="6"/>
  <c r="AE346" i="6"/>
  <c r="AF346" i="6"/>
  <c r="AH346" i="6"/>
  <c r="AJ346" i="6"/>
  <c r="AL346" i="6"/>
  <c r="H347" i="6"/>
  <c r="V347" i="6"/>
  <c r="V346" i="6" s="1"/>
  <c r="V343" i="6" s="1"/>
  <c r="X347" i="6"/>
  <c r="Z347" i="6"/>
  <c r="Z346" i="6" s="1"/>
  <c r="AB347" i="6"/>
  <c r="AD347" i="6" s="1"/>
  <c r="AD346" i="6" s="1"/>
  <c r="AG347" i="6"/>
  <c r="AG346" i="6" s="1"/>
  <c r="AI347" i="6"/>
  <c r="AI346" i="6" s="1"/>
  <c r="AK347" i="6"/>
  <c r="G348" i="6"/>
  <c r="K348" i="6"/>
  <c r="O348" i="6"/>
  <c r="P348" i="6"/>
  <c r="T348" i="6"/>
  <c r="AF348" i="6"/>
  <c r="F349" i="6"/>
  <c r="G349" i="6"/>
  <c r="I349" i="6"/>
  <c r="J349" i="6"/>
  <c r="K349" i="6"/>
  <c r="M349" i="6"/>
  <c r="O349" i="6"/>
  <c r="P349" i="6"/>
  <c r="R349" i="6"/>
  <c r="T349" i="6"/>
  <c r="U349" i="6"/>
  <c r="W349" i="6"/>
  <c r="W348" i="6" s="1"/>
  <c r="Y349" i="6"/>
  <c r="AA349" i="6"/>
  <c r="AA348" i="6" s="1"/>
  <c r="AC349" i="6"/>
  <c r="AE349" i="6"/>
  <c r="AE348" i="6" s="1"/>
  <c r="AF349" i="6"/>
  <c r="AH349" i="6"/>
  <c r="AI349" i="6"/>
  <c r="AJ349" i="6"/>
  <c r="AJ348" i="6" s="1"/>
  <c r="AL349" i="6"/>
  <c r="H350" i="6"/>
  <c r="X350" i="6"/>
  <c r="X349" i="6" s="1"/>
  <c r="AI350" i="6"/>
  <c r="AK350" i="6" s="1"/>
  <c r="H351" i="6"/>
  <c r="L351" i="6" s="1"/>
  <c r="N351" i="6" s="1"/>
  <c r="Q351" i="6" s="1"/>
  <c r="S351" i="6"/>
  <c r="X351" i="6"/>
  <c r="Z351" i="6" s="1"/>
  <c r="AB351" i="6" s="1"/>
  <c r="AD351" i="6"/>
  <c r="AI351" i="6"/>
  <c r="AK351" i="6" s="1"/>
  <c r="AM351" i="6" s="1"/>
  <c r="F352" i="6"/>
  <c r="G352" i="6"/>
  <c r="I352" i="6"/>
  <c r="J352" i="6"/>
  <c r="K352" i="6"/>
  <c r="M352" i="6"/>
  <c r="O352" i="6"/>
  <c r="P352" i="6"/>
  <c r="R352" i="6"/>
  <c r="T352" i="6"/>
  <c r="U352" i="6"/>
  <c r="V352" i="6"/>
  <c r="W352" i="6"/>
  <c r="Y352" i="6"/>
  <c r="AA352" i="6"/>
  <c r="AC352" i="6"/>
  <c r="AE352" i="6"/>
  <c r="AF352" i="6"/>
  <c r="AH352" i="6"/>
  <c r="AJ352" i="6"/>
  <c r="AL352" i="6"/>
  <c r="H353" i="6"/>
  <c r="H352" i="6" s="1"/>
  <c r="L353" i="6"/>
  <c r="L352" i="6" s="1"/>
  <c r="N353" i="6"/>
  <c r="Q353" i="6" s="1"/>
  <c r="V353" i="6"/>
  <c r="X353" i="6"/>
  <c r="AG353" i="6"/>
  <c r="F354" i="6"/>
  <c r="G354" i="6"/>
  <c r="I354" i="6"/>
  <c r="I348" i="6" s="1"/>
  <c r="J354" i="6"/>
  <c r="J348" i="6" s="1"/>
  <c r="K354" i="6"/>
  <c r="M354" i="6"/>
  <c r="M348" i="6" s="1"/>
  <c r="O354" i="6"/>
  <c r="P354" i="6"/>
  <c r="R354" i="6"/>
  <c r="T354" i="6"/>
  <c r="U354" i="6"/>
  <c r="U348" i="6" s="1"/>
  <c r="V354" i="6"/>
  <c r="W354" i="6"/>
  <c r="Y354" i="6"/>
  <c r="Y348" i="6" s="1"/>
  <c r="AA354" i="6"/>
  <c r="AC354" i="6"/>
  <c r="AC348" i="6" s="1"/>
  <c r="AE354" i="6"/>
  <c r="AF354" i="6"/>
  <c r="AH354" i="6"/>
  <c r="AJ354" i="6"/>
  <c r="AL354" i="6"/>
  <c r="AL348" i="6" s="1"/>
  <c r="H355" i="6"/>
  <c r="H354" i="6" s="1"/>
  <c r="L355" i="6"/>
  <c r="L354" i="6" s="1"/>
  <c r="N355" i="6"/>
  <c r="Q355" i="6" s="1"/>
  <c r="V355" i="6"/>
  <c r="X355" i="6"/>
  <c r="AG355" i="6"/>
  <c r="R356" i="6"/>
  <c r="S357" i="6"/>
  <c r="S356" i="6" s="1"/>
  <c r="R358" i="6"/>
  <c r="R359" i="6"/>
  <c r="S360" i="6"/>
  <c r="S359" i="6" s="1"/>
  <c r="S358" i="6" s="1"/>
  <c r="F361" i="6"/>
  <c r="I361" i="6"/>
  <c r="J361" i="6"/>
  <c r="M361" i="6"/>
  <c r="R361" i="6"/>
  <c r="U361" i="6"/>
  <c r="Y361" i="6"/>
  <c r="AC361" i="6"/>
  <c r="AH361" i="6"/>
  <c r="AL361" i="6"/>
  <c r="F362" i="6"/>
  <c r="G362" i="6"/>
  <c r="I362" i="6"/>
  <c r="J362" i="6"/>
  <c r="K362" i="6"/>
  <c r="M362" i="6"/>
  <c r="O362" i="6"/>
  <c r="P362" i="6"/>
  <c r="R362" i="6"/>
  <c r="T362" i="6"/>
  <c r="U362" i="6"/>
  <c r="W362" i="6"/>
  <c r="X362" i="6"/>
  <c r="Y362" i="6"/>
  <c r="AA362" i="6"/>
  <c r="AC362" i="6"/>
  <c r="AE362" i="6"/>
  <c r="AF362" i="6"/>
  <c r="AH362" i="6"/>
  <c r="AJ362" i="6"/>
  <c r="AL362" i="6"/>
  <c r="H363" i="6"/>
  <c r="V363" i="6"/>
  <c r="V362" i="6" s="1"/>
  <c r="X363" i="6"/>
  <c r="Z363" i="6"/>
  <c r="Z362" i="6" s="1"/>
  <c r="AB363" i="6"/>
  <c r="AD363" i="6" s="1"/>
  <c r="AD362" i="6" s="1"/>
  <c r="AG363" i="6"/>
  <c r="AG362" i="6" s="1"/>
  <c r="AI363" i="6"/>
  <c r="AI362" i="6" s="1"/>
  <c r="AK363" i="6"/>
  <c r="F364" i="6"/>
  <c r="G364" i="6"/>
  <c r="G361" i="6" s="1"/>
  <c r="I364" i="6"/>
  <c r="J364" i="6"/>
  <c r="K364" i="6"/>
  <c r="K361" i="6" s="1"/>
  <c r="M364" i="6"/>
  <c r="O364" i="6"/>
  <c r="O361" i="6" s="1"/>
  <c r="P364" i="6"/>
  <c r="P361" i="6" s="1"/>
  <c r="R364" i="6"/>
  <c r="T364" i="6"/>
  <c r="T361" i="6" s="1"/>
  <c r="U364" i="6"/>
  <c r="W364" i="6"/>
  <c r="W361" i="6" s="1"/>
  <c r="X364" i="6"/>
  <c r="Y364" i="6"/>
  <c r="AA364" i="6"/>
  <c r="AA361" i="6" s="1"/>
  <c r="AC364" i="6"/>
  <c r="AE364" i="6"/>
  <c r="AE361" i="6" s="1"/>
  <c r="AF364" i="6"/>
  <c r="AH364" i="6"/>
  <c r="AJ364" i="6"/>
  <c r="AL364" i="6"/>
  <c r="H365" i="6"/>
  <c r="L365" i="6" s="1"/>
  <c r="N365" i="6" s="1"/>
  <c r="V365" i="6"/>
  <c r="V364" i="6" s="1"/>
  <c r="V361" i="6" s="1"/>
  <c r="X365" i="6"/>
  <c r="Z365" i="6"/>
  <c r="Z364" i="6" s="1"/>
  <c r="Z361" i="6" s="1"/>
  <c r="AB365" i="6"/>
  <c r="AD365" i="6" s="1"/>
  <c r="AD364" i="6" s="1"/>
  <c r="AD361" i="6" s="1"/>
  <c r="AG365" i="6"/>
  <c r="AG364" i="6" s="1"/>
  <c r="AI365" i="6"/>
  <c r="AI364" i="6" s="1"/>
  <c r="AI361" i="6" s="1"/>
  <c r="AK365" i="6"/>
  <c r="G366" i="6"/>
  <c r="K366" i="6"/>
  <c r="O366" i="6"/>
  <c r="P366" i="6"/>
  <c r="T366" i="6"/>
  <c r="W366" i="6"/>
  <c r="AA366" i="6"/>
  <c r="AE366" i="6"/>
  <c r="AF366" i="6"/>
  <c r="AJ366" i="6"/>
  <c r="F367" i="6"/>
  <c r="G367" i="6"/>
  <c r="I367" i="6"/>
  <c r="I366" i="6" s="1"/>
  <c r="J367" i="6"/>
  <c r="K367" i="6"/>
  <c r="M367" i="6"/>
  <c r="M366" i="6" s="1"/>
  <c r="O367" i="6"/>
  <c r="P367" i="6"/>
  <c r="R367" i="6"/>
  <c r="T367" i="6"/>
  <c r="U367" i="6"/>
  <c r="U366" i="6" s="1"/>
  <c r="V367" i="6"/>
  <c r="W367" i="6"/>
  <c r="Y367" i="6"/>
  <c r="Y366" i="6" s="1"/>
  <c r="AA367" i="6"/>
  <c r="AC367" i="6"/>
  <c r="AC366" i="6" s="1"/>
  <c r="AE367" i="6"/>
  <c r="AF367" i="6"/>
  <c r="AH367" i="6"/>
  <c r="AJ367" i="6"/>
  <c r="AL367" i="6"/>
  <c r="H368" i="6"/>
  <c r="H367" i="6" s="1"/>
  <c r="L368" i="6"/>
  <c r="L367" i="6" s="1"/>
  <c r="L366" i="6" s="1"/>
  <c r="N368" i="6"/>
  <c r="Q368" i="6" s="1"/>
  <c r="V368" i="6"/>
  <c r="X368" i="6"/>
  <c r="AG368" i="6"/>
  <c r="F369" i="6"/>
  <c r="G369" i="6"/>
  <c r="I369" i="6"/>
  <c r="J369" i="6"/>
  <c r="K369" i="6"/>
  <c r="M369" i="6"/>
  <c r="O369" i="6"/>
  <c r="P369" i="6"/>
  <c r="R369" i="6"/>
  <c r="T369" i="6"/>
  <c r="U369" i="6"/>
  <c r="V369" i="6"/>
  <c r="W369" i="6"/>
  <c r="Y369" i="6"/>
  <c r="AA369" i="6"/>
  <c r="AC369" i="6"/>
  <c r="AE369" i="6"/>
  <c r="AF369" i="6"/>
  <c r="AH369" i="6"/>
  <c r="AJ369" i="6"/>
  <c r="AL369" i="6"/>
  <c r="H370" i="6"/>
  <c r="H369" i="6" s="1"/>
  <c r="L370" i="6"/>
  <c r="L369" i="6" s="1"/>
  <c r="N370" i="6"/>
  <c r="Q370" i="6" s="1"/>
  <c r="V370" i="6"/>
  <c r="X370" i="6"/>
  <c r="AG370" i="6"/>
  <c r="F371" i="6"/>
  <c r="G371" i="6"/>
  <c r="I371" i="6"/>
  <c r="J371" i="6"/>
  <c r="K371" i="6"/>
  <c r="M371" i="6"/>
  <c r="O371" i="6"/>
  <c r="P371" i="6"/>
  <c r="R371" i="6"/>
  <c r="T371" i="6"/>
  <c r="U371" i="6"/>
  <c r="V371" i="6"/>
  <c r="W371" i="6"/>
  <c r="Y371" i="6"/>
  <c r="AA371" i="6"/>
  <c r="AC371" i="6"/>
  <c r="AE371" i="6"/>
  <c r="AF371" i="6"/>
  <c r="AH371" i="6"/>
  <c r="AJ371" i="6"/>
  <c r="AL371" i="6"/>
  <c r="H372" i="6"/>
  <c r="H371" i="6" s="1"/>
  <c r="L372" i="6"/>
  <c r="L371" i="6" s="1"/>
  <c r="N372" i="6"/>
  <c r="Q372" i="6" s="1"/>
  <c r="V372" i="6"/>
  <c r="X372" i="6"/>
  <c r="AG372" i="6"/>
  <c r="F373" i="6"/>
  <c r="V373" i="6"/>
  <c r="G374" i="6"/>
  <c r="G373" i="6" s="1"/>
  <c r="H374" i="6"/>
  <c r="H373" i="6" s="1"/>
  <c r="K374" i="6"/>
  <c r="K373" i="6" s="1"/>
  <c r="O374" i="6"/>
  <c r="O373" i="6" s="1"/>
  <c r="P374" i="6"/>
  <c r="P373" i="6" s="1"/>
  <c r="T374" i="6"/>
  <c r="T373" i="6" s="1"/>
  <c r="W374" i="6"/>
  <c r="W373" i="6" s="1"/>
  <c r="AA374" i="6"/>
  <c r="AA373" i="6" s="1"/>
  <c r="AE374" i="6"/>
  <c r="AE373" i="6" s="1"/>
  <c r="AF374" i="6"/>
  <c r="AF373" i="6" s="1"/>
  <c r="AJ374" i="6"/>
  <c r="AJ373" i="6" s="1"/>
  <c r="F375" i="6"/>
  <c r="F374" i="6" s="1"/>
  <c r="G375" i="6"/>
  <c r="I375" i="6"/>
  <c r="I374" i="6" s="1"/>
  <c r="I373" i="6" s="1"/>
  <c r="J375" i="6"/>
  <c r="J374" i="6" s="1"/>
  <c r="J373" i="6" s="1"/>
  <c r="K375" i="6"/>
  <c r="M375" i="6"/>
  <c r="M374" i="6" s="1"/>
  <c r="M373" i="6" s="1"/>
  <c r="O375" i="6"/>
  <c r="P375" i="6"/>
  <c r="R375" i="6"/>
  <c r="R374" i="6" s="1"/>
  <c r="R373" i="6" s="1"/>
  <c r="T375" i="6"/>
  <c r="U375" i="6"/>
  <c r="U374" i="6" s="1"/>
  <c r="U373" i="6" s="1"/>
  <c r="V375" i="6"/>
  <c r="V374" i="6" s="1"/>
  <c r="W375" i="6"/>
  <c r="Y375" i="6"/>
  <c r="Y374" i="6" s="1"/>
  <c r="Y373" i="6" s="1"/>
  <c r="AA375" i="6"/>
  <c r="AC375" i="6"/>
  <c r="AC374" i="6" s="1"/>
  <c r="AC373" i="6" s="1"/>
  <c r="AE375" i="6"/>
  <c r="AF375" i="6"/>
  <c r="AH375" i="6"/>
  <c r="AH374" i="6" s="1"/>
  <c r="AH373" i="6" s="1"/>
  <c r="AJ375" i="6"/>
  <c r="AL375" i="6"/>
  <c r="AL374" i="6" s="1"/>
  <c r="AL373" i="6" s="1"/>
  <c r="H376" i="6"/>
  <c r="H375" i="6" s="1"/>
  <c r="L376" i="6"/>
  <c r="L375" i="6" s="1"/>
  <c r="L374" i="6" s="1"/>
  <c r="L373" i="6" s="1"/>
  <c r="N376" i="6"/>
  <c r="Q376" i="6" s="1"/>
  <c r="V376" i="6"/>
  <c r="X376" i="6"/>
  <c r="AG376" i="6"/>
  <c r="I378" i="6"/>
  <c r="I377" i="6" s="1"/>
  <c r="R378" i="6"/>
  <c r="R377" i="6" s="1"/>
  <c r="AJ378" i="6"/>
  <c r="AJ377" i="6" s="1"/>
  <c r="I379" i="6"/>
  <c r="R379" i="6"/>
  <c r="T379" i="6"/>
  <c r="U379" i="6"/>
  <c r="V379" i="6"/>
  <c r="W379" i="6"/>
  <c r="X379" i="6"/>
  <c r="AE379" i="6"/>
  <c r="AF379" i="6"/>
  <c r="AG379" i="6"/>
  <c r="AH379" i="6"/>
  <c r="AI379" i="6"/>
  <c r="AL379" i="6"/>
  <c r="AL378" i="6" s="1"/>
  <c r="AL377" i="6" s="1"/>
  <c r="R380" i="6"/>
  <c r="S381" i="6"/>
  <c r="S380" i="6" s="1"/>
  <c r="I382" i="6"/>
  <c r="K382" i="6"/>
  <c r="L382" i="6"/>
  <c r="M382" i="6"/>
  <c r="O382" i="6"/>
  <c r="P382" i="6"/>
  <c r="R382" i="6"/>
  <c r="Y382" i="6"/>
  <c r="Z382" i="6"/>
  <c r="AA382" i="6"/>
  <c r="AC382" i="6"/>
  <c r="AJ382" i="6"/>
  <c r="AL382" i="6"/>
  <c r="L383" i="6"/>
  <c r="M383" i="6"/>
  <c r="N383" i="6"/>
  <c r="N382" i="6" s="1"/>
  <c r="Q383" i="6"/>
  <c r="S383" i="6" s="1"/>
  <c r="S382" i="6" s="1"/>
  <c r="Z383" i="6"/>
  <c r="AB383" i="6"/>
  <c r="AB382" i="6" s="1"/>
  <c r="AD383" i="6"/>
  <c r="AD382" i="6" s="1"/>
  <c r="AK383" i="6"/>
  <c r="AK382" i="6" s="1"/>
  <c r="I384" i="6"/>
  <c r="K384" i="6"/>
  <c r="K379" i="6" s="1"/>
  <c r="K378" i="6" s="1"/>
  <c r="K377" i="6" s="1"/>
  <c r="O384" i="6"/>
  <c r="O379" i="6" s="1"/>
  <c r="O378" i="6" s="1"/>
  <c r="O377" i="6" s="1"/>
  <c r="P384" i="6"/>
  <c r="P379" i="6" s="1"/>
  <c r="P378" i="6" s="1"/>
  <c r="P377" i="6" s="1"/>
  <c r="R384" i="6"/>
  <c r="Y384" i="6"/>
  <c r="AA384" i="6"/>
  <c r="AA379" i="6" s="1"/>
  <c r="AA378" i="6" s="1"/>
  <c r="AA377" i="6" s="1"/>
  <c r="AC384" i="6"/>
  <c r="AJ384" i="6"/>
  <c r="AJ379" i="6" s="1"/>
  <c r="AK384" i="6"/>
  <c r="AL384" i="6"/>
  <c r="L385" i="6"/>
  <c r="L384" i="6" s="1"/>
  <c r="L379" i="6" s="1"/>
  <c r="L378" i="6" s="1"/>
  <c r="L377" i="6" s="1"/>
  <c r="M385" i="6"/>
  <c r="M384" i="6" s="1"/>
  <c r="Z385" i="6"/>
  <c r="AK385" i="6"/>
  <c r="AM385" i="6"/>
  <c r="AM384" i="6" s="1"/>
  <c r="I386" i="6"/>
  <c r="K386" i="6"/>
  <c r="L386" i="6"/>
  <c r="M386" i="6"/>
  <c r="O386" i="6"/>
  <c r="P386" i="6"/>
  <c r="Q386" i="6"/>
  <c r="R386" i="6"/>
  <c r="Y386" i="6"/>
  <c r="Y379" i="6" s="1"/>
  <c r="Y378" i="6" s="1"/>
  <c r="Y377" i="6" s="1"/>
  <c r="Z386" i="6"/>
  <c r="AA386" i="6"/>
  <c r="AC386" i="6"/>
  <c r="AC379" i="6" s="1"/>
  <c r="AC378" i="6" s="1"/>
  <c r="AC377" i="6" s="1"/>
  <c r="AJ386" i="6"/>
  <c r="AL386" i="6"/>
  <c r="L387" i="6"/>
  <c r="N387" i="6"/>
  <c r="N386" i="6" s="1"/>
  <c r="Q387" i="6"/>
  <c r="S387" i="6"/>
  <c r="S386" i="6" s="1"/>
  <c r="Z387" i="6"/>
  <c r="AB387" i="6" s="1"/>
  <c r="AK387" i="6"/>
  <c r="M390" i="6"/>
  <c r="T390" i="6"/>
  <c r="U390" i="6"/>
  <c r="V390" i="6"/>
  <c r="W390" i="6"/>
  <c r="X390" i="6"/>
  <c r="AE390" i="6"/>
  <c r="AF390" i="6"/>
  <c r="AG390" i="6"/>
  <c r="AH390" i="6"/>
  <c r="AI390" i="6"/>
  <c r="J391" i="6"/>
  <c r="J390" i="6" s="1"/>
  <c r="R391" i="6"/>
  <c r="R390" i="6" s="1"/>
  <c r="AA391" i="6"/>
  <c r="AA390" i="6" s="1"/>
  <c r="I392" i="6"/>
  <c r="I391" i="6" s="1"/>
  <c r="I390" i="6" s="1"/>
  <c r="J392" i="6"/>
  <c r="K392" i="6"/>
  <c r="K391" i="6" s="1"/>
  <c r="K390" i="6" s="1"/>
  <c r="L392" i="6"/>
  <c r="L391" i="6" s="1"/>
  <c r="L390" i="6" s="1"/>
  <c r="M392" i="6"/>
  <c r="M391" i="6" s="1"/>
  <c r="O392" i="6"/>
  <c r="O391" i="6" s="1"/>
  <c r="O390" i="6" s="1"/>
  <c r="P392" i="6"/>
  <c r="P391" i="6" s="1"/>
  <c r="P390" i="6" s="1"/>
  <c r="R392" i="6"/>
  <c r="Y392" i="6"/>
  <c r="Y391" i="6" s="1"/>
  <c r="Y390" i="6" s="1"/>
  <c r="Z392" i="6"/>
  <c r="Z391" i="6" s="1"/>
  <c r="Z390" i="6" s="1"/>
  <c r="AA392" i="6"/>
  <c r="AC392" i="6"/>
  <c r="AC391" i="6" s="1"/>
  <c r="AC390" i="6" s="1"/>
  <c r="AJ392" i="6"/>
  <c r="AJ391" i="6" s="1"/>
  <c r="AJ390" i="6" s="1"/>
  <c r="AL392" i="6"/>
  <c r="AL391" i="6" s="1"/>
  <c r="AL390" i="6" s="1"/>
  <c r="L393" i="6"/>
  <c r="N393" i="6" s="1"/>
  <c r="Z393" i="6"/>
  <c r="AB393" i="6" s="1"/>
  <c r="AK393" i="6"/>
  <c r="O394" i="6"/>
  <c r="P394" i="6"/>
  <c r="Q394" i="6"/>
  <c r="R394" i="6"/>
  <c r="Q395" i="6"/>
  <c r="S395" i="6"/>
  <c r="S394" i="6" s="1"/>
  <c r="I396" i="6"/>
  <c r="Y396" i="6"/>
  <c r="F397" i="6"/>
  <c r="F396" i="6" s="1"/>
  <c r="F389" i="6" s="1"/>
  <c r="G397" i="6"/>
  <c r="G396" i="6" s="1"/>
  <c r="J397" i="6"/>
  <c r="J396" i="6" s="1"/>
  <c r="J389" i="6" s="1"/>
  <c r="J388" i="6" s="1"/>
  <c r="K397" i="6"/>
  <c r="K396" i="6" s="1"/>
  <c r="O397" i="6"/>
  <c r="O396" i="6" s="1"/>
  <c r="O389" i="6" s="1"/>
  <c r="O388" i="6" s="1"/>
  <c r="R397" i="6"/>
  <c r="R396" i="6" s="1"/>
  <c r="W397" i="6"/>
  <c r="W396" i="6" s="1"/>
  <c r="AA397" i="6"/>
  <c r="AA396" i="6" s="1"/>
  <c r="AA389" i="6" s="1"/>
  <c r="AA388" i="6" s="1"/>
  <c r="AE397" i="6"/>
  <c r="AE396" i="6" s="1"/>
  <c r="AH397" i="6"/>
  <c r="AH396" i="6" s="1"/>
  <c r="AH389" i="6" s="1"/>
  <c r="AH388" i="6" s="1"/>
  <c r="AL397" i="6"/>
  <c r="AL396" i="6" s="1"/>
  <c r="AL389" i="6" s="1"/>
  <c r="AL388" i="6" s="1"/>
  <c r="F398" i="6"/>
  <c r="G398" i="6"/>
  <c r="I398" i="6"/>
  <c r="I397" i="6" s="1"/>
  <c r="J398" i="6"/>
  <c r="K398" i="6"/>
  <c r="M398" i="6"/>
  <c r="M397" i="6" s="1"/>
  <c r="M396" i="6" s="1"/>
  <c r="O398" i="6"/>
  <c r="P398" i="6"/>
  <c r="P397" i="6" s="1"/>
  <c r="P396" i="6" s="1"/>
  <c r="P389" i="6" s="1"/>
  <c r="R398" i="6"/>
  <c r="T398" i="6"/>
  <c r="T397" i="6" s="1"/>
  <c r="T396" i="6" s="1"/>
  <c r="T389" i="6" s="1"/>
  <c r="T388" i="6" s="1"/>
  <c r="U398" i="6"/>
  <c r="U397" i="6" s="1"/>
  <c r="U396" i="6" s="1"/>
  <c r="W398" i="6"/>
  <c r="Y398" i="6"/>
  <c r="Y397" i="6" s="1"/>
  <c r="AA398" i="6"/>
  <c r="AC398" i="6"/>
  <c r="AC397" i="6" s="1"/>
  <c r="AC396" i="6" s="1"/>
  <c r="AE398" i="6"/>
  <c r="AF398" i="6"/>
  <c r="AF397" i="6" s="1"/>
  <c r="AF396" i="6" s="1"/>
  <c r="AG398" i="6"/>
  <c r="AG397" i="6" s="1"/>
  <c r="AG396" i="6" s="1"/>
  <c r="AH398" i="6"/>
  <c r="AJ398" i="6"/>
  <c r="AJ397" i="6" s="1"/>
  <c r="AJ396" i="6" s="1"/>
  <c r="AJ389" i="6" s="1"/>
  <c r="AJ388" i="6" s="1"/>
  <c r="AK398" i="6"/>
  <c r="AK397" i="6" s="1"/>
  <c r="AK396" i="6" s="1"/>
  <c r="AL398" i="6"/>
  <c r="H399" i="6"/>
  <c r="H398" i="6" s="1"/>
  <c r="H397" i="6" s="1"/>
  <c r="H396" i="6" s="1"/>
  <c r="H389" i="6" s="1"/>
  <c r="L399" i="6"/>
  <c r="V399" i="6"/>
  <c r="AG399" i="6"/>
  <c r="AI399" i="6"/>
  <c r="AI398" i="6" s="1"/>
  <c r="AI397" i="6" s="1"/>
  <c r="AI396" i="6" s="1"/>
  <c r="AI389" i="6" s="1"/>
  <c r="AK399" i="6"/>
  <c r="AM399" i="6"/>
  <c r="AM398" i="6" s="1"/>
  <c r="AM397" i="6" s="1"/>
  <c r="AM396" i="6" s="1"/>
  <c r="AM389" i="6" s="1"/>
  <c r="U400" i="6"/>
  <c r="AK400" i="6"/>
  <c r="F401" i="6"/>
  <c r="F400" i="6" s="1"/>
  <c r="G401" i="6"/>
  <c r="G400" i="6" s="1"/>
  <c r="J401" i="6"/>
  <c r="J400" i="6" s="1"/>
  <c r="K401" i="6"/>
  <c r="K400" i="6" s="1"/>
  <c r="O401" i="6"/>
  <c r="O400" i="6" s="1"/>
  <c r="R401" i="6"/>
  <c r="R400" i="6" s="1"/>
  <c r="W401" i="6"/>
  <c r="W400" i="6" s="1"/>
  <c r="AA401" i="6"/>
  <c r="AA400" i="6" s="1"/>
  <c r="AE401" i="6"/>
  <c r="AE400" i="6" s="1"/>
  <c r="AH401" i="6"/>
  <c r="AH400" i="6" s="1"/>
  <c r="AI401" i="6"/>
  <c r="AI400" i="6" s="1"/>
  <c r="AL401" i="6"/>
  <c r="AL400" i="6" s="1"/>
  <c r="F402" i="6"/>
  <c r="G402" i="6"/>
  <c r="I402" i="6"/>
  <c r="I401" i="6" s="1"/>
  <c r="I400" i="6" s="1"/>
  <c r="J402" i="6"/>
  <c r="K402" i="6"/>
  <c r="M402" i="6"/>
  <c r="M401" i="6" s="1"/>
  <c r="M400" i="6" s="1"/>
  <c r="O402" i="6"/>
  <c r="P402" i="6"/>
  <c r="P401" i="6" s="1"/>
  <c r="P400" i="6" s="1"/>
  <c r="R402" i="6"/>
  <c r="T402" i="6"/>
  <c r="T401" i="6" s="1"/>
  <c r="T400" i="6" s="1"/>
  <c r="U402" i="6"/>
  <c r="U401" i="6" s="1"/>
  <c r="W402" i="6"/>
  <c r="Y402" i="6"/>
  <c r="Y401" i="6" s="1"/>
  <c r="Y400" i="6" s="1"/>
  <c r="AA402" i="6"/>
  <c r="AC402" i="6"/>
  <c r="AC401" i="6" s="1"/>
  <c r="AC400" i="6" s="1"/>
  <c r="AE402" i="6"/>
  <c r="AF402" i="6"/>
  <c r="AF401" i="6" s="1"/>
  <c r="AF400" i="6" s="1"/>
  <c r="AG402" i="6"/>
  <c r="AG401" i="6" s="1"/>
  <c r="AG400" i="6" s="1"/>
  <c r="AH402" i="6"/>
  <c r="AJ402" i="6"/>
  <c r="AJ401" i="6" s="1"/>
  <c r="AJ400" i="6" s="1"/>
  <c r="AK402" i="6"/>
  <c r="AK401" i="6" s="1"/>
  <c r="AL402" i="6"/>
  <c r="H403" i="6"/>
  <c r="H402" i="6" s="1"/>
  <c r="H401" i="6" s="1"/>
  <c r="H400" i="6" s="1"/>
  <c r="L403" i="6"/>
  <c r="M403" i="6"/>
  <c r="V403" i="6"/>
  <c r="V402" i="6" s="1"/>
  <c r="V401" i="6" s="1"/>
  <c r="V400" i="6" s="1"/>
  <c r="AG403" i="6"/>
  <c r="AI403" i="6"/>
  <c r="AI402" i="6" s="1"/>
  <c r="AK403" i="6"/>
  <c r="AM403" i="6" s="1"/>
  <c r="AM402" i="6" s="1"/>
  <c r="AM401" i="6" s="1"/>
  <c r="AM400" i="6" s="1"/>
  <c r="AJ404" i="6"/>
  <c r="J405" i="6"/>
  <c r="J404" i="6" s="1"/>
  <c r="R405" i="6"/>
  <c r="R404" i="6" s="1"/>
  <c r="AH405" i="6"/>
  <c r="AH404" i="6" s="1"/>
  <c r="G406" i="6"/>
  <c r="G405" i="6" s="1"/>
  <c r="G404" i="6" s="1"/>
  <c r="K406" i="6"/>
  <c r="K405" i="6" s="1"/>
  <c r="K404" i="6" s="1"/>
  <c r="O406" i="6"/>
  <c r="O405" i="6" s="1"/>
  <c r="O404" i="6" s="1"/>
  <c r="P406" i="6"/>
  <c r="P405" i="6" s="1"/>
  <c r="P404" i="6" s="1"/>
  <c r="T406" i="6"/>
  <c r="T405" i="6" s="1"/>
  <c r="T404" i="6" s="1"/>
  <c r="W406" i="6"/>
  <c r="W405" i="6" s="1"/>
  <c r="W404" i="6" s="1"/>
  <c r="AA406" i="6"/>
  <c r="AA405" i="6" s="1"/>
  <c r="AA404" i="6" s="1"/>
  <c r="AE406" i="6"/>
  <c r="AE405" i="6" s="1"/>
  <c r="AE404" i="6" s="1"/>
  <c r="AF406" i="6"/>
  <c r="AF405" i="6" s="1"/>
  <c r="AF404" i="6" s="1"/>
  <c r="AJ406" i="6"/>
  <c r="AJ405" i="6" s="1"/>
  <c r="F407" i="6"/>
  <c r="F406" i="6" s="1"/>
  <c r="F405" i="6" s="1"/>
  <c r="F404" i="6" s="1"/>
  <c r="G407" i="6"/>
  <c r="I407" i="6"/>
  <c r="I406" i="6" s="1"/>
  <c r="I405" i="6" s="1"/>
  <c r="I404" i="6" s="1"/>
  <c r="J407" i="6"/>
  <c r="J406" i="6" s="1"/>
  <c r="K407" i="6"/>
  <c r="M407" i="6"/>
  <c r="M406" i="6" s="1"/>
  <c r="M405" i="6" s="1"/>
  <c r="M404" i="6" s="1"/>
  <c r="N407" i="6"/>
  <c r="N406" i="6" s="1"/>
  <c r="N405" i="6" s="1"/>
  <c r="N404" i="6" s="1"/>
  <c r="O407" i="6"/>
  <c r="P407" i="6"/>
  <c r="R407" i="6"/>
  <c r="R406" i="6" s="1"/>
  <c r="T407" i="6"/>
  <c r="U407" i="6"/>
  <c r="U406" i="6" s="1"/>
  <c r="U405" i="6" s="1"/>
  <c r="U404" i="6" s="1"/>
  <c r="V407" i="6"/>
  <c r="V406" i="6" s="1"/>
  <c r="V405" i="6" s="1"/>
  <c r="V404" i="6" s="1"/>
  <c r="W407" i="6"/>
  <c r="Y407" i="6"/>
  <c r="Y406" i="6" s="1"/>
  <c r="Y405" i="6" s="1"/>
  <c r="Y404" i="6" s="1"/>
  <c r="AA407" i="6"/>
  <c r="AC407" i="6"/>
  <c r="AC406" i="6" s="1"/>
  <c r="AC405" i="6" s="1"/>
  <c r="AC404" i="6" s="1"/>
  <c r="AE407" i="6"/>
  <c r="AF407" i="6"/>
  <c r="AH407" i="6"/>
  <c r="AH406" i="6" s="1"/>
  <c r="AJ407" i="6"/>
  <c r="AL407" i="6"/>
  <c r="AL406" i="6" s="1"/>
  <c r="AL405" i="6" s="1"/>
  <c r="AL404" i="6" s="1"/>
  <c r="H408" i="6"/>
  <c r="H407" i="6" s="1"/>
  <c r="H406" i="6" s="1"/>
  <c r="H405" i="6" s="1"/>
  <c r="H404" i="6" s="1"/>
  <c r="L408" i="6"/>
  <c r="L407" i="6" s="1"/>
  <c r="L406" i="6" s="1"/>
  <c r="L405" i="6" s="1"/>
  <c r="L404" i="6" s="1"/>
  <c r="N408" i="6"/>
  <c r="Q408" i="6" s="1"/>
  <c r="V408" i="6"/>
  <c r="X408" i="6"/>
  <c r="AG408" i="6"/>
  <c r="AH408" i="6"/>
  <c r="O410" i="6"/>
  <c r="O409" i="6" s="1"/>
  <c r="I413" i="6"/>
  <c r="I412" i="6" s="1"/>
  <c r="I411" i="6" s="1"/>
  <c r="I410" i="6" s="1"/>
  <c r="I409" i="6" s="1"/>
  <c r="M413" i="6"/>
  <c r="P413" i="6"/>
  <c r="T413" i="6"/>
  <c r="U413" i="6"/>
  <c r="Y413" i="6"/>
  <c r="Y412" i="6" s="1"/>
  <c r="Y411" i="6" s="1"/>
  <c r="Y410" i="6" s="1"/>
  <c r="Y409" i="6" s="1"/>
  <c r="AC413" i="6"/>
  <c r="F414" i="6"/>
  <c r="G414" i="6"/>
  <c r="G413" i="6" s="1"/>
  <c r="G412" i="6" s="1"/>
  <c r="G411" i="6" s="1"/>
  <c r="G410" i="6" s="1"/>
  <c r="G409" i="6" s="1"/>
  <c r="I414" i="6"/>
  <c r="J414" i="6"/>
  <c r="J413" i="6" s="1"/>
  <c r="J412" i="6" s="1"/>
  <c r="J411" i="6" s="1"/>
  <c r="J410" i="6" s="1"/>
  <c r="J409" i="6" s="1"/>
  <c r="K414" i="6"/>
  <c r="M414" i="6"/>
  <c r="O414" i="6"/>
  <c r="O413" i="6" s="1"/>
  <c r="O412" i="6" s="1"/>
  <c r="O411" i="6" s="1"/>
  <c r="P414" i="6"/>
  <c r="R414" i="6"/>
  <c r="R413" i="6" s="1"/>
  <c r="R412" i="6" s="1"/>
  <c r="R411" i="6" s="1"/>
  <c r="R410" i="6" s="1"/>
  <c r="R409" i="6" s="1"/>
  <c r="T414" i="6"/>
  <c r="U414" i="6"/>
  <c r="V414" i="6"/>
  <c r="V413" i="6" s="1"/>
  <c r="W414" i="6"/>
  <c r="Y414" i="6"/>
  <c r="AA414" i="6"/>
  <c r="AA413" i="6" s="1"/>
  <c r="AA412" i="6" s="1"/>
  <c r="AA411" i="6" s="1"/>
  <c r="AA410" i="6" s="1"/>
  <c r="AA409" i="6" s="1"/>
  <c r="AC414" i="6"/>
  <c r="AE414" i="6"/>
  <c r="AF414" i="6"/>
  <c r="AH414" i="6"/>
  <c r="AH413" i="6" s="1"/>
  <c r="AH412" i="6" s="1"/>
  <c r="AH411" i="6" s="1"/>
  <c r="AH410" i="6" s="1"/>
  <c r="AH409" i="6" s="1"/>
  <c r="AJ414" i="6"/>
  <c r="AL414" i="6"/>
  <c r="AL413" i="6" s="1"/>
  <c r="AL412" i="6" s="1"/>
  <c r="AL411" i="6" s="1"/>
  <c r="AL410" i="6" s="1"/>
  <c r="AL409" i="6" s="1"/>
  <c r="H415" i="6"/>
  <c r="H414" i="6" s="1"/>
  <c r="H413" i="6" s="1"/>
  <c r="V415" i="6"/>
  <c r="X415" i="6"/>
  <c r="X414" i="6" s="1"/>
  <c r="AG415" i="6"/>
  <c r="F416" i="6"/>
  <c r="G416" i="6"/>
  <c r="I416" i="6"/>
  <c r="J416" i="6"/>
  <c r="K416" i="6"/>
  <c r="M416" i="6"/>
  <c r="O416" i="6"/>
  <c r="P416" i="6"/>
  <c r="R416" i="6"/>
  <c r="T416" i="6"/>
  <c r="U416" i="6"/>
  <c r="W416" i="6"/>
  <c r="X416" i="6"/>
  <c r="Y416" i="6"/>
  <c r="AA416" i="6"/>
  <c r="AC416" i="6"/>
  <c r="AE416" i="6"/>
  <c r="AF416" i="6"/>
  <c r="AF413" i="6" s="1"/>
  <c r="AH416" i="6"/>
  <c r="AJ416" i="6"/>
  <c r="AJ413" i="6" s="1"/>
  <c r="AJ412" i="6" s="1"/>
  <c r="AJ411" i="6" s="1"/>
  <c r="AJ410" i="6" s="1"/>
  <c r="AJ409" i="6" s="1"/>
  <c r="AL416" i="6"/>
  <c r="H417" i="6"/>
  <c r="H416" i="6" s="1"/>
  <c r="L417" i="6"/>
  <c r="X417" i="6"/>
  <c r="Z417" i="6" s="1"/>
  <c r="AI417" i="6"/>
  <c r="F418" i="6"/>
  <c r="G418" i="6"/>
  <c r="J418" i="6"/>
  <c r="K418" i="6"/>
  <c r="O418" i="6"/>
  <c r="R418" i="6"/>
  <c r="W418" i="6"/>
  <c r="AA418" i="6"/>
  <c r="AE418" i="6"/>
  <c r="AH418" i="6"/>
  <c r="AI418" i="6"/>
  <c r="AL418" i="6"/>
  <c r="F419" i="6"/>
  <c r="G419" i="6"/>
  <c r="I419" i="6"/>
  <c r="I418" i="6" s="1"/>
  <c r="J419" i="6"/>
  <c r="K419" i="6"/>
  <c r="M419" i="6"/>
  <c r="M418" i="6" s="1"/>
  <c r="O419" i="6"/>
  <c r="P419" i="6"/>
  <c r="P418" i="6" s="1"/>
  <c r="R419" i="6"/>
  <c r="T419" i="6"/>
  <c r="T418" i="6" s="1"/>
  <c r="U419" i="6"/>
  <c r="U418" i="6" s="1"/>
  <c r="W419" i="6"/>
  <c r="Y419" i="6"/>
  <c r="Y418" i="6" s="1"/>
  <c r="AA419" i="6"/>
  <c r="AC419" i="6"/>
  <c r="AC418" i="6" s="1"/>
  <c r="AE419" i="6"/>
  <c r="AF419" i="6"/>
  <c r="AF418" i="6" s="1"/>
  <c r="AG419" i="6"/>
  <c r="AG418" i="6" s="1"/>
  <c r="AH419" i="6"/>
  <c r="AJ419" i="6"/>
  <c r="AJ418" i="6" s="1"/>
  <c r="AK419" i="6"/>
  <c r="AK418" i="6" s="1"/>
  <c r="AL419" i="6"/>
  <c r="H420" i="6"/>
  <c r="H419" i="6" s="1"/>
  <c r="H418" i="6" s="1"/>
  <c r="V420" i="6"/>
  <c r="AG420" i="6"/>
  <c r="AI420" i="6"/>
  <c r="AI419" i="6" s="1"/>
  <c r="AK420" i="6"/>
  <c r="AM420" i="6" s="1"/>
  <c r="AM419" i="6" s="1"/>
  <c r="AM418" i="6" s="1"/>
  <c r="L423" i="6"/>
  <c r="L422" i="6" s="1"/>
  <c r="J426" i="6"/>
  <c r="L426" i="6"/>
  <c r="L425" i="6" s="1"/>
  <c r="L424" i="6" s="1"/>
  <c r="R426" i="6"/>
  <c r="R425" i="6" s="1"/>
  <c r="R424" i="6" s="1"/>
  <c r="R423" i="6" s="1"/>
  <c r="R422" i="6" s="1"/>
  <c r="AK426" i="6"/>
  <c r="L427" i="6"/>
  <c r="N427" i="6"/>
  <c r="N426" i="6" s="1"/>
  <c r="Q427" i="6"/>
  <c r="Z427" i="6"/>
  <c r="Z426" i="6" s="1"/>
  <c r="AB427" i="6"/>
  <c r="AK427" i="6"/>
  <c r="J428" i="6"/>
  <c r="L428" i="6"/>
  <c r="Z428" i="6"/>
  <c r="AK428" i="6"/>
  <c r="AM428" i="6"/>
  <c r="J429" i="6"/>
  <c r="L429" i="6"/>
  <c r="N429" i="6"/>
  <c r="Z429" i="6"/>
  <c r="AB429" i="6"/>
  <c r="AB428" i="6" s="1"/>
  <c r="AD429" i="6"/>
  <c r="AD428" i="6" s="1"/>
  <c r="AK429" i="6"/>
  <c r="AM429" i="6"/>
  <c r="L431" i="6"/>
  <c r="N431" i="6"/>
  <c r="Q431" i="6" s="1"/>
  <c r="S431" i="6" s="1"/>
  <c r="Z431" i="6"/>
  <c r="AB431" i="6"/>
  <c r="AD431" i="6" s="1"/>
  <c r="AK431" i="6"/>
  <c r="AM431" i="6"/>
  <c r="G434" i="6"/>
  <c r="G433" i="6" s="1"/>
  <c r="G435" i="6"/>
  <c r="K435" i="6"/>
  <c r="K434" i="6" s="1"/>
  <c r="K433" i="6" s="1"/>
  <c r="P435" i="6"/>
  <c r="P434" i="6" s="1"/>
  <c r="P433" i="6" s="1"/>
  <c r="P432" i="6" s="1"/>
  <c r="AC435" i="6"/>
  <c r="AC434" i="6" s="1"/>
  <c r="AC433" i="6" s="1"/>
  <c r="F436" i="6"/>
  <c r="F435" i="6" s="1"/>
  <c r="F434" i="6" s="1"/>
  <c r="F433" i="6" s="1"/>
  <c r="G436" i="6"/>
  <c r="H436" i="6"/>
  <c r="H435" i="6" s="1"/>
  <c r="H434" i="6" s="1"/>
  <c r="H433" i="6" s="1"/>
  <c r="I436" i="6"/>
  <c r="I435" i="6" s="1"/>
  <c r="I434" i="6" s="1"/>
  <c r="I433" i="6" s="1"/>
  <c r="J436" i="6"/>
  <c r="J435" i="6" s="1"/>
  <c r="J434" i="6" s="1"/>
  <c r="J433" i="6" s="1"/>
  <c r="K436" i="6"/>
  <c r="M436" i="6"/>
  <c r="M435" i="6" s="1"/>
  <c r="M434" i="6" s="1"/>
  <c r="M433" i="6" s="1"/>
  <c r="O436" i="6"/>
  <c r="O435" i="6" s="1"/>
  <c r="O434" i="6" s="1"/>
  <c r="O433" i="6" s="1"/>
  <c r="P436" i="6"/>
  <c r="R436" i="6"/>
  <c r="R435" i="6" s="1"/>
  <c r="R434" i="6" s="1"/>
  <c r="R433" i="6" s="1"/>
  <c r="T436" i="6"/>
  <c r="T435" i="6" s="1"/>
  <c r="T434" i="6" s="1"/>
  <c r="T433" i="6" s="1"/>
  <c r="U436" i="6"/>
  <c r="U435" i="6" s="1"/>
  <c r="U434" i="6" s="1"/>
  <c r="U433" i="6" s="1"/>
  <c r="W436" i="6"/>
  <c r="W435" i="6" s="1"/>
  <c r="W434" i="6" s="1"/>
  <c r="W433" i="6" s="1"/>
  <c r="Y436" i="6"/>
  <c r="Y435" i="6" s="1"/>
  <c r="Y434" i="6" s="1"/>
  <c r="Y433" i="6" s="1"/>
  <c r="AA436" i="6"/>
  <c r="AA435" i="6" s="1"/>
  <c r="AA434" i="6" s="1"/>
  <c r="AA433" i="6" s="1"/>
  <c r="AC436" i="6"/>
  <c r="AE436" i="6"/>
  <c r="AE435" i="6" s="1"/>
  <c r="AE434" i="6" s="1"/>
  <c r="AE433" i="6" s="1"/>
  <c r="AF436" i="6"/>
  <c r="AF435" i="6" s="1"/>
  <c r="AF434" i="6" s="1"/>
  <c r="AF433" i="6" s="1"/>
  <c r="AH436" i="6"/>
  <c r="AH435" i="6" s="1"/>
  <c r="AH434" i="6" s="1"/>
  <c r="AH433" i="6" s="1"/>
  <c r="AI436" i="6"/>
  <c r="AI435" i="6" s="1"/>
  <c r="AI434" i="6" s="1"/>
  <c r="AI433" i="6" s="1"/>
  <c r="AJ436" i="6"/>
  <c r="AJ435" i="6" s="1"/>
  <c r="AJ434" i="6" s="1"/>
  <c r="AJ433" i="6" s="1"/>
  <c r="AL436" i="6"/>
  <c r="AL435" i="6" s="1"/>
  <c r="AL434" i="6" s="1"/>
  <c r="AL433" i="6" s="1"/>
  <c r="H437" i="6"/>
  <c r="L437" i="6"/>
  <c r="L436" i="6" s="1"/>
  <c r="L435" i="6" s="1"/>
  <c r="L434" i="6" s="1"/>
  <c r="L433" i="6" s="1"/>
  <c r="P437" i="6"/>
  <c r="X437" i="6"/>
  <c r="Z437" i="6" s="1"/>
  <c r="Z436" i="6" s="1"/>
  <c r="Z435" i="6" s="1"/>
  <c r="Z434" i="6" s="1"/>
  <c r="Z433" i="6" s="1"/>
  <c r="AI437" i="6"/>
  <c r="W439" i="6"/>
  <c r="W438" i="6" s="1"/>
  <c r="J440" i="6"/>
  <c r="J439" i="6" s="1"/>
  <c r="J438" i="6" s="1"/>
  <c r="R440" i="6"/>
  <c r="R439" i="6" s="1"/>
  <c r="R438" i="6" s="1"/>
  <c r="W440" i="6"/>
  <c r="AE440" i="6"/>
  <c r="AE439" i="6" s="1"/>
  <c r="AE438" i="6" s="1"/>
  <c r="F441" i="6"/>
  <c r="F440" i="6" s="1"/>
  <c r="F439" i="6" s="1"/>
  <c r="F438" i="6" s="1"/>
  <c r="G441" i="6"/>
  <c r="G440" i="6" s="1"/>
  <c r="G439" i="6" s="1"/>
  <c r="G438" i="6" s="1"/>
  <c r="I441" i="6"/>
  <c r="I440" i="6" s="1"/>
  <c r="I439" i="6" s="1"/>
  <c r="I438" i="6" s="1"/>
  <c r="J441" i="6"/>
  <c r="K441" i="6"/>
  <c r="K440" i="6" s="1"/>
  <c r="K439" i="6" s="1"/>
  <c r="K438" i="6" s="1"/>
  <c r="M441" i="6"/>
  <c r="M440" i="6" s="1"/>
  <c r="M439" i="6" s="1"/>
  <c r="M438" i="6" s="1"/>
  <c r="O441" i="6"/>
  <c r="O440" i="6" s="1"/>
  <c r="O439" i="6" s="1"/>
  <c r="O438" i="6" s="1"/>
  <c r="P441" i="6"/>
  <c r="P440" i="6" s="1"/>
  <c r="P439" i="6" s="1"/>
  <c r="P438" i="6" s="1"/>
  <c r="R441" i="6"/>
  <c r="T441" i="6"/>
  <c r="T440" i="6" s="1"/>
  <c r="T439" i="6" s="1"/>
  <c r="T438" i="6" s="1"/>
  <c r="U441" i="6"/>
  <c r="U440" i="6" s="1"/>
  <c r="U439" i="6" s="1"/>
  <c r="U438" i="6" s="1"/>
  <c r="W441" i="6"/>
  <c r="Y441" i="6"/>
  <c r="Y440" i="6" s="1"/>
  <c r="Y439" i="6" s="1"/>
  <c r="Y438" i="6" s="1"/>
  <c r="AA441" i="6"/>
  <c r="AA440" i="6" s="1"/>
  <c r="AA439" i="6" s="1"/>
  <c r="AA438" i="6" s="1"/>
  <c r="AC441" i="6"/>
  <c r="AC440" i="6" s="1"/>
  <c r="AC439" i="6" s="1"/>
  <c r="AC438" i="6" s="1"/>
  <c r="AE441" i="6"/>
  <c r="AF441" i="6"/>
  <c r="AF440" i="6" s="1"/>
  <c r="AF439" i="6" s="1"/>
  <c r="AF438" i="6" s="1"/>
  <c r="AH441" i="6"/>
  <c r="AH440" i="6" s="1"/>
  <c r="AH439" i="6" s="1"/>
  <c r="AH438" i="6" s="1"/>
  <c r="AJ441" i="6"/>
  <c r="AJ440" i="6" s="1"/>
  <c r="AJ439" i="6" s="1"/>
  <c r="AJ438" i="6" s="1"/>
  <c r="AL441" i="6"/>
  <c r="AL440" i="6" s="1"/>
  <c r="AL439" i="6" s="1"/>
  <c r="AL438" i="6" s="1"/>
  <c r="H442" i="6"/>
  <c r="H441" i="6" s="1"/>
  <c r="H440" i="6" s="1"/>
  <c r="H439" i="6" s="1"/>
  <c r="H438" i="6" s="1"/>
  <c r="L442" i="6"/>
  <c r="X442" i="6"/>
  <c r="AI442" i="6"/>
  <c r="G443" i="6"/>
  <c r="T443" i="6"/>
  <c r="J444" i="6"/>
  <c r="R444" i="6"/>
  <c r="AH444" i="6"/>
  <c r="AH443" i="6" s="1"/>
  <c r="P445" i="6"/>
  <c r="P444" i="6" s="1"/>
  <c r="P443" i="6" s="1"/>
  <c r="T445" i="6"/>
  <c r="T444" i="6" s="1"/>
  <c r="AF445" i="6"/>
  <c r="AF444" i="6" s="1"/>
  <c r="AF443" i="6" s="1"/>
  <c r="AJ445" i="6"/>
  <c r="AJ444" i="6" s="1"/>
  <c r="F446" i="6"/>
  <c r="F445" i="6" s="1"/>
  <c r="F444" i="6" s="1"/>
  <c r="G446" i="6"/>
  <c r="G445" i="6" s="1"/>
  <c r="G444" i="6" s="1"/>
  <c r="I446" i="6"/>
  <c r="I445" i="6" s="1"/>
  <c r="I444" i="6" s="1"/>
  <c r="I443" i="6" s="1"/>
  <c r="I432" i="6" s="1"/>
  <c r="J446" i="6"/>
  <c r="J445" i="6" s="1"/>
  <c r="K446" i="6"/>
  <c r="K445" i="6" s="1"/>
  <c r="K444" i="6" s="1"/>
  <c r="K443" i="6" s="1"/>
  <c r="M446" i="6"/>
  <c r="M445" i="6" s="1"/>
  <c r="M444" i="6" s="1"/>
  <c r="O446" i="6"/>
  <c r="O445" i="6" s="1"/>
  <c r="O444" i="6" s="1"/>
  <c r="P446" i="6"/>
  <c r="R446" i="6"/>
  <c r="R445" i="6" s="1"/>
  <c r="T446" i="6"/>
  <c r="U446" i="6"/>
  <c r="U445" i="6" s="1"/>
  <c r="U444" i="6" s="1"/>
  <c r="V446" i="6"/>
  <c r="V445" i="6" s="1"/>
  <c r="V444" i="6" s="1"/>
  <c r="V443" i="6" s="1"/>
  <c r="V432" i="6" s="1"/>
  <c r="V421" i="6" s="1"/>
  <c r="W446" i="6"/>
  <c r="W445" i="6" s="1"/>
  <c r="W444" i="6" s="1"/>
  <c r="Y446" i="6"/>
  <c r="Y445" i="6" s="1"/>
  <c r="Y444" i="6" s="1"/>
  <c r="AA446" i="6"/>
  <c r="AA445" i="6" s="1"/>
  <c r="AA444" i="6" s="1"/>
  <c r="AC446" i="6"/>
  <c r="AC445" i="6" s="1"/>
  <c r="AC444" i="6" s="1"/>
  <c r="AE446" i="6"/>
  <c r="AE445" i="6" s="1"/>
  <c r="AE444" i="6" s="1"/>
  <c r="AF446" i="6"/>
  <c r="AH446" i="6"/>
  <c r="AH445" i="6" s="1"/>
  <c r="AJ446" i="6"/>
  <c r="AL446" i="6"/>
  <c r="AL445" i="6" s="1"/>
  <c r="AL444" i="6" s="1"/>
  <c r="AL443" i="6" s="1"/>
  <c r="H447" i="6"/>
  <c r="H446" i="6" s="1"/>
  <c r="H445" i="6" s="1"/>
  <c r="H444" i="6" s="1"/>
  <c r="V447" i="6"/>
  <c r="X447" i="6"/>
  <c r="AG447" i="6"/>
  <c r="AJ448" i="6"/>
  <c r="AJ443" i="6" s="1"/>
  <c r="R449" i="6"/>
  <c r="R448" i="6" s="1"/>
  <c r="AJ449" i="6"/>
  <c r="F450" i="6"/>
  <c r="F449" i="6" s="1"/>
  <c r="F448" i="6" s="1"/>
  <c r="G450" i="6"/>
  <c r="G449" i="6" s="1"/>
  <c r="G448" i="6" s="1"/>
  <c r="I450" i="6"/>
  <c r="I449" i="6" s="1"/>
  <c r="I448" i="6" s="1"/>
  <c r="J450" i="6"/>
  <c r="J449" i="6" s="1"/>
  <c r="J448" i="6" s="1"/>
  <c r="K450" i="6"/>
  <c r="K449" i="6" s="1"/>
  <c r="K448" i="6" s="1"/>
  <c r="M450" i="6"/>
  <c r="M449" i="6" s="1"/>
  <c r="M448" i="6" s="1"/>
  <c r="O450" i="6"/>
  <c r="O449" i="6" s="1"/>
  <c r="O448" i="6" s="1"/>
  <c r="P450" i="6"/>
  <c r="P449" i="6" s="1"/>
  <c r="P448" i="6" s="1"/>
  <c r="R450" i="6"/>
  <c r="T450" i="6"/>
  <c r="T449" i="6" s="1"/>
  <c r="T448" i="6" s="1"/>
  <c r="U450" i="6"/>
  <c r="U449" i="6" s="1"/>
  <c r="U448" i="6" s="1"/>
  <c r="W450" i="6"/>
  <c r="W449" i="6" s="1"/>
  <c r="W448" i="6" s="1"/>
  <c r="Y450" i="6"/>
  <c r="Y449" i="6" s="1"/>
  <c r="Y448" i="6" s="1"/>
  <c r="AA450" i="6"/>
  <c r="AC450" i="6"/>
  <c r="AC449" i="6" s="1"/>
  <c r="AC448" i="6" s="1"/>
  <c r="AE450" i="6"/>
  <c r="AE449" i="6" s="1"/>
  <c r="AE448" i="6" s="1"/>
  <c r="AF450" i="6"/>
  <c r="AF449" i="6" s="1"/>
  <c r="AF448" i="6" s="1"/>
  <c r="AH450" i="6"/>
  <c r="AH449" i="6" s="1"/>
  <c r="AH448" i="6" s="1"/>
  <c r="AI450" i="6"/>
  <c r="AI449" i="6" s="1"/>
  <c r="AI448" i="6" s="1"/>
  <c r="AJ450" i="6"/>
  <c r="AL450" i="6"/>
  <c r="AL449" i="6" s="1"/>
  <c r="AL448" i="6" s="1"/>
  <c r="H451" i="6"/>
  <c r="X451" i="6"/>
  <c r="X450" i="6" s="1"/>
  <c r="Z451" i="6"/>
  <c r="Z450" i="6" s="1"/>
  <c r="Z449" i="6" s="1"/>
  <c r="Z448" i="6" s="1"/>
  <c r="AI451" i="6"/>
  <c r="AK451" i="6"/>
  <c r="AK450" i="6" s="1"/>
  <c r="F452" i="6"/>
  <c r="G452" i="6"/>
  <c r="I452" i="6"/>
  <c r="J452" i="6"/>
  <c r="K452" i="6"/>
  <c r="M452" i="6"/>
  <c r="O452" i="6"/>
  <c r="P452" i="6"/>
  <c r="R452" i="6"/>
  <c r="T452" i="6"/>
  <c r="U452" i="6"/>
  <c r="W452" i="6"/>
  <c r="Y452" i="6"/>
  <c r="AA452" i="6"/>
  <c r="AA449" i="6" s="1"/>
  <c r="AA448" i="6" s="1"/>
  <c r="AC452" i="6"/>
  <c r="AE452" i="6"/>
  <c r="AF452" i="6"/>
  <c r="AH452" i="6"/>
  <c r="AI452" i="6"/>
  <c r="AJ452" i="6"/>
  <c r="AL452" i="6"/>
  <c r="H453" i="6"/>
  <c r="X453" i="6"/>
  <c r="X452" i="6" s="1"/>
  <c r="Z453" i="6"/>
  <c r="Z452" i="6" s="1"/>
  <c r="AI453" i="6"/>
  <c r="AK453" i="6"/>
  <c r="AK452" i="6" s="1"/>
  <c r="R456" i="6"/>
  <c r="R455" i="6" s="1"/>
  <c r="R454" i="6" s="1"/>
  <c r="R458" i="6"/>
  <c r="R457" i="6" s="1"/>
  <c r="S459" i="6"/>
  <c r="S458" i="6" s="1"/>
  <c r="S457" i="6" s="1"/>
  <c r="S456" i="6" s="1"/>
  <c r="S455" i="6" s="1"/>
  <c r="S454" i="6" s="1"/>
  <c r="K460" i="6"/>
  <c r="I461" i="6"/>
  <c r="I460" i="6" s="1"/>
  <c r="Y461" i="6"/>
  <c r="Y460" i="6" s="1"/>
  <c r="AG461" i="6"/>
  <c r="AG460" i="6" s="1"/>
  <c r="G462" i="6"/>
  <c r="G461" i="6" s="1"/>
  <c r="G460" i="6" s="1"/>
  <c r="O462" i="6"/>
  <c r="O461" i="6" s="1"/>
  <c r="O460" i="6" s="1"/>
  <c r="W462" i="6"/>
  <c r="W461" i="6" s="1"/>
  <c r="W460" i="6" s="1"/>
  <c r="AE462" i="6"/>
  <c r="AE461" i="6" s="1"/>
  <c r="AE460" i="6" s="1"/>
  <c r="I463" i="6"/>
  <c r="I462" i="6" s="1"/>
  <c r="M463" i="6"/>
  <c r="M462" i="6" s="1"/>
  <c r="M461" i="6" s="1"/>
  <c r="M460" i="6" s="1"/>
  <c r="U463" i="6"/>
  <c r="U462" i="6" s="1"/>
  <c r="U461" i="6" s="1"/>
  <c r="U460" i="6" s="1"/>
  <c r="Y463" i="6"/>
  <c r="Y462" i="6" s="1"/>
  <c r="AC463" i="6"/>
  <c r="AC462" i="6" s="1"/>
  <c r="AC461" i="6" s="1"/>
  <c r="AC460" i="6" s="1"/>
  <c r="AG463" i="6"/>
  <c r="AG462" i="6" s="1"/>
  <c r="F464" i="6"/>
  <c r="F463" i="6" s="1"/>
  <c r="F462" i="6" s="1"/>
  <c r="F461" i="6" s="1"/>
  <c r="F460" i="6" s="1"/>
  <c r="G464" i="6"/>
  <c r="G463" i="6" s="1"/>
  <c r="I464" i="6"/>
  <c r="J464" i="6"/>
  <c r="J463" i="6" s="1"/>
  <c r="J462" i="6" s="1"/>
  <c r="J461" i="6" s="1"/>
  <c r="J460" i="6" s="1"/>
  <c r="K464" i="6"/>
  <c r="K463" i="6" s="1"/>
  <c r="K462" i="6" s="1"/>
  <c r="K461" i="6" s="1"/>
  <c r="M464" i="6"/>
  <c r="O464" i="6"/>
  <c r="O463" i="6" s="1"/>
  <c r="P464" i="6"/>
  <c r="P463" i="6" s="1"/>
  <c r="P462" i="6" s="1"/>
  <c r="P461" i="6" s="1"/>
  <c r="P460" i="6" s="1"/>
  <c r="R464" i="6"/>
  <c r="R463" i="6" s="1"/>
  <c r="R462" i="6" s="1"/>
  <c r="R461" i="6" s="1"/>
  <c r="R460" i="6" s="1"/>
  <c r="T464" i="6"/>
  <c r="T463" i="6" s="1"/>
  <c r="T462" i="6" s="1"/>
  <c r="T461" i="6" s="1"/>
  <c r="T460" i="6" s="1"/>
  <c r="U464" i="6"/>
  <c r="W464" i="6"/>
  <c r="W463" i="6" s="1"/>
  <c r="Y464" i="6"/>
  <c r="AA464" i="6"/>
  <c r="AA463" i="6" s="1"/>
  <c r="AA462" i="6" s="1"/>
  <c r="AA461" i="6" s="1"/>
  <c r="AA460" i="6" s="1"/>
  <c r="AC464" i="6"/>
  <c r="AE464" i="6"/>
  <c r="AE463" i="6" s="1"/>
  <c r="AF464" i="6"/>
  <c r="AF463" i="6" s="1"/>
  <c r="AF462" i="6" s="1"/>
  <c r="AF461" i="6" s="1"/>
  <c r="AF460" i="6" s="1"/>
  <c r="AG464" i="6"/>
  <c r="AH464" i="6"/>
  <c r="AH463" i="6" s="1"/>
  <c r="AH462" i="6" s="1"/>
  <c r="AH461" i="6" s="1"/>
  <c r="AH460" i="6" s="1"/>
  <c r="AJ464" i="6"/>
  <c r="AJ463" i="6" s="1"/>
  <c r="AJ462" i="6" s="1"/>
  <c r="AJ461" i="6" s="1"/>
  <c r="AJ460" i="6" s="1"/>
  <c r="AL464" i="6"/>
  <c r="AL463" i="6" s="1"/>
  <c r="AL462" i="6" s="1"/>
  <c r="AL461" i="6" s="1"/>
  <c r="AL460" i="6" s="1"/>
  <c r="H465" i="6"/>
  <c r="H464" i="6" s="1"/>
  <c r="H463" i="6" s="1"/>
  <c r="H462" i="6" s="1"/>
  <c r="H461" i="6" s="1"/>
  <c r="H460" i="6" s="1"/>
  <c r="L465" i="6"/>
  <c r="L464" i="6" s="1"/>
  <c r="L463" i="6" s="1"/>
  <c r="L462" i="6" s="1"/>
  <c r="L461" i="6" s="1"/>
  <c r="L460" i="6" s="1"/>
  <c r="V465" i="6"/>
  <c r="V464" i="6" s="1"/>
  <c r="V463" i="6" s="1"/>
  <c r="V462" i="6" s="1"/>
  <c r="V461" i="6" s="1"/>
  <c r="V460" i="6" s="1"/>
  <c r="AG465" i="6"/>
  <c r="AI465" i="6"/>
  <c r="AK465" i="6" s="1"/>
  <c r="K468" i="6"/>
  <c r="K467" i="6" s="1"/>
  <c r="K466" i="6" s="1"/>
  <c r="AA468" i="6"/>
  <c r="AA467" i="6" s="1"/>
  <c r="AA466" i="6" s="1"/>
  <c r="I469" i="6"/>
  <c r="I468" i="6" s="1"/>
  <c r="I467" i="6" s="1"/>
  <c r="I466" i="6" s="1"/>
  <c r="AG469" i="6"/>
  <c r="AG468" i="6" s="1"/>
  <c r="AG467" i="6" s="1"/>
  <c r="AG466" i="6" s="1"/>
  <c r="G470" i="6"/>
  <c r="G469" i="6" s="1"/>
  <c r="G468" i="6" s="1"/>
  <c r="G467" i="6" s="1"/>
  <c r="G466" i="6" s="1"/>
  <c r="K470" i="6"/>
  <c r="K469" i="6" s="1"/>
  <c r="O470" i="6"/>
  <c r="O469" i="6" s="1"/>
  <c r="O468" i="6" s="1"/>
  <c r="O467" i="6" s="1"/>
  <c r="O466" i="6" s="1"/>
  <c r="W470" i="6"/>
  <c r="W469" i="6" s="1"/>
  <c r="W468" i="6" s="1"/>
  <c r="W467" i="6" s="1"/>
  <c r="W466" i="6" s="1"/>
  <c r="AA470" i="6"/>
  <c r="AA469" i="6" s="1"/>
  <c r="AE470" i="6"/>
  <c r="AE469" i="6" s="1"/>
  <c r="AE468" i="6" s="1"/>
  <c r="AE467" i="6" s="1"/>
  <c r="AE466" i="6" s="1"/>
  <c r="F471" i="6"/>
  <c r="F470" i="6" s="1"/>
  <c r="F469" i="6" s="1"/>
  <c r="F468" i="6" s="1"/>
  <c r="F467" i="6" s="1"/>
  <c r="F466" i="6" s="1"/>
  <c r="G471" i="6"/>
  <c r="I471" i="6"/>
  <c r="I470" i="6" s="1"/>
  <c r="J471" i="6"/>
  <c r="J470" i="6" s="1"/>
  <c r="J469" i="6" s="1"/>
  <c r="J468" i="6" s="1"/>
  <c r="J467" i="6" s="1"/>
  <c r="J466" i="6" s="1"/>
  <c r="K471" i="6"/>
  <c r="M471" i="6"/>
  <c r="M470" i="6" s="1"/>
  <c r="M469" i="6" s="1"/>
  <c r="M468" i="6" s="1"/>
  <c r="M467" i="6" s="1"/>
  <c r="M466" i="6" s="1"/>
  <c r="O471" i="6"/>
  <c r="P471" i="6"/>
  <c r="P470" i="6" s="1"/>
  <c r="P469" i="6" s="1"/>
  <c r="P468" i="6" s="1"/>
  <c r="P467" i="6" s="1"/>
  <c r="P466" i="6" s="1"/>
  <c r="R471" i="6"/>
  <c r="R470" i="6" s="1"/>
  <c r="R469" i="6" s="1"/>
  <c r="R468" i="6" s="1"/>
  <c r="R467" i="6" s="1"/>
  <c r="R466" i="6" s="1"/>
  <c r="T471" i="6"/>
  <c r="T470" i="6" s="1"/>
  <c r="T469" i="6" s="1"/>
  <c r="T468" i="6" s="1"/>
  <c r="T467" i="6" s="1"/>
  <c r="T466" i="6" s="1"/>
  <c r="U471" i="6"/>
  <c r="U470" i="6" s="1"/>
  <c r="U469" i="6" s="1"/>
  <c r="U468" i="6" s="1"/>
  <c r="U467" i="6" s="1"/>
  <c r="U466" i="6" s="1"/>
  <c r="W471" i="6"/>
  <c r="Y471" i="6"/>
  <c r="Y470" i="6" s="1"/>
  <c r="Y469" i="6" s="1"/>
  <c r="Y468" i="6" s="1"/>
  <c r="Y467" i="6" s="1"/>
  <c r="Y466" i="6" s="1"/>
  <c r="AA471" i="6"/>
  <c r="AC471" i="6"/>
  <c r="AC470" i="6" s="1"/>
  <c r="AC469" i="6" s="1"/>
  <c r="AC468" i="6" s="1"/>
  <c r="AC467" i="6" s="1"/>
  <c r="AC466" i="6" s="1"/>
  <c r="AE471" i="6"/>
  <c r="AF471" i="6"/>
  <c r="AF470" i="6" s="1"/>
  <c r="AF469" i="6" s="1"/>
  <c r="AF468" i="6" s="1"/>
  <c r="AF467" i="6" s="1"/>
  <c r="AF466" i="6" s="1"/>
  <c r="AG471" i="6"/>
  <c r="AG470" i="6" s="1"/>
  <c r="AH471" i="6"/>
  <c r="AH470" i="6" s="1"/>
  <c r="AH469" i="6" s="1"/>
  <c r="AH468" i="6" s="1"/>
  <c r="AH467" i="6" s="1"/>
  <c r="AH466" i="6" s="1"/>
  <c r="AJ471" i="6"/>
  <c r="AJ470" i="6" s="1"/>
  <c r="AJ469" i="6" s="1"/>
  <c r="AJ468" i="6" s="1"/>
  <c r="AJ467" i="6" s="1"/>
  <c r="AJ466" i="6" s="1"/>
  <c r="AL471" i="6"/>
  <c r="AL470" i="6" s="1"/>
  <c r="AL469" i="6" s="1"/>
  <c r="AL468" i="6" s="1"/>
  <c r="AL467" i="6" s="1"/>
  <c r="AL466" i="6" s="1"/>
  <c r="H472" i="6"/>
  <c r="H471" i="6" s="1"/>
  <c r="H470" i="6" s="1"/>
  <c r="H469" i="6" s="1"/>
  <c r="H468" i="6" s="1"/>
  <c r="H467" i="6" s="1"/>
  <c r="H466" i="6" s="1"/>
  <c r="L472" i="6"/>
  <c r="V472" i="6"/>
  <c r="AG472" i="6"/>
  <c r="AI472" i="6"/>
  <c r="AI471" i="6" s="1"/>
  <c r="AI470" i="6" s="1"/>
  <c r="AI469" i="6" s="1"/>
  <c r="AI468" i="6" s="1"/>
  <c r="AI467" i="6" s="1"/>
  <c r="AI466" i="6" s="1"/>
  <c r="O474" i="6"/>
  <c r="AE474" i="6"/>
  <c r="M475" i="6"/>
  <c r="M474" i="6" s="1"/>
  <c r="K476" i="6"/>
  <c r="K475" i="6" s="1"/>
  <c r="K474" i="6" s="1"/>
  <c r="AA476" i="6"/>
  <c r="AA475" i="6" s="1"/>
  <c r="AA474" i="6" s="1"/>
  <c r="I477" i="6"/>
  <c r="I476" i="6" s="1"/>
  <c r="I475" i="6" s="1"/>
  <c r="I474" i="6" s="1"/>
  <c r="M477" i="6"/>
  <c r="M476" i="6" s="1"/>
  <c r="Y477" i="6"/>
  <c r="Y476" i="6" s="1"/>
  <c r="Y475" i="6" s="1"/>
  <c r="Y474" i="6" s="1"/>
  <c r="AG477" i="6"/>
  <c r="AG476" i="6" s="1"/>
  <c r="AG475" i="6" s="1"/>
  <c r="AG474" i="6" s="1"/>
  <c r="F478" i="6"/>
  <c r="F477" i="6" s="1"/>
  <c r="F476" i="6" s="1"/>
  <c r="F475" i="6" s="1"/>
  <c r="F474" i="6" s="1"/>
  <c r="G478" i="6"/>
  <c r="G477" i="6" s="1"/>
  <c r="G476" i="6" s="1"/>
  <c r="G475" i="6" s="1"/>
  <c r="G474" i="6" s="1"/>
  <c r="I478" i="6"/>
  <c r="J478" i="6"/>
  <c r="J477" i="6" s="1"/>
  <c r="J476" i="6" s="1"/>
  <c r="J475" i="6" s="1"/>
  <c r="J474" i="6" s="1"/>
  <c r="K478" i="6"/>
  <c r="K477" i="6" s="1"/>
  <c r="M478" i="6"/>
  <c r="O478" i="6"/>
  <c r="O477" i="6" s="1"/>
  <c r="O476" i="6" s="1"/>
  <c r="O475" i="6" s="1"/>
  <c r="P478" i="6"/>
  <c r="P477" i="6" s="1"/>
  <c r="P476" i="6" s="1"/>
  <c r="P475" i="6" s="1"/>
  <c r="P474" i="6" s="1"/>
  <c r="R478" i="6"/>
  <c r="R477" i="6" s="1"/>
  <c r="R476" i="6" s="1"/>
  <c r="R475" i="6" s="1"/>
  <c r="R474" i="6" s="1"/>
  <c r="T478" i="6"/>
  <c r="T477" i="6" s="1"/>
  <c r="T476" i="6" s="1"/>
  <c r="T475" i="6" s="1"/>
  <c r="T474" i="6" s="1"/>
  <c r="U478" i="6"/>
  <c r="U477" i="6" s="1"/>
  <c r="U476" i="6" s="1"/>
  <c r="U475" i="6" s="1"/>
  <c r="U474" i="6" s="1"/>
  <c r="W478" i="6"/>
  <c r="W477" i="6" s="1"/>
  <c r="W476" i="6" s="1"/>
  <c r="W475" i="6" s="1"/>
  <c r="W474" i="6" s="1"/>
  <c r="Y478" i="6"/>
  <c r="AA478" i="6"/>
  <c r="AA477" i="6" s="1"/>
  <c r="AC478" i="6"/>
  <c r="AC477" i="6" s="1"/>
  <c r="AC476" i="6" s="1"/>
  <c r="AC475" i="6" s="1"/>
  <c r="AC474" i="6" s="1"/>
  <c r="AE478" i="6"/>
  <c r="AE477" i="6" s="1"/>
  <c r="AE476" i="6" s="1"/>
  <c r="AE475" i="6" s="1"/>
  <c r="AF478" i="6"/>
  <c r="AF477" i="6" s="1"/>
  <c r="AF476" i="6" s="1"/>
  <c r="AF475" i="6" s="1"/>
  <c r="AF474" i="6" s="1"/>
  <c r="AG478" i="6"/>
  <c r="AH478" i="6"/>
  <c r="AH477" i="6" s="1"/>
  <c r="AH476" i="6" s="1"/>
  <c r="AH475" i="6" s="1"/>
  <c r="AH474" i="6" s="1"/>
  <c r="AJ478" i="6"/>
  <c r="AJ477" i="6" s="1"/>
  <c r="AJ476" i="6" s="1"/>
  <c r="AJ475" i="6" s="1"/>
  <c r="AJ474" i="6" s="1"/>
  <c r="AL478" i="6"/>
  <c r="AL477" i="6" s="1"/>
  <c r="AL476" i="6" s="1"/>
  <c r="AL475" i="6" s="1"/>
  <c r="AL474" i="6" s="1"/>
  <c r="H479" i="6"/>
  <c r="H478" i="6" s="1"/>
  <c r="H477" i="6" s="1"/>
  <c r="H476" i="6" s="1"/>
  <c r="H475" i="6" s="1"/>
  <c r="H474" i="6" s="1"/>
  <c r="L479" i="6"/>
  <c r="V479" i="6"/>
  <c r="AG479" i="6"/>
  <c r="AI479" i="6"/>
  <c r="AK479" i="6" s="1"/>
  <c r="AK478" i="6" s="1"/>
  <c r="AK477" i="6" s="1"/>
  <c r="AK476" i="6" s="1"/>
  <c r="AK475" i="6" s="1"/>
  <c r="AK474" i="6" s="1"/>
  <c r="AM479" i="6"/>
  <c r="AM478" i="6" s="1"/>
  <c r="AM477" i="6" s="1"/>
  <c r="AM476" i="6" s="1"/>
  <c r="AM475" i="6" s="1"/>
  <c r="AM474" i="6" s="1"/>
  <c r="G481" i="6"/>
  <c r="K481" i="6"/>
  <c r="O481" i="6"/>
  <c r="W481" i="6"/>
  <c r="AA481" i="6"/>
  <c r="AE481" i="6"/>
  <c r="AJ481" i="6"/>
  <c r="F482" i="6"/>
  <c r="F481" i="6" s="1"/>
  <c r="J482" i="6"/>
  <c r="J481" i="6" s="1"/>
  <c r="AI482" i="6"/>
  <c r="AI481" i="6" s="1"/>
  <c r="G483" i="6"/>
  <c r="G482" i="6" s="1"/>
  <c r="I483" i="6"/>
  <c r="I482" i="6" s="1"/>
  <c r="I481" i="6" s="1"/>
  <c r="K483" i="6"/>
  <c r="K482" i="6" s="1"/>
  <c r="M483" i="6"/>
  <c r="M482" i="6" s="1"/>
  <c r="M481" i="6" s="1"/>
  <c r="O483" i="6"/>
  <c r="O482" i="6" s="1"/>
  <c r="U483" i="6"/>
  <c r="U482" i="6" s="1"/>
  <c r="U481" i="6" s="1"/>
  <c r="W483" i="6"/>
  <c r="W482" i="6" s="1"/>
  <c r="Y483" i="6"/>
  <c r="Y482" i="6" s="1"/>
  <c r="Y481" i="6" s="1"/>
  <c r="AA483" i="6"/>
  <c r="AA482" i="6" s="1"/>
  <c r="AC483" i="6"/>
  <c r="AC482" i="6" s="1"/>
  <c r="AC481" i="6" s="1"/>
  <c r="AE483" i="6"/>
  <c r="AE482" i="6" s="1"/>
  <c r="AH483" i="6"/>
  <c r="AH482" i="6" s="1"/>
  <c r="AH481" i="6" s="1"/>
  <c r="AJ483" i="6"/>
  <c r="AJ482" i="6" s="1"/>
  <c r="AL483" i="6"/>
  <c r="AL482" i="6" s="1"/>
  <c r="AL481" i="6" s="1"/>
  <c r="F484" i="6"/>
  <c r="F483" i="6" s="1"/>
  <c r="G484" i="6"/>
  <c r="H484" i="6"/>
  <c r="H483" i="6" s="1"/>
  <c r="H482" i="6" s="1"/>
  <c r="H481" i="6" s="1"/>
  <c r="I484" i="6"/>
  <c r="J484" i="6"/>
  <c r="J483" i="6" s="1"/>
  <c r="K484" i="6"/>
  <c r="M484" i="6"/>
  <c r="O484" i="6"/>
  <c r="P484" i="6"/>
  <c r="P483" i="6" s="1"/>
  <c r="P482" i="6" s="1"/>
  <c r="P481" i="6" s="1"/>
  <c r="R484" i="6"/>
  <c r="R483" i="6" s="1"/>
  <c r="R482" i="6" s="1"/>
  <c r="R481" i="6" s="1"/>
  <c r="T484" i="6"/>
  <c r="T483" i="6" s="1"/>
  <c r="T482" i="6" s="1"/>
  <c r="T481" i="6" s="1"/>
  <c r="U484" i="6"/>
  <c r="W484" i="6"/>
  <c r="Y484" i="6"/>
  <c r="AA484" i="6"/>
  <c r="AC484" i="6"/>
  <c r="AE484" i="6"/>
  <c r="AF484" i="6"/>
  <c r="AF483" i="6" s="1"/>
  <c r="AF482" i="6" s="1"/>
  <c r="AF481" i="6" s="1"/>
  <c r="AH484" i="6"/>
  <c r="AI484" i="6"/>
  <c r="AI483" i="6" s="1"/>
  <c r="AJ484" i="6"/>
  <c r="AL484" i="6"/>
  <c r="H485" i="6"/>
  <c r="L485" i="6"/>
  <c r="N485" i="6" s="1"/>
  <c r="N484" i="6" s="1"/>
  <c r="N483" i="6" s="1"/>
  <c r="N482" i="6" s="1"/>
  <c r="N481" i="6" s="1"/>
  <c r="Q485" i="6"/>
  <c r="V485" i="6"/>
  <c r="X485" i="6" s="1"/>
  <c r="X484" i="6" s="1"/>
  <c r="X483" i="6" s="1"/>
  <c r="X482" i="6" s="1"/>
  <c r="X481" i="6" s="1"/>
  <c r="Z485" i="6"/>
  <c r="AI485" i="6"/>
  <c r="AK485" i="6"/>
  <c r="AM485" i="6" s="1"/>
  <c r="AM484" i="6" s="1"/>
  <c r="AM483" i="6" s="1"/>
  <c r="AM482" i="6" s="1"/>
  <c r="AM481" i="6" s="1"/>
  <c r="J488" i="6"/>
  <c r="J487" i="6" s="1"/>
  <c r="J486" i="6" s="1"/>
  <c r="R488" i="6"/>
  <c r="R487" i="6" s="1"/>
  <c r="R486" i="6" s="1"/>
  <c r="AG488" i="6"/>
  <c r="AG487" i="6" s="1"/>
  <c r="AG486" i="6" s="1"/>
  <c r="AG480" i="6" s="1"/>
  <c r="AH488" i="6"/>
  <c r="AH487" i="6" s="1"/>
  <c r="AH486" i="6" s="1"/>
  <c r="F489" i="6"/>
  <c r="F488" i="6" s="1"/>
  <c r="F487" i="6" s="1"/>
  <c r="F486" i="6" s="1"/>
  <c r="G489" i="6"/>
  <c r="G488" i="6" s="1"/>
  <c r="H489" i="6"/>
  <c r="H488" i="6" s="1"/>
  <c r="I489" i="6"/>
  <c r="I488" i="6" s="1"/>
  <c r="J489" i="6"/>
  <c r="K489" i="6"/>
  <c r="K488" i="6" s="1"/>
  <c r="M489" i="6"/>
  <c r="M488" i="6" s="1"/>
  <c r="O489" i="6"/>
  <c r="P489" i="6"/>
  <c r="P488" i="6" s="1"/>
  <c r="P487" i="6" s="1"/>
  <c r="P486" i="6" s="1"/>
  <c r="R489" i="6"/>
  <c r="T489" i="6"/>
  <c r="T488" i="6" s="1"/>
  <c r="T487" i="6" s="1"/>
  <c r="T486" i="6" s="1"/>
  <c r="U489" i="6"/>
  <c r="U488" i="6" s="1"/>
  <c r="W489" i="6"/>
  <c r="W488" i="6" s="1"/>
  <c r="X489" i="6"/>
  <c r="X488" i="6" s="1"/>
  <c r="Y489" i="6"/>
  <c r="Y488" i="6" s="1"/>
  <c r="AA489" i="6"/>
  <c r="AA488" i="6" s="1"/>
  <c r="AC489" i="6"/>
  <c r="AE489" i="6"/>
  <c r="AE488" i="6" s="1"/>
  <c r="AF489" i="6"/>
  <c r="AF488" i="6" s="1"/>
  <c r="AH489" i="6"/>
  <c r="AI489" i="6"/>
  <c r="AI488" i="6" s="1"/>
  <c r="AJ489" i="6"/>
  <c r="AK489" i="6"/>
  <c r="AK488" i="6" s="1"/>
  <c r="AL489" i="6"/>
  <c r="H490" i="6"/>
  <c r="L490" i="6"/>
  <c r="V490" i="6"/>
  <c r="X490" i="6" s="1"/>
  <c r="Z490" i="6" s="1"/>
  <c r="AI490" i="6"/>
  <c r="AK490" i="6"/>
  <c r="AM490" i="6" s="1"/>
  <c r="AM489" i="6" s="1"/>
  <c r="AM488" i="6" s="1"/>
  <c r="O491" i="6"/>
  <c r="P491" i="6"/>
  <c r="R491" i="6"/>
  <c r="AA491" i="6"/>
  <c r="AC491" i="6"/>
  <c r="AJ491" i="6"/>
  <c r="AJ488" i="6" s="1"/>
  <c r="AJ487" i="6" s="1"/>
  <c r="AJ486" i="6" s="1"/>
  <c r="AL491" i="6"/>
  <c r="AL488" i="6" s="1"/>
  <c r="AL487" i="6" s="1"/>
  <c r="AL486" i="6" s="1"/>
  <c r="AD492" i="6"/>
  <c r="AD491" i="6" s="1"/>
  <c r="AK492" i="6"/>
  <c r="AK491" i="6" s="1"/>
  <c r="AM492" i="6"/>
  <c r="AM491" i="6" s="1"/>
  <c r="M493" i="6"/>
  <c r="U493" i="6"/>
  <c r="AC493" i="6"/>
  <c r="AG493" i="6"/>
  <c r="F494" i="6"/>
  <c r="F493" i="6" s="1"/>
  <c r="G494" i="6"/>
  <c r="G493" i="6" s="1"/>
  <c r="I494" i="6"/>
  <c r="I493" i="6" s="1"/>
  <c r="J494" i="6"/>
  <c r="J493" i="6" s="1"/>
  <c r="K494" i="6"/>
  <c r="K493" i="6" s="1"/>
  <c r="M494" i="6"/>
  <c r="O494" i="6"/>
  <c r="O493" i="6" s="1"/>
  <c r="P494" i="6"/>
  <c r="P493" i="6" s="1"/>
  <c r="R494" i="6"/>
  <c r="R493" i="6" s="1"/>
  <c r="T494" i="6"/>
  <c r="T493" i="6" s="1"/>
  <c r="U494" i="6"/>
  <c r="W494" i="6"/>
  <c r="W493" i="6" s="1"/>
  <c r="Y494" i="6"/>
  <c r="Y493" i="6" s="1"/>
  <c r="AA494" i="6"/>
  <c r="AA493" i="6" s="1"/>
  <c r="AC494" i="6"/>
  <c r="AE494" i="6"/>
  <c r="AE493" i="6" s="1"/>
  <c r="AF494" i="6"/>
  <c r="AF493" i="6" s="1"/>
  <c r="AG494" i="6"/>
  <c r="AH494" i="6"/>
  <c r="AH493" i="6" s="1"/>
  <c r="AJ494" i="6"/>
  <c r="AJ493" i="6" s="1"/>
  <c r="AL494" i="6"/>
  <c r="AL493" i="6" s="1"/>
  <c r="H495" i="6"/>
  <c r="H494" i="6" s="1"/>
  <c r="H493" i="6" s="1"/>
  <c r="L495" i="6"/>
  <c r="V495" i="6"/>
  <c r="AG495" i="6"/>
  <c r="AI495" i="6"/>
  <c r="AK495" i="6" s="1"/>
  <c r="AK494" i="6" s="1"/>
  <c r="AK493" i="6" s="1"/>
  <c r="AM495" i="6"/>
  <c r="AM494" i="6" s="1"/>
  <c r="AM493" i="6" s="1"/>
  <c r="F496" i="6"/>
  <c r="G496" i="6"/>
  <c r="I496" i="6"/>
  <c r="J496" i="6"/>
  <c r="K496" i="6"/>
  <c r="M496" i="6"/>
  <c r="O496" i="6"/>
  <c r="P496" i="6"/>
  <c r="R496" i="6"/>
  <c r="T496" i="6"/>
  <c r="U496" i="6"/>
  <c r="W496" i="6"/>
  <c r="Y496" i="6"/>
  <c r="AA496" i="6"/>
  <c r="AC496" i="6"/>
  <c r="AE496" i="6"/>
  <c r="AF496" i="6"/>
  <c r="AH496" i="6"/>
  <c r="AJ496" i="6"/>
  <c r="AL496" i="6"/>
  <c r="H497" i="6"/>
  <c r="H496" i="6" s="1"/>
  <c r="L497" i="6"/>
  <c r="X497" i="6"/>
  <c r="Z497" i="6" s="1"/>
  <c r="Z496" i="6" s="1"/>
  <c r="AB497" i="6"/>
  <c r="AD497" i="6" s="1"/>
  <c r="AD496" i="6" s="1"/>
  <c r="AI497" i="6"/>
  <c r="AK497" i="6" s="1"/>
  <c r="AK496" i="6" s="1"/>
  <c r="AM497" i="6"/>
  <c r="AM496" i="6" s="1"/>
  <c r="K499" i="6"/>
  <c r="K498" i="6" s="1"/>
  <c r="I500" i="6"/>
  <c r="I499" i="6" s="1"/>
  <c r="I498" i="6" s="1"/>
  <c r="Y500" i="6"/>
  <c r="Y499" i="6" s="1"/>
  <c r="Y498" i="6" s="1"/>
  <c r="G501" i="6"/>
  <c r="G500" i="6" s="1"/>
  <c r="G499" i="6" s="1"/>
  <c r="G498" i="6" s="1"/>
  <c r="O501" i="6"/>
  <c r="O500" i="6" s="1"/>
  <c r="O499" i="6" s="1"/>
  <c r="O498" i="6" s="1"/>
  <c r="W501" i="6"/>
  <c r="W500" i="6" s="1"/>
  <c r="W499" i="6" s="1"/>
  <c r="W498" i="6" s="1"/>
  <c r="AE501" i="6"/>
  <c r="AE500" i="6" s="1"/>
  <c r="AE499" i="6" s="1"/>
  <c r="AE498" i="6" s="1"/>
  <c r="F502" i="6"/>
  <c r="F501" i="6" s="1"/>
  <c r="F500" i="6" s="1"/>
  <c r="F499" i="6" s="1"/>
  <c r="F498" i="6" s="1"/>
  <c r="G502" i="6"/>
  <c r="I502" i="6"/>
  <c r="I501" i="6" s="1"/>
  <c r="J502" i="6"/>
  <c r="J501" i="6" s="1"/>
  <c r="J500" i="6" s="1"/>
  <c r="J499" i="6" s="1"/>
  <c r="J498" i="6" s="1"/>
  <c r="K502" i="6"/>
  <c r="M502" i="6"/>
  <c r="M501" i="6" s="1"/>
  <c r="M500" i="6" s="1"/>
  <c r="M499" i="6" s="1"/>
  <c r="M498" i="6" s="1"/>
  <c r="O502" i="6"/>
  <c r="P502" i="6"/>
  <c r="P501" i="6" s="1"/>
  <c r="P500" i="6" s="1"/>
  <c r="P499" i="6" s="1"/>
  <c r="P498" i="6" s="1"/>
  <c r="R502" i="6"/>
  <c r="R501" i="6" s="1"/>
  <c r="R500" i="6" s="1"/>
  <c r="R499" i="6" s="1"/>
  <c r="R498" i="6" s="1"/>
  <c r="T502" i="6"/>
  <c r="T501" i="6" s="1"/>
  <c r="T500" i="6" s="1"/>
  <c r="T499" i="6" s="1"/>
  <c r="T498" i="6" s="1"/>
  <c r="U502" i="6"/>
  <c r="W502" i="6"/>
  <c r="Y502" i="6"/>
  <c r="Y501" i="6" s="1"/>
  <c r="AA502" i="6"/>
  <c r="AA501" i="6" s="1"/>
  <c r="AA500" i="6" s="1"/>
  <c r="AA499" i="6" s="1"/>
  <c r="AA498" i="6" s="1"/>
  <c r="AC502" i="6"/>
  <c r="AE502" i="6"/>
  <c r="AF502" i="6"/>
  <c r="AF501" i="6" s="1"/>
  <c r="AF500" i="6" s="1"/>
  <c r="AF499" i="6" s="1"/>
  <c r="AF498" i="6" s="1"/>
  <c r="AG502" i="6"/>
  <c r="AG501" i="6" s="1"/>
  <c r="AG500" i="6" s="1"/>
  <c r="AG499" i="6" s="1"/>
  <c r="AG498" i="6" s="1"/>
  <c r="AH502" i="6"/>
  <c r="AH501" i="6" s="1"/>
  <c r="AH500" i="6" s="1"/>
  <c r="AH499" i="6" s="1"/>
  <c r="AH498" i="6" s="1"/>
  <c r="AJ502" i="6"/>
  <c r="AJ501" i="6" s="1"/>
  <c r="AJ500" i="6" s="1"/>
  <c r="AJ499" i="6" s="1"/>
  <c r="AJ498" i="6" s="1"/>
  <c r="AK502" i="6"/>
  <c r="AL502" i="6"/>
  <c r="AL501" i="6" s="1"/>
  <c r="AL500" i="6" s="1"/>
  <c r="AL499" i="6" s="1"/>
  <c r="AL498" i="6" s="1"/>
  <c r="H503" i="6"/>
  <c r="H502" i="6" s="1"/>
  <c r="L503" i="6"/>
  <c r="V503" i="6"/>
  <c r="AG503" i="6"/>
  <c r="AI503" i="6"/>
  <c r="AK503" i="6" s="1"/>
  <c r="AM503" i="6" s="1"/>
  <c r="AM502" i="6" s="1"/>
  <c r="AM501" i="6" s="1"/>
  <c r="AM500" i="6" s="1"/>
  <c r="AM499" i="6" s="1"/>
  <c r="AM498" i="6" s="1"/>
  <c r="F504" i="6"/>
  <c r="G504" i="6"/>
  <c r="I504" i="6"/>
  <c r="J504" i="6"/>
  <c r="K504" i="6"/>
  <c r="K501" i="6" s="1"/>
  <c r="K500" i="6" s="1"/>
  <c r="M504" i="6"/>
  <c r="O504" i="6"/>
  <c r="P504" i="6"/>
  <c r="R504" i="6"/>
  <c r="T504" i="6"/>
  <c r="U504" i="6"/>
  <c r="W504" i="6"/>
  <c r="Y504" i="6"/>
  <c r="AA504" i="6"/>
  <c r="AC504" i="6"/>
  <c r="AE504" i="6"/>
  <c r="AF504" i="6"/>
  <c r="AG504" i="6"/>
  <c r="AH504" i="6"/>
  <c r="AJ504" i="6"/>
  <c r="AL504" i="6"/>
  <c r="H505" i="6"/>
  <c r="H504" i="6" s="1"/>
  <c r="L505" i="6"/>
  <c r="V505" i="6"/>
  <c r="AG505" i="6"/>
  <c r="AI505" i="6"/>
  <c r="AK505" i="6" s="1"/>
  <c r="AK504" i="6" s="1"/>
  <c r="AM505" i="6"/>
  <c r="AM504" i="6" s="1"/>
  <c r="W507" i="6"/>
  <c r="P508" i="6"/>
  <c r="T508" i="6"/>
  <c r="Y508" i="6"/>
  <c r="AC508" i="6"/>
  <c r="AL508" i="6"/>
  <c r="I509" i="6"/>
  <c r="I508" i="6" s="1"/>
  <c r="K509" i="6"/>
  <c r="K508" i="6" s="1"/>
  <c r="M509" i="6"/>
  <c r="M508" i="6" s="1"/>
  <c r="O509" i="6"/>
  <c r="O508" i="6" s="1"/>
  <c r="U509" i="6"/>
  <c r="U508" i="6" s="1"/>
  <c r="W509" i="6"/>
  <c r="W508" i="6" s="1"/>
  <c r="AF509" i="6"/>
  <c r="AF508" i="6" s="1"/>
  <c r="AH509" i="6"/>
  <c r="AH508" i="6" s="1"/>
  <c r="I510" i="6"/>
  <c r="J510" i="6"/>
  <c r="J509" i="6" s="1"/>
  <c r="J508" i="6" s="1"/>
  <c r="K510" i="6"/>
  <c r="M510" i="6"/>
  <c r="O510" i="6"/>
  <c r="P510" i="6"/>
  <c r="P509" i="6" s="1"/>
  <c r="R510" i="6"/>
  <c r="R509" i="6" s="1"/>
  <c r="R508" i="6" s="1"/>
  <c r="T510" i="6"/>
  <c r="T509" i="6" s="1"/>
  <c r="U510" i="6"/>
  <c r="V510" i="6"/>
  <c r="V509" i="6" s="1"/>
  <c r="V508" i="6" s="1"/>
  <c r="W510" i="6"/>
  <c r="Y510" i="6"/>
  <c r="Y509" i="6" s="1"/>
  <c r="AA510" i="6"/>
  <c r="AA509" i="6" s="1"/>
  <c r="AA508" i="6" s="1"/>
  <c r="AC510" i="6"/>
  <c r="AC509" i="6" s="1"/>
  <c r="AE510" i="6"/>
  <c r="AE509" i="6" s="1"/>
  <c r="AE508" i="6" s="1"/>
  <c r="AF510" i="6"/>
  <c r="AG510" i="6"/>
  <c r="AG509" i="6" s="1"/>
  <c r="AG508" i="6" s="1"/>
  <c r="AH510" i="6"/>
  <c r="AJ510" i="6"/>
  <c r="AJ509" i="6" s="1"/>
  <c r="AJ508" i="6" s="1"/>
  <c r="AL510" i="6"/>
  <c r="AL509" i="6" s="1"/>
  <c r="L511" i="6"/>
  <c r="Z511" i="6"/>
  <c r="AK511" i="6"/>
  <c r="AK510" i="6" s="1"/>
  <c r="AK509" i="6" s="1"/>
  <c r="AK508" i="6" s="1"/>
  <c r="AM507" i="6"/>
  <c r="K512" i="6"/>
  <c r="K507" i="6" s="1"/>
  <c r="AA512" i="6"/>
  <c r="AA507" i="6" s="1"/>
  <c r="I513" i="6"/>
  <c r="I512" i="6" s="1"/>
  <c r="I507" i="6" s="1"/>
  <c r="M513" i="6"/>
  <c r="M512" i="6" s="1"/>
  <c r="M507" i="6" s="1"/>
  <c r="Y513" i="6"/>
  <c r="Y512" i="6" s="1"/>
  <c r="Y507" i="6" s="1"/>
  <c r="AG513" i="6"/>
  <c r="AG512" i="6" s="1"/>
  <c r="F514" i="6"/>
  <c r="F513" i="6" s="1"/>
  <c r="F512" i="6" s="1"/>
  <c r="F507" i="6" s="1"/>
  <c r="G514" i="6"/>
  <c r="G513" i="6" s="1"/>
  <c r="G512" i="6" s="1"/>
  <c r="G507" i="6" s="1"/>
  <c r="I514" i="6"/>
  <c r="J514" i="6"/>
  <c r="J513" i="6" s="1"/>
  <c r="J512" i="6" s="1"/>
  <c r="K514" i="6"/>
  <c r="K513" i="6" s="1"/>
  <c r="M514" i="6"/>
  <c r="O514" i="6"/>
  <c r="O513" i="6" s="1"/>
  <c r="O512" i="6" s="1"/>
  <c r="O507" i="6" s="1"/>
  <c r="P514" i="6"/>
  <c r="P513" i="6" s="1"/>
  <c r="P512" i="6" s="1"/>
  <c r="R514" i="6"/>
  <c r="R513" i="6" s="1"/>
  <c r="R512" i="6" s="1"/>
  <c r="T514" i="6"/>
  <c r="T513" i="6" s="1"/>
  <c r="T512" i="6" s="1"/>
  <c r="U514" i="6"/>
  <c r="U513" i="6" s="1"/>
  <c r="U512" i="6" s="1"/>
  <c r="U507" i="6" s="1"/>
  <c r="W514" i="6"/>
  <c r="W513" i="6" s="1"/>
  <c r="W512" i="6" s="1"/>
  <c r="Y514" i="6"/>
  <c r="AA514" i="6"/>
  <c r="AA513" i="6" s="1"/>
  <c r="AC514" i="6"/>
  <c r="AC513" i="6" s="1"/>
  <c r="AC512" i="6" s="1"/>
  <c r="AC507" i="6" s="1"/>
  <c r="AE514" i="6"/>
  <c r="AE513" i="6" s="1"/>
  <c r="AE512" i="6" s="1"/>
  <c r="AE507" i="6" s="1"/>
  <c r="AF514" i="6"/>
  <c r="AF513" i="6" s="1"/>
  <c r="AF512" i="6" s="1"/>
  <c r="AF507" i="6" s="1"/>
  <c r="AG514" i="6"/>
  <c r="AH514" i="6"/>
  <c r="AH513" i="6" s="1"/>
  <c r="AH512" i="6" s="1"/>
  <c r="AH507" i="6" s="1"/>
  <c r="AJ514" i="6"/>
  <c r="AJ513" i="6" s="1"/>
  <c r="AJ512" i="6" s="1"/>
  <c r="AL514" i="6"/>
  <c r="AL513" i="6" s="1"/>
  <c r="AL512" i="6" s="1"/>
  <c r="AL507" i="6" s="1"/>
  <c r="H515" i="6"/>
  <c r="H514" i="6" s="1"/>
  <c r="H513" i="6" s="1"/>
  <c r="H512" i="6" s="1"/>
  <c r="H507" i="6" s="1"/>
  <c r="L515" i="6"/>
  <c r="V515" i="6"/>
  <c r="AG515" i="6"/>
  <c r="AI515" i="6"/>
  <c r="AK515" i="6" s="1"/>
  <c r="AK514" i="6" s="1"/>
  <c r="AK513" i="6" s="1"/>
  <c r="AK512" i="6" s="1"/>
  <c r="AM515" i="6"/>
  <c r="AM514" i="6" s="1"/>
  <c r="AM513" i="6" s="1"/>
  <c r="AM512" i="6" s="1"/>
  <c r="G517" i="6"/>
  <c r="G516" i="6" s="1"/>
  <c r="W517" i="6"/>
  <c r="W516" i="6" s="1"/>
  <c r="M518" i="6"/>
  <c r="M517" i="6" s="1"/>
  <c r="M516" i="6" s="1"/>
  <c r="U518" i="6"/>
  <c r="U517" i="6" s="1"/>
  <c r="Y518" i="6"/>
  <c r="Y517" i="6" s="1"/>
  <c r="AC518" i="6"/>
  <c r="AC517" i="6" s="1"/>
  <c r="F519" i="6"/>
  <c r="F518" i="6" s="1"/>
  <c r="F517" i="6" s="1"/>
  <c r="G519" i="6"/>
  <c r="G518" i="6" s="1"/>
  <c r="I519" i="6"/>
  <c r="I518" i="6" s="1"/>
  <c r="I517" i="6" s="1"/>
  <c r="I516" i="6" s="1"/>
  <c r="J519" i="6"/>
  <c r="K519" i="6"/>
  <c r="K518" i="6" s="1"/>
  <c r="K517" i="6" s="1"/>
  <c r="M519" i="6"/>
  <c r="O519" i="6"/>
  <c r="O518" i="6" s="1"/>
  <c r="O517" i="6" s="1"/>
  <c r="O516" i="6" s="1"/>
  <c r="P519" i="6"/>
  <c r="T519" i="6"/>
  <c r="T518" i="6" s="1"/>
  <c r="T517" i="6" s="1"/>
  <c r="T516" i="6" s="1"/>
  <c r="U519" i="6"/>
  <c r="W519" i="6"/>
  <c r="W518" i="6" s="1"/>
  <c r="Y519" i="6"/>
  <c r="AA519" i="6"/>
  <c r="AA518" i="6" s="1"/>
  <c r="AA517" i="6" s="1"/>
  <c r="AA516" i="6" s="1"/>
  <c r="AC519" i="6"/>
  <c r="AE519" i="6"/>
  <c r="AE518" i="6" s="1"/>
  <c r="AE517" i="6" s="1"/>
  <c r="AE516" i="6" s="1"/>
  <c r="AF519" i="6"/>
  <c r="AG519" i="6"/>
  <c r="AH519" i="6"/>
  <c r="AI519" i="6"/>
  <c r="AJ519" i="6"/>
  <c r="AL519" i="6"/>
  <c r="H520" i="6"/>
  <c r="H519" i="6" s="1"/>
  <c r="L520" i="6"/>
  <c r="R520" i="6"/>
  <c r="R519" i="6" s="1"/>
  <c r="V520" i="6"/>
  <c r="V519" i="6" s="1"/>
  <c r="V518" i="6" s="1"/>
  <c r="V517" i="6" s="1"/>
  <c r="X520" i="6"/>
  <c r="AG520" i="6"/>
  <c r="AI520" i="6" s="1"/>
  <c r="AK520" i="6"/>
  <c r="AM520" i="6" s="1"/>
  <c r="AM519" i="6" s="1"/>
  <c r="F521" i="6"/>
  <c r="G521" i="6"/>
  <c r="I521" i="6"/>
  <c r="J521" i="6"/>
  <c r="K521" i="6"/>
  <c r="M521" i="6"/>
  <c r="O521" i="6"/>
  <c r="P521" i="6"/>
  <c r="R521" i="6"/>
  <c r="T521" i="6"/>
  <c r="U521" i="6"/>
  <c r="V521" i="6"/>
  <c r="W521" i="6"/>
  <c r="Y521" i="6"/>
  <c r="AA521" i="6"/>
  <c r="AC521" i="6"/>
  <c r="AE521" i="6"/>
  <c r="AF521" i="6"/>
  <c r="AH521" i="6"/>
  <c r="AJ521" i="6"/>
  <c r="AL521" i="6"/>
  <c r="H522" i="6"/>
  <c r="L522" i="6" s="1"/>
  <c r="L521" i="6" s="1"/>
  <c r="N522" i="6"/>
  <c r="Q522" i="6" s="1"/>
  <c r="Q521" i="6" s="1"/>
  <c r="V522" i="6"/>
  <c r="X522" i="6"/>
  <c r="Z522" i="6" s="1"/>
  <c r="Z521" i="6" s="1"/>
  <c r="AB522" i="6"/>
  <c r="AD522" i="6" s="1"/>
  <c r="AD521" i="6" s="1"/>
  <c r="AG522" i="6"/>
  <c r="T523" i="6"/>
  <c r="AJ523" i="6"/>
  <c r="F524" i="6"/>
  <c r="F523" i="6" s="1"/>
  <c r="J524" i="6"/>
  <c r="J523" i="6" s="1"/>
  <c r="R524" i="6"/>
  <c r="R523" i="6" s="1"/>
  <c r="F525" i="6"/>
  <c r="G525" i="6"/>
  <c r="G524" i="6" s="1"/>
  <c r="G523" i="6" s="1"/>
  <c r="I525" i="6"/>
  <c r="I524" i="6" s="1"/>
  <c r="I523" i="6" s="1"/>
  <c r="J525" i="6"/>
  <c r="K525" i="6"/>
  <c r="K524" i="6" s="1"/>
  <c r="K523" i="6" s="1"/>
  <c r="M525" i="6"/>
  <c r="M524" i="6" s="1"/>
  <c r="M523" i="6" s="1"/>
  <c r="O525" i="6"/>
  <c r="O524" i="6" s="1"/>
  <c r="O523" i="6" s="1"/>
  <c r="P525" i="6"/>
  <c r="P524" i="6" s="1"/>
  <c r="P523" i="6" s="1"/>
  <c r="R525" i="6"/>
  <c r="T525" i="6"/>
  <c r="T524" i="6" s="1"/>
  <c r="U525" i="6"/>
  <c r="U524" i="6" s="1"/>
  <c r="U523" i="6" s="1"/>
  <c r="W525" i="6"/>
  <c r="W524" i="6" s="1"/>
  <c r="W523" i="6" s="1"/>
  <c r="Y525" i="6"/>
  <c r="Y524" i="6" s="1"/>
  <c r="Y523" i="6" s="1"/>
  <c r="Y516" i="6" s="1"/>
  <c r="AA525" i="6"/>
  <c r="AA524" i="6" s="1"/>
  <c r="AA523" i="6" s="1"/>
  <c r="AC525" i="6"/>
  <c r="AC524" i="6" s="1"/>
  <c r="AC523" i="6" s="1"/>
  <c r="AE525" i="6"/>
  <c r="AE524" i="6" s="1"/>
  <c r="AE523" i="6" s="1"/>
  <c r="AF525" i="6"/>
  <c r="AF524" i="6" s="1"/>
  <c r="AF523" i="6" s="1"/>
  <c r="AH525" i="6"/>
  <c r="AH524" i="6" s="1"/>
  <c r="AH523" i="6" s="1"/>
  <c r="AJ525" i="6"/>
  <c r="AJ524" i="6" s="1"/>
  <c r="AL525" i="6"/>
  <c r="AL524" i="6" s="1"/>
  <c r="AL523" i="6" s="1"/>
  <c r="H526" i="6"/>
  <c r="L526" i="6" s="1"/>
  <c r="L525" i="6" s="1"/>
  <c r="L524" i="6" s="1"/>
  <c r="L523" i="6" s="1"/>
  <c r="N526" i="6"/>
  <c r="R526" i="6"/>
  <c r="V526" i="6"/>
  <c r="X526" i="6" s="1"/>
  <c r="X525" i="6" s="1"/>
  <c r="X524" i="6" s="1"/>
  <c r="X523" i="6" s="1"/>
  <c r="AG526" i="6"/>
  <c r="AG525" i="6" s="1"/>
  <c r="AG524" i="6" s="1"/>
  <c r="AG523" i="6" s="1"/>
  <c r="AI526" i="6"/>
  <c r="M528" i="6"/>
  <c r="M527" i="6" s="1"/>
  <c r="AG529" i="6"/>
  <c r="AG528" i="6" s="1"/>
  <c r="F530" i="6"/>
  <c r="G530" i="6"/>
  <c r="G529" i="6" s="1"/>
  <c r="G528" i="6" s="1"/>
  <c r="I530" i="6"/>
  <c r="I529" i="6" s="1"/>
  <c r="I528" i="6" s="1"/>
  <c r="J530" i="6"/>
  <c r="K530" i="6"/>
  <c r="M530" i="6"/>
  <c r="M529" i="6" s="1"/>
  <c r="O530" i="6"/>
  <c r="P530" i="6"/>
  <c r="R530" i="6"/>
  <c r="T530" i="6"/>
  <c r="U530" i="6"/>
  <c r="U529" i="6" s="1"/>
  <c r="U528" i="6" s="1"/>
  <c r="U527" i="6" s="1"/>
  <c r="W530" i="6"/>
  <c r="Y530" i="6"/>
  <c r="Y529" i="6" s="1"/>
  <c r="Y528" i="6" s="1"/>
  <c r="AA530" i="6"/>
  <c r="AC530" i="6"/>
  <c r="AC529" i="6" s="1"/>
  <c r="AC528" i="6" s="1"/>
  <c r="AC527" i="6" s="1"/>
  <c r="AE530" i="6"/>
  <c r="AF530" i="6"/>
  <c r="AF529" i="6" s="1"/>
  <c r="AF528" i="6" s="1"/>
  <c r="AF527" i="6" s="1"/>
  <c r="AG530" i="6"/>
  <c r="AH530" i="6"/>
  <c r="AH529" i="6" s="1"/>
  <c r="AH528" i="6" s="1"/>
  <c r="AH527" i="6" s="1"/>
  <c r="AJ530" i="6"/>
  <c r="AJ529" i="6" s="1"/>
  <c r="AJ528" i="6" s="1"/>
  <c r="AJ527" i="6" s="1"/>
  <c r="AL530" i="6"/>
  <c r="AL529" i="6" s="1"/>
  <c r="AL528" i="6" s="1"/>
  <c r="H531" i="6"/>
  <c r="H530" i="6" s="1"/>
  <c r="L531" i="6"/>
  <c r="L530" i="6" s="1"/>
  <c r="L529" i="6" s="1"/>
  <c r="L528" i="6" s="1"/>
  <c r="L527" i="6" s="1"/>
  <c r="V531" i="6"/>
  <c r="V530" i="6" s="1"/>
  <c r="V529" i="6" s="1"/>
  <c r="V528" i="6" s="1"/>
  <c r="V527" i="6" s="1"/>
  <c r="AG531" i="6"/>
  <c r="AI531" i="6"/>
  <c r="AK531" i="6" s="1"/>
  <c r="F532" i="6"/>
  <c r="G532" i="6"/>
  <c r="I532" i="6"/>
  <c r="J532" i="6"/>
  <c r="K532" i="6"/>
  <c r="K529" i="6" s="1"/>
  <c r="K528" i="6" s="1"/>
  <c r="M532" i="6"/>
  <c r="O532" i="6"/>
  <c r="P532" i="6"/>
  <c r="R532" i="6"/>
  <c r="T532" i="6"/>
  <c r="U532" i="6"/>
  <c r="W532" i="6"/>
  <c r="Y532" i="6"/>
  <c r="AA532" i="6"/>
  <c r="AA529" i="6" s="1"/>
  <c r="AA528" i="6" s="1"/>
  <c r="AC532" i="6"/>
  <c r="AE532" i="6"/>
  <c r="AF532" i="6"/>
  <c r="AG532" i="6"/>
  <c r="AH532" i="6"/>
  <c r="AJ532" i="6"/>
  <c r="AL532" i="6"/>
  <c r="H533" i="6"/>
  <c r="H532" i="6" s="1"/>
  <c r="L533" i="6"/>
  <c r="L532" i="6" s="1"/>
  <c r="V533" i="6"/>
  <c r="V532" i="6" s="1"/>
  <c r="AG533" i="6"/>
  <c r="AI533" i="6"/>
  <c r="AK533" i="6" s="1"/>
  <c r="I535" i="6"/>
  <c r="I534" i="6" s="1"/>
  <c r="M535" i="6"/>
  <c r="M534" i="6" s="1"/>
  <c r="U535" i="6"/>
  <c r="U534" i="6" s="1"/>
  <c r="Y535" i="6"/>
  <c r="Y534" i="6" s="1"/>
  <c r="AC535" i="6"/>
  <c r="AC534" i="6" s="1"/>
  <c r="AG535" i="6"/>
  <c r="AG534" i="6" s="1"/>
  <c r="F536" i="6"/>
  <c r="F535" i="6" s="1"/>
  <c r="F534" i="6" s="1"/>
  <c r="G536" i="6"/>
  <c r="G535" i="6" s="1"/>
  <c r="G534" i="6" s="1"/>
  <c r="I536" i="6"/>
  <c r="J536" i="6"/>
  <c r="J535" i="6" s="1"/>
  <c r="J534" i="6" s="1"/>
  <c r="K536" i="6"/>
  <c r="K535" i="6" s="1"/>
  <c r="K534" i="6" s="1"/>
  <c r="M536" i="6"/>
  <c r="O536" i="6"/>
  <c r="O535" i="6" s="1"/>
  <c r="O534" i="6" s="1"/>
  <c r="P536" i="6"/>
  <c r="P535" i="6" s="1"/>
  <c r="P534" i="6" s="1"/>
  <c r="R536" i="6"/>
  <c r="R535" i="6" s="1"/>
  <c r="R534" i="6" s="1"/>
  <c r="T536" i="6"/>
  <c r="T535" i="6" s="1"/>
  <c r="T534" i="6" s="1"/>
  <c r="U536" i="6"/>
  <c r="W536" i="6"/>
  <c r="W535" i="6" s="1"/>
  <c r="W534" i="6" s="1"/>
  <c r="Y536" i="6"/>
  <c r="AA536" i="6"/>
  <c r="AA535" i="6" s="1"/>
  <c r="AA534" i="6" s="1"/>
  <c r="AC536" i="6"/>
  <c r="AE536" i="6"/>
  <c r="AE535" i="6" s="1"/>
  <c r="AE534" i="6" s="1"/>
  <c r="AF536" i="6"/>
  <c r="AF535" i="6" s="1"/>
  <c r="AF534" i="6" s="1"/>
  <c r="AG536" i="6"/>
  <c r="AH536" i="6"/>
  <c r="AH535" i="6" s="1"/>
  <c r="AH534" i="6" s="1"/>
  <c r="AJ536" i="6"/>
  <c r="AJ535" i="6" s="1"/>
  <c r="AJ534" i="6" s="1"/>
  <c r="AL536" i="6"/>
  <c r="AL535" i="6" s="1"/>
  <c r="AL534" i="6" s="1"/>
  <c r="H537" i="6"/>
  <c r="H536" i="6" s="1"/>
  <c r="H535" i="6" s="1"/>
  <c r="H534" i="6" s="1"/>
  <c r="L537" i="6"/>
  <c r="L536" i="6" s="1"/>
  <c r="L535" i="6" s="1"/>
  <c r="L534" i="6" s="1"/>
  <c r="V537" i="6"/>
  <c r="V536" i="6" s="1"/>
  <c r="V535" i="6" s="1"/>
  <c r="V534" i="6" s="1"/>
  <c r="AG537" i="6"/>
  <c r="AI537" i="6"/>
  <c r="AK537" i="6" s="1"/>
  <c r="Y540" i="6"/>
  <c r="Y539" i="6" s="1"/>
  <c r="Y538" i="6" s="1"/>
  <c r="I541" i="6"/>
  <c r="I540" i="6" s="1"/>
  <c r="I539" i="6" s="1"/>
  <c r="I538" i="6" s="1"/>
  <c r="K542" i="6"/>
  <c r="K541" i="6" s="1"/>
  <c r="K540" i="6" s="1"/>
  <c r="K539" i="6" s="1"/>
  <c r="K538" i="6" s="1"/>
  <c r="V542" i="6"/>
  <c r="AG542" i="6"/>
  <c r="J544" i="6"/>
  <c r="J543" i="6" s="1"/>
  <c r="L544" i="6"/>
  <c r="L543" i="6" s="1"/>
  <c r="Z544" i="6"/>
  <c r="Z543" i="6" s="1"/>
  <c r="L546" i="6"/>
  <c r="N546" i="6"/>
  <c r="N544" i="6" s="1"/>
  <c r="N543" i="6" s="1"/>
  <c r="Z546" i="6"/>
  <c r="AB546" i="6"/>
  <c r="AB544" i="6" s="1"/>
  <c r="AB543" i="6" s="1"/>
  <c r="AK546" i="6"/>
  <c r="J548" i="6"/>
  <c r="J547" i="6" s="1"/>
  <c r="AK548" i="6"/>
  <c r="AK547" i="6" s="1"/>
  <c r="L550" i="6"/>
  <c r="L548" i="6" s="1"/>
  <c r="L547" i="6" s="1"/>
  <c r="Z550" i="6"/>
  <c r="Z548" i="6" s="1"/>
  <c r="Z547" i="6" s="1"/>
  <c r="AK550" i="6"/>
  <c r="AM550" i="6"/>
  <c r="AM548" i="6" s="1"/>
  <c r="AM547" i="6" s="1"/>
  <c r="N551" i="6"/>
  <c r="P551" i="6"/>
  <c r="R551" i="6"/>
  <c r="AA551" i="6"/>
  <c r="AC551" i="6"/>
  <c r="AJ551" i="6"/>
  <c r="AL551" i="6"/>
  <c r="M552" i="6"/>
  <c r="M551" i="6" s="1"/>
  <c r="N552" i="6"/>
  <c r="O552" i="6"/>
  <c r="O551" i="6" s="1"/>
  <c r="P552" i="6"/>
  <c r="R552" i="6"/>
  <c r="AA552" i="6"/>
  <c r="AC552" i="6"/>
  <c r="AJ552" i="6"/>
  <c r="AL552" i="6"/>
  <c r="N554" i="6"/>
  <c r="Q554" i="6"/>
  <c r="Q552" i="6" s="1"/>
  <c r="Q551" i="6" s="1"/>
  <c r="AB554" i="6"/>
  <c r="AK554" i="6"/>
  <c r="AK552" i="6" s="1"/>
  <c r="AK551" i="6" s="1"/>
  <c r="M555" i="6"/>
  <c r="O555" i="6"/>
  <c r="AK555" i="6"/>
  <c r="M556" i="6"/>
  <c r="N556" i="6"/>
  <c r="N555" i="6" s="1"/>
  <c r="O556" i="6"/>
  <c r="P556" i="6"/>
  <c r="P555" i="6" s="1"/>
  <c r="R556" i="6"/>
  <c r="R555" i="6" s="1"/>
  <c r="AA556" i="6"/>
  <c r="AA555" i="6" s="1"/>
  <c r="AC556" i="6"/>
  <c r="AC555" i="6" s="1"/>
  <c r="AJ556" i="6"/>
  <c r="AJ555" i="6" s="1"/>
  <c r="AL556" i="6"/>
  <c r="AL555" i="6" s="1"/>
  <c r="N558" i="6"/>
  <c r="Q558" i="6" s="1"/>
  <c r="AB558" i="6"/>
  <c r="AB556" i="6" s="1"/>
  <c r="AB555" i="6" s="1"/>
  <c r="AD558" i="6"/>
  <c r="AD556" i="6" s="1"/>
  <c r="AD555" i="6" s="1"/>
  <c r="AK558" i="6"/>
  <c r="AK556" i="6" s="1"/>
  <c r="AM558" i="6"/>
  <c r="AM556" i="6" s="1"/>
  <c r="AM555" i="6" s="1"/>
  <c r="I559" i="6"/>
  <c r="I542" i="6" s="1"/>
  <c r="AI559" i="6"/>
  <c r="AI542" i="6" s="1"/>
  <c r="F560" i="6"/>
  <c r="F559" i="6" s="1"/>
  <c r="F542" i="6" s="1"/>
  <c r="F541" i="6" s="1"/>
  <c r="F540" i="6" s="1"/>
  <c r="F539" i="6" s="1"/>
  <c r="F538" i="6" s="1"/>
  <c r="G560" i="6"/>
  <c r="G559" i="6" s="1"/>
  <c r="G542" i="6" s="1"/>
  <c r="G541" i="6" s="1"/>
  <c r="G540" i="6" s="1"/>
  <c r="G539" i="6" s="1"/>
  <c r="G538" i="6" s="1"/>
  <c r="I560" i="6"/>
  <c r="J560" i="6"/>
  <c r="J559" i="6" s="1"/>
  <c r="K560" i="6"/>
  <c r="K559" i="6" s="1"/>
  <c r="M560" i="6"/>
  <c r="M559" i="6" s="1"/>
  <c r="M542" i="6" s="1"/>
  <c r="M541" i="6" s="1"/>
  <c r="M540" i="6" s="1"/>
  <c r="M539" i="6" s="1"/>
  <c r="M538" i="6" s="1"/>
  <c r="O560" i="6"/>
  <c r="O559" i="6" s="1"/>
  <c r="O542" i="6" s="1"/>
  <c r="O541" i="6" s="1"/>
  <c r="O540" i="6" s="1"/>
  <c r="O539" i="6" s="1"/>
  <c r="O538" i="6" s="1"/>
  <c r="P560" i="6"/>
  <c r="P559" i="6" s="1"/>
  <c r="R560" i="6"/>
  <c r="R559" i="6" s="1"/>
  <c r="R542" i="6" s="1"/>
  <c r="R541" i="6" s="1"/>
  <c r="R540" i="6" s="1"/>
  <c r="R539" i="6" s="1"/>
  <c r="R538" i="6" s="1"/>
  <c r="T560" i="6"/>
  <c r="T559" i="6" s="1"/>
  <c r="T542" i="6" s="1"/>
  <c r="T541" i="6" s="1"/>
  <c r="T540" i="6" s="1"/>
  <c r="T539" i="6" s="1"/>
  <c r="T538" i="6" s="1"/>
  <c r="U560" i="6"/>
  <c r="U559" i="6" s="1"/>
  <c r="U542" i="6" s="1"/>
  <c r="U541" i="6" s="1"/>
  <c r="U540" i="6" s="1"/>
  <c r="U539" i="6" s="1"/>
  <c r="U538" i="6" s="1"/>
  <c r="W560" i="6"/>
  <c r="W559" i="6" s="1"/>
  <c r="W542" i="6" s="1"/>
  <c r="W541" i="6" s="1"/>
  <c r="W540" i="6" s="1"/>
  <c r="W539" i="6" s="1"/>
  <c r="W538" i="6" s="1"/>
  <c r="Y560" i="6"/>
  <c r="Y559" i="6" s="1"/>
  <c r="Y542" i="6" s="1"/>
  <c r="Y541" i="6" s="1"/>
  <c r="AA560" i="6"/>
  <c r="AA559" i="6" s="1"/>
  <c r="AA542" i="6" s="1"/>
  <c r="AA541" i="6" s="1"/>
  <c r="AA540" i="6" s="1"/>
  <c r="AA539" i="6" s="1"/>
  <c r="AA538" i="6" s="1"/>
  <c r="AC560" i="6"/>
  <c r="AC559" i="6" s="1"/>
  <c r="AC542" i="6" s="1"/>
  <c r="AC541" i="6" s="1"/>
  <c r="AC540" i="6" s="1"/>
  <c r="AC539" i="6" s="1"/>
  <c r="AC538" i="6" s="1"/>
  <c r="AE560" i="6"/>
  <c r="AE559" i="6" s="1"/>
  <c r="AE542" i="6" s="1"/>
  <c r="AE541" i="6" s="1"/>
  <c r="AE540" i="6" s="1"/>
  <c r="AE539" i="6" s="1"/>
  <c r="AE538" i="6" s="1"/>
  <c r="AF560" i="6"/>
  <c r="AF559" i="6" s="1"/>
  <c r="AF542" i="6" s="1"/>
  <c r="AF541" i="6" s="1"/>
  <c r="AF540" i="6" s="1"/>
  <c r="AF539" i="6" s="1"/>
  <c r="AF538" i="6" s="1"/>
  <c r="AH560" i="6"/>
  <c r="AH559" i="6" s="1"/>
  <c r="AH542" i="6" s="1"/>
  <c r="AH541" i="6" s="1"/>
  <c r="AH540" i="6" s="1"/>
  <c r="AH539" i="6" s="1"/>
  <c r="AH538" i="6" s="1"/>
  <c r="AI560" i="6"/>
  <c r="AJ560" i="6"/>
  <c r="AJ559" i="6" s="1"/>
  <c r="AJ542" i="6" s="1"/>
  <c r="AJ541" i="6" s="1"/>
  <c r="AJ540" i="6" s="1"/>
  <c r="AJ539" i="6" s="1"/>
  <c r="AJ538" i="6" s="1"/>
  <c r="AL560" i="6"/>
  <c r="AL559" i="6" s="1"/>
  <c r="AL542" i="6" s="1"/>
  <c r="AL541" i="6" s="1"/>
  <c r="AL540" i="6" s="1"/>
  <c r="AL539" i="6" s="1"/>
  <c r="AL538" i="6" s="1"/>
  <c r="H562" i="6"/>
  <c r="H560" i="6" s="1"/>
  <c r="H559" i="6" s="1"/>
  <c r="H542" i="6" s="1"/>
  <c r="H541" i="6" s="1"/>
  <c r="H540" i="6" s="1"/>
  <c r="H539" i="6" s="1"/>
  <c r="H538" i="6" s="1"/>
  <c r="L562" i="6"/>
  <c r="L560" i="6" s="1"/>
  <c r="L559" i="6" s="1"/>
  <c r="L542" i="6" s="1"/>
  <c r="L541" i="6" s="1"/>
  <c r="L540" i="6" s="1"/>
  <c r="L539" i="6" s="1"/>
  <c r="L538" i="6" s="1"/>
  <c r="X562" i="6"/>
  <c r="X560" i="6" s="1"/>
  <c r="X559" i="6" s="1"/>
  <c r="X542" i="6" s="1"/>
  <c r="AI562" i="6"/>
  <c r="AK562" i="6" s="1"/>
  <c r="J564" i="6"/>
  <c r="J563" i="6" s="1"/>
  <c r="L564" i="6"/>
  <c r="L563" i="6" s="1"/>
  <c r="Z564" i="6"/>
  <c r="Z563" i="6" s="1"/>
  <c r="L566" i="6"/>
  <c r="N566" i="6"/>
  <c r="N564" i="6" s="1"/>
  <c r="N563" i="6" s="1"/>
  <c r="Z566" i="6"/>
  <c r="AB566" i="6"/>
  <c r="AB564" i="6" s="1"/>
  <c r="AB563" i="6" s="1"/>
  <c r="AK566" i="6"/>
  <c r="J571" i="6"/>
  <c r="J570" i="6" s="1"/>
  <c r="R571" i="6"/>
  <c r="R570" i="6" s="1"/>
  <c r="F573" i="6"/>
  <c r="F572" i="6" s="1"/>
  <c r="F571" i="6" s="1"/>
  <c r="F570" i="6" s="1"/>
  <c r="J573" i="6"/>
  <c r="J572" i="6" s="1"/>
  <c r="R573" i="6"/>
  <c r="R572" i="6" s="1"/>
  <c r="V573" i="6"/>
  <c r="V572" i="6" s="1"/>
  <c r="V571" i="6" s="1"/>
  <c r="V570" i="6" s="1"/>
  <c r="V569" i="6" s="1"/>
  <c r="AL573" i="6"/>
  <c r="AL572" i="6" s="1"/>
  <c r="AL571" i="6" s="1"/>
  <c r="AL570" i="6" s="1"/>
  <c r="AL569" i="6" s="1"/>
  <c r="F574" i="6"/>
  <c r="G574" i="6"/>
  <c r="G573" i="6" s="1"/>
  <c r="G572" i="6" s="1"/>
  <c r="G571" i="6" s="1"/>
  <c r="G570" i="6" s="1"/>
  <c r="I574" i="6"/>
  <c r="I573" i="6" s="1"/>
  <c r="I572" i="6" s="1"/>
  <c r="I571" i="6" s="1"/>
  <c r="I570" i="6" s="1"/>
  <c r="J574" i="6"/>
  <c r="K574" i="6"/>
  <c r="K573" i="6" s="1"/>
  <c r="K572" i="6" s="1"/>
  <c r="K571" i="6" s="1"/>
  <c r="K570" i="6" s="1"/>
  <c r="M574" i="6"/>
  <c r="M573" i="6" s="1"/>
  <c r="M572" i="6" s="1"/>
  <c r="M571" i="6" s="1"/>
  <c r="M570" i="6" s="1"/>
  <c r="O574" i="6"/>
  <c r="O573" i="6" s="1"/>
  <c r="O572" i="6" s="1"/>
  <c r="O571" i="6" s="1"/>
  <c r="O570" i="6" s="1"/>
  <c r="P574" i="6"/>
  <c r="P573" i="6" s="1"/>
  <c r="P572" i="6" s="1"/>
  <c r="P571" i="6" s="1"/>
  <c r="P570" i="6" s="1"/>
  <c r="R574" i="6"/>
  <c r="T574" i="6"/>
  <c r="T573" i="6" s="1"/>
  <c r="T572" i="6" s="1"/>
  <c r="T571" i="6" s="1"/>
  <c r="T570" i="6" s="1"/>
  <c r="U574" i="6"/>
  <c r="U573" i="6" s="1"/>
  <c r="U572" i="6" s="1"/>
  <c r="U571" i="6" s="1"/>
  <c r="U570" i="6" s="1"/>
  <c r="V574" i="6"/>
  <c r="W574" i="6"/>
  <c r="W573" i="6" s="1"/>
  <c r="W572" i="6" s="1"/>
  <c r="W571" i="6" s="1"/>
  <c r="W570" i="6" s="1"/>
  <c r="X574" i="6"/>
  <c r="X573" i="6" s="1"/>
  <c r="X572" i="6" s="1"/>
  <c r="X571" i="6" s="1"/>
  <c r="X570" i="6" s="1"/>
  <c r="Y574" i="6"/>
  <c r="Y573" i="6" s="1"/>
  <c r="Y572" i="6" s="1"/>
  <c r="Y571" i="6" s="1"/>
  <c r="Y570" i="6" s="1"/>
  <c r="Z574" i="6"/>
  <c r="Z573" i="6" s="1"/>
  <c r="Z572" i="6" s="1"/>
  <c r="Z571" i="6" s="1"/>
  <c r="Z570" i="6" s="1"/>
  <c r="AA574" i="6"/>
  <c r="AA573" i="6" s="1"/>
  <c r="AA572" i="6" s="1"/>
  <c r="AA571" i="6" s="1"/>
  <c r="AA570" i="6" s="1"/>
  <c r="AB574" i="6"/>
  <c r="AB573" i="6" s="1"/>
  <c r="AB572" i="6" s="1"/>
  <c r="AB571" i="6" s="1"/>
  <c r="AB570" i="6" s="1"/>
  <c r="AC574" i="6"/>
  <c r="AC573" i="6" s="1"/>
  <c r="AC572" i="6" s="1"/>
  <c r="AC571" i="6" s="1"/>
  <c r="AC570" i="6" s="1"/>
  <c r="AE574" i="6"/>
  <c r="AE573" i="6" s="1"/>
  <c r="AE572" i="6" s="1"/>
  <c r="AE571" i="6" s="1"/>
  <c r="AE570" i="6" s="1"/>
  <c r="AF574" i="6"/>
  <c r="AF573" i="6" s="1"/>
  <c r="AF572" i="6" s="1"/>
  <c r="AF571" i="6" s="1"/>
  <c r="AF570" i="6" s="1"/>
  <c r="AH574" i="6"/>
  <c r="AH573" i="6" s="1"/>
  <c r="AH572" i="6" s="1"/>
  <c r="AH571" i="6" s="1"/>
  <c r="AH570" i="6" s="1"/>
  <c r="AJ574" i="6"/>
  <c r="AJ573" i="6" s="1"/>
  <c r="AJ572" i="6" s="1"/>
  <c r="AJ571" i="6" s="1"/>
  <c r="AJ570" i="6" s="1"/>
  <c r="AL574" i="6"/>
  <c r="H575" i="6"/>
  <c r="V575" i="6"/>
  <c r="X575" i="6"/>
  <c r="Z575" i="6" s="1"/>
  <c r="AB575" i="6" s="1"/>
  <c r="AD575" i="6" s="1"/>
  <c r="AG575" i="6"/>
  <c r="Q576" i="6"/>
  <c r="S576" i="6" s="1"/>
  <c r="H577" i="6"/>
  <c r="L577" i="6" s="1"/>
  <c r="N577" i="6"/>
  <c r="Q577" i="6" s="1"/>
  <c r="S577" i="6" s="1"/>
  <c r="V577" i="6"/>
  <c r="X577" i="6"/>
  <c r="Z577" i="6" s="1"/>
  <c r="AB577" i="6"/>
  <c r="AD577" i="6" s="1"/>
  <c r="AD574" i="6" s="1"/>
  <c r="AD573" i="6" s="1"/>
  <c r="AD572" i="6" s="1"/>
  <c r="AD571" i="6" s="1"/>
  <c r="AD570" i="6" s="1"/>
  <c r="AG577" i="6"/>
  <c r="AI577" i="6" s="1"/>
  <c r="AK577" i="6"/>
  <c r="AM577" i="6" s="1"/>
  <c r="H578" i="6"/>
  <c r="L578" i="6" s="1"/>
  <c r="N578" i="6"/>
  <c r="Q578" i="6" s="1"/>
  <c r="S578" i="6" s="1"/>
  <c r="X578" i="6"/>
  <c r="Z578" i="6"/>
  <c r="AB578" i="6" s="1"/>
  <c r="AD578" i="6"/>
  <c r="AI578" i="6"/>
  <c r="AK578" i="6"/>
  <c r="AM578" i="6" s="1"/>
  <c r="P579" i="6"/>
  <c r="F580" i="6"/>
  <c r="F579" i="6" s="1"/>
  <c r="V580" i="6"/>
  <c r="V579" i="6" s="1"/>
  <c r="AL580" i="6"/>
  <c r="AL579" i="6" s="1"/>
  <c r="P581" i="6"/>
  <c r="P580" i="6" s="1"/>
  <c r="F582" i="6"/>
  <c r="F581" i="6" s="1"/>
  <c r="J582" i="6"/>
  <c r="J581" i="6" s="1"/>
  <c r="J580" i="6" s="1"/>
  <c r="J579" i="6" s="1"/>
  <c r="P582" i="6"/>
  <c r="R582" i="6"/>
  <c r="R581" i="6" s="1"/>
  <c r="R580" i="6" s="1"/>
  <c r="R579" i="6" s="1"/>
  <c r="V582" i="6"/>
  <c r="V581" i="6" s="1"/>
  <c r="AL582" i="6"/>
  <c r="AL581" i="6" s="1"/>
  <c r="F583" i="6"/>
  <c r="G583" i="6"/>
  <c r="G582" i="6" s="1"/>
  <c r="G581" i="6" s="1"/>
  <c r="G580" i="6" s="1"/>
  <c r="G579" i="6" s="1"/>
  <c r="I583" i="6"/>
  <c r="I582" i="6" s="1"/>
  <c r="I581" i="6" s="1"/>
  <c r="I580" i="6" s="1"/>
  <c r="I579" i="6" s="1"/>
  <c r="J583" i="6"/>
  <c r="K583" i="6"/>
  <c r="K582" i="6" s="1"/>
  <c r="K581" i="6" s="1"/>
  <c r="K580" i="6" s="1"/>
  <c r="K579" i="6" s="1"/>
  <c r="M583" i="6"/>
  <c r="M582" i="6" s="1"/>
  <c r="M581" i="6" s="1"/>
  <c r="M580" i="6" s="1"/>
  <c r="M579" i="6" s="1"/>
  <c r="O583" i="6"/>
  <c r="O582" i="6" s="1"/>
  <c r="O581" i="6" s="1"/>
  <c r="O580" i="6" s="1"/>
  <c r="O579" i="6" s="1"/>
  <c r="P583" i="6"/>
  <c r="R583" i="6"/>
  <c r="T583" i="6"/>
  <c r="T582" i="6" s="1"/>
  <c r="T581" i="6" s="1"/>
  <c r="T580" i="6" s="1"/>
  <c r="T579" i="6" s="1"/>
  <c r="U583" i="6"/>
  <c r="U582" i="6" s="1"/>
  <c r="U581" i="6" s="1"/>
  <c r="U580" i="6" s="1"/>
  <c r="U579" i="6" s="1"/>
  <c r="V583" i="6"/>
  <c r="W583" i="6"/>
  <c r="W582" i="6" s="1"/>
  <c r="W581" i="6" s="1"/>
  <c r="W580" i="6" s="1"/>
  <c r="W579" i="6" s="1"/>
  <c r="Y583" i="6"/>
  <c r="Y582" i="6" s="1"/>
  <c r="Y581" i="6" s="1"/>
  <c r="Y580" i="6" s="1"/>
  <c r="Y579" i="6" s="1"/>
  <c r="AA583" i="6"/>
  <c r="AA582" i="6" s="1"/>
  <c r="AA581" i="6" s="1"/>
  <c r="AA580" i="6" s="1"/>
  <c r="AA579" i="6" s="1"/>
  <c r="AC583" i="6"/>
  <c r="AC582" i="6" s="1"/>
  <c r="AC581" i="6" s="1"/>
  <c r="AC580" i="6" s="1"/>
  <c r="AC579" i="6" s="1"/>
  <c r="AE583" i="6"/>
  <c r="AE582" i="6" s="1"/>
  <c r="AE581" i="6" s="1"/>
  <c r="AE580" i="6" s="1"/>
  <c r="AE579" i="6" s="1"/>
  <c r="AF583" i="6"/>
  <c r="AF582" i="6" s="1"/>
  <c r="AF581" i="6" s="1"/>
  <c r="AF580" i="6" s="1"/>
  <c r="AF579" i="6" s="1"/>
  <c r="AH583" i="6"/>
  <c r="AH582" i="6" s="1"/>
  <c r="AH581" i="6" s="1"/>
  <c r="AH580" i="6" s="1"/>
  <c r="AH579" i="6" s="1"/>
  <c r="AJ583" i="6"/>
  <c r="AJ582" i="6" s="1"/>
  <c r="AJ581" i="6" s="1"/>
  <c r="AJ580" i="6" s="1"/>
  <c r="AJ579" i="6" s="1"/>
  <c r="AL583" i="6"/>
  <c r="H584" i="6"/>
  <c r="L584" i="6" s="1"/>
  <c r="L583" i="6" s="1"/>
  <c r="L582" i="6" s="1"/>
  <c r="L581" i="6" s="1"/>
  <c r="L580" i="6" s="1"/>
  <c r="L579" i="6" s="1"/>
  <c r="N584" i="6"/>
  <c r="V584" i="6"/>
  <c r="X584" i="6"/>
  <c r="Z584" i="6" s="1"/>
  <c r="Z583" i="6" s="1"/>
  <c r="Z582" i="6" s="1"/>
  <c r="Z581" i="6" s="1"/>
  <c r="Z580" i="6" s="1"/>
  <c r="Z579" i="6" s="1"/>
  <c r="AB584" i="6"/>
  <c r="AG584" i="6"/>
  <c r="H585" i="6"/>
  <c r="L585" i="6" s="1"/>
  <c r="N585" i="6"/>
  <c r="Q585" i="6" s="1"/>
  <c r="S585" i="6" s="1"/>
  <c r="V585" i="6"/>
  <c r="X585" i="6"/>
  <c r="Z585" i="6" s="1"/>
  <c r="AB585" i="6"/>
  <c r="AD585" i="6" s="1"/>
  <c r="AG585" i="6"/>
  <c r="AI585" i="6" s="1"/>
  <c r="AK585" i="6"/>
  <c r="AM585" i="6" s="1"/>
  <c r="R589" i="6"/>
  <c r="R588" i="6" s="1"/>
  <c r="R587" i="6" s="1"/>
  <c r="R586" i="6" s="1"/>
  <c r="Z589" i="6"/>
  <c r="Z588" i="6" s="1"/>
  <c r="Z587" i="6" s="1"/>
  <c r="Z586" i="6" s="1"/>
  <c r="AH589" i="6"/>
  <c r="AH588" i="6" s="1"/>
  <c r="AH587" i="6" s="1"/>
  <c r="AH586" i="6" s="1"/>
  <c r="F591" i="6"/>
  <c r="F590" i="6" s="1"/>
  <c r="F589" i="6" s="1"/>
  <c r="F588" i="6" s="1"/>
  <c r="F587" i="6" s="1"/>
  <c r="F586" i="6" s="1"/>
  <c r="G591" i="6"/>
  <c r="G590" i="6" s="1"/>
  <c r="G589" i="6" s="1"/>
  <c r="G588" i="6" s="1"/>
  <c r="G587" i="6" s="1"/>
  <c r="G586" i="6" s="1"/>
  <c r="I591" i="6"/>
  <c r="I590" i="6" s="1"/>
  <c r="I589" i="6" s="1"/>
  <c r="I588" i="6" s="1"/>
  <c r="I587" i="6" s="1"/>
  <c r="I586" i="6" s="1"/>
  <c r="J591" i="6"/>
  <c r="J590" i="6" s="1"/>
  <c r="J589" i="6" s="1"/>
  <c r="J588" i="6" s="1"/>
  <c r="J587" i="6" s="1"/>
  <c r="J586" i="6" s="1"/>
  <c r="K591" i="6"/>
  <c r="K590" i="6" s="1"/>
  <c r="K589" i="6" s="1"/>
  <c r="K588" i="6" s="1"/>
  <c r="K587" i="6" s="1"/>
  <c r="K586" i="6" s="1"/>
  <c r="M591" i="6"/>
  <c r="M590" i="6" s="1"/>
  <c r="M589" i="6" s="1"/>
  <c r="M588" i="6" s="1"/>
  <c r="M587" i="6" s="1"/>
  <c r="M586" i="6" s="1"/>
  <c r="O591" i="6"/>
  <c r="O590" i="6" s="1"/>
  <c r="O589" i="6" s="1"/>
  <c r="O588" i="6" s="1"/>
  <c r="O587" i="6" s="1"/>
  <c r="O586" i="6" s="1"/>
  <c r="P591" i="6"/>
  <c r="P590" i="6" s="1"/>
  <c r="P589" i="6" s="1"/>
  <c r="P588" i="6" s="1"/>
  <c r="P587" i="6" s="1"/>
  <c r="P586" i="6" s="1"/>
  <c r="R591" i="6"/>
  <c r="R590" i="6" s="1"/>
  <c r="T591" i="6"/>
  <c r="T590" i="6" s="1"/>
  <c r="T589" i="6" s="1"/>
  <c r="T588" i="6" s="1"/>
  <c r="T587" i="6" s="1"/>
  <c r="T586" i="6" s="1"/>
  <c r="U591" i="6"/>
  <c r="U590" i="6" s="1"/>
  <c r="U589" i="6" s="1"/>
  <c r="U588" i="6" s="1"/>
  <c r="U587" i="6" s="1"/>
  <c r="U586" i="6" s="1"/>
  <c r="V591" i="6"/>
  <c r="V590" i="6" s="1"/>
  <c r="V589" i="6" s="1"/>
  <c r="V588" i="6" s="1"/>
  <c r="V587" i="6" s="1"/>
  <c r="V586" i="6" s="1"/>
  <c r="W591" i="6"/>
  <c r="W590" i="6" s="1"/>
  <c r="W589" i="6" s="1"/>
  <c r="W588" i="6" s="1"/>
  <c r="W587" i="6" s="1"/>
  <c r="W586" i="6" s="1"/>
  <c r="X591" i="6"/>
  <c r="X590" i="6" s="1"/>
  <c r="X589" i="6" s="1"/>
  <c r="X588" i="6" s="1"/>
  <c r="X587" i="6" s="1"/>
  <c r="X586" i="6" s="1"/>
  <c r="Y591" i="6"/>
  <c r="Y590" i="6" s="1"/>
  <c r="Y589" i="6" s="1"/>
  <c r="Y588" i="6" s="1"/>
  <c r="Y587" i="6" s="1"/>
  <c r="Y586" i="6" s="1"/>
  <c r="Z591" i="6"/>
  <c r="Z590" i="6" s="1"/>
  <c r="AA591" i="6"/>
  <c r="AA590" i="6" s="1"/>
  <c r="AA589" i="6" s="1"/>
  <c r="AA588" i="6" s="1"/>
  <c r="AA587" i="6" s="1"/>
  <c r="AA586" i="6" s="1"/>
  <c r="AB591" i="6"/>
  <c r="AB590" i="6" s="1"/>
  <c r="AB589" i="6" s="1"/>
  <c r="AB588" i="6" s="1"/>
  <c r="AB587" i="6" s="1"/>
  <c r="AB586" i="6" s="1"/>
  <c r="AC591" i="6"/>
  <c r="AC590" i="6" s="1"/>
  <c r="AC589" i="6" s="1"/>
  <c r="AC588" i="6" s="1"/>
  <c r="AC587" i="6" s="1"/>
  <c r="AC586" i="6" s="1"/>
  <c r="AD591" i="6"/>
  <c r="AD590" i="6" s="1"/>
  <c r="AD589" i="6" s="1"/>
  <c r="AD588" i="6" s="1"/>
  <c r="AD587" i="6" s="1"/>
  <c r="AD586" i="6" s="1"/>
  <c r="AE591" i="6"/>
  <c r="AE590" i="6" s="1"/>
  <c r="AE589" i="6" s="1"/>
  <c r="AE588" i="6" s="1"/>
  <c r="AE587" i="6" s="1"/>
  <c r="AE586" i="6" s="1"/>
  <c r="AF591" i="6"/>
  <c r="AF590" i="6" s="1"/>
  <c r="AF589" i="6" s="1"/>
  <c r="AF588" i="6" s="1"/>
  <c r="AF587" i="6" s="1"/>
  <c r="AF586" i="6" s="1"/>
  <c r="AH591" i="6"/>
  <c r="AH590" i="6" s="1"/>
  <c r="AJ591" i="6"/>
  <c r="AJ590" i="6" s="1"/>
  <c r="AJ589" i="6" s="1"/>
  <c r="AJ588" i="6" s="1"/>
  <c r="AJ587" i="6" s="1"/>
  <c r="AJ586" i="6" s="1"/>
  <c r="AL591" i="6"/>
  <c r="AL590" i="6" s="1"/>
  <c r="AL589" i="6" s="1"/>
  <c r="AL588" i="6" s="1"/>
  <c r="AL587" i="6" s="1"/>
  <c r="AL586" i="6" s="1"/>
  <c r="H592" i="6"/>
  <c r="L592" i="6" s="1"/>
  <c r="N592" i="6" s="1"/>
  <c r="Q592" i="6" s="1"/>
  <c r="Q591" i="6" s="1"/>
  <c r="Q590" i="6" s="1"/>
  <c r="Q589" i="6" s="1"/>
  <c r="Q588" i="6" s="1"/>
  <c r="Q587" i="6" s="1"/>
  <c r="Q586" i="6" s="1"/>
  <c r="V592" i="6"/>
  <c r="X592" i="6"/>
  <c r="Z592" i="6" s="1"/>
  <c r="AB592" i="6" s="1"/>
  <c r="AD592" i="6" s="1"/>
  <c r="AG592" i="6"/>
  <c r="R597" i="6"/>
  <c r="R596" i="6" s="1"/>
  <c r="R595" i="6" s="1"/>
  <c r="R594" i="6" s="1"/>
  <c r="R593" i="6" s="1"/>
  <c r="W597" i="6"/>
  <c r="W596" i="6" s="1"/>
  <c r="W595" i="6" s="1"/>
  <c r="W594" i="6" s="1"/>
  <c r="W593" i="6" s="1"/>
  <c r="AE597" i="6"/>
  <c r="AE596" i="6" s="1"/>
  <c r="AE595" i="6" s="1"/>
  <c r="AE594" i="6" s="1"/>
  <c r="AE593" i="6" s="1"/>
  <c r="AJ597" i="6"/>
  <c r="AJ596" i="6" s="1"/>
  <c r="AJ595" i="6" s="1"/>
  <c r="AJ594" i="6" s="1"/>
  <c r="AJ593" i="6" s="1"/>
  <c r="F598" i="6"/>
  <c r="F597" i="6" s="1"/>
  <c r="F596" i="6" s="1"/>
  <c r="F595" i="6" s="1"/>
  <c r="F594" i="6" s="1"/>
  <c r="F593" i="6" s="1"/>
  <c r="G598" i="6"/>
  <c r="G597" i="6" s="1"/>
  <c r="G596" i="6" s="1"/>
  <c r="G595" i="6" s="1"/>
  <c r="G594" i="6" s="1"/>
  <c r="G593" i="6" s="1"/>
  <c r="H598" i="6"/>
  <c r="H597" i="6" s="1"/>
  <c r="H596" i="6" s="1"/>
  <c r="H595" i="6" s="1"/>
  <c r="H594" i="6" s="1"/>
  <c r="H593" i="6" s="1"/>
  <c r="I598" i="6"/>
  <c r="I597" i="6" s="1"/>
  <c r="I596" i="6" s="1"/>
  <c r="I595" i="6" s="1"/>
  <c r="I594" i="6" s="1"/>
  <c r="I593" i="6" s="1"/>
  <c r="J598" i="6"/>
  <c r="J597" i="6" s="1"/>
  <c r="J596" i="6" s="1"/>
  <c r="J595" i="6" s="1"/>
  <c r="J594" i="6" s="1"/>
  <c r="J593" i="6" s="1"/>
  <c r="K598" i="6"/>
  <c r="K597" i="6" s="1"/>
  <c r="K596" i="6" s="1"/>
  <c r="K595" i="6" s="1"/>
  <c r="K594" i="6" s="1"/>
  <c r="K593" i="6" s="1"/>
  <c r="L598" i="6"/>
  <c r="L597" i="6" s="1"/>
  <c r="L596" i="6" s="1"/>
  <c r="L595" i="6" s="1"/>
  <c r="L594" i="6" s="1"/>
  <c r="L593" i="6" s="1"/>
  <c r="M598" i="6"/>
  <c r="M597" i="6" s="1"/>
  <c r="M596" i="6" s="1"/>
  <c r="M595" i="6" s="1"/>
  <c r="M594" i="6" s="1"/>
  <c r="M593" i="6" s="1"/>
  <c r="O598" i="6"/>
  <c r="O597" i="6" s="1"/>
  <c r="O596" i="6" s="1"/>
  <c r="O595" i="6" s="1"/>
  <c r="O594" i="6" s="1"/>
  <c r="O593" i="6" s="1"/>
  <c r="P598" i="6"/>
  <c r="P597" i="6" s="1"/>
  <c r="P596" i="6" s="1"/>
  <c r="P595" i="6" s="1"/>
  <c r="P594" i="6" s="1"/>
  <c r="P593" i="6" s="1"/>
  <c r="R598" i="6"/>
  <c r="T598" i="6"/>
  <c r="T597" i="6" s="1"/>
  <c r="T596" i="6" s="1"/>
  <c r="T595" i="6" s="1"/>
  <c r="T594" i="6" s="1"/>
  <c r="T593" i="6" s="1"/>
  <c r="U598" i="6"/>
  <c r="U597" i="6" s="1"/>
  <c r="U596" i="6" s="1"/>
  <c r="U595" i="6" s="1"/>
  <c r="U594" i="6" s="1"/>
  <c r="U593" i="6" s="1"/>
  <c r="W598" i="6"/>
  <c r="Y598" i="6"/>
  <c r="Y597" i="6" s="1"/>
  <c r="Y596" i="6" s="1"/>
  <c r="Y595" i="6" s="1"/>
  <c r="Y594" i="6" s="1"/>
  <c r="Y593" i="6" s="1"/>
  <c r="AA598" i="6"/>
  <c r="AA597" i="6" s="1"/>
  <c r="AA596" i="6" s="1"/>
  <c r="AA595" i="6" s="1"/>
  <c r="AA594" i="6" s="1"/>
  <c r="AA593" i="6" s="1"/>
  <c r="AC598" i="6"/>
  <c r="AC597" i="6" s="1"/>
  <c r="AC596" i="6" s="1"/>
  <c r="AC595" i="6" s="1"/>
  <c r="AC594" i="6" s="1"/>
  <c r="AC593" i="6" s="1"/>
  <c r="AE598" i="6"/>
  <c r="AF598" i="6"/>
  <c r="AF597" i="6" s="1"/>
  <c r="AF596" i="6" s="1"/>
  <c r="AF595" i="6" s="1"/>
  <c r="AF594" i="6" s="1"/>
  <c r="AF593" i="6" s="1"/>
  <c r="AH598" i="6"/>
  <c r="AH597" i="6" s="1"/>
  <c r="AH596" i="6" s="1"/>
  <c r="AH595" i="6" s="1"/>
  <c r="AH594" i="6" s="1"/>
  <c r="AH593" i="6" s="1"/>
  <c r="AJ598" i="6"/>
  <c r="AL598" i="6"/>
  <c r="AL597" i="6" s="1"/>
  <c r="AL596" i="6" s="1"/>
  <c r="AL595" i="6" s="1"/>
  <c r="AL594" i="6" s="1"/>
  <c r="AL593" i="6" s="1"/>
  <c r="H599" i="6"/>
  <c r="L599" i="6" s="1"/>
  <c r="N599" i="6"/>
  <c r="Q599" i="6" s="1"/>
  <c r="Q598" i="6" s="1"/>
  <c r="Q597" i="6" s="1"/>
  <c r="Q596" i="6" s="1"/>
  <c r="Q595" i="6" s="1"/>
  <c r="Q594" i="6" s="1"/>
  <c r="Q593" i="6" s="1"/>
  <c r="X599" i="6"/>
  <c r="X598" i="6" s="1"/>
  <c r="X597" i="6" s="1"/>
  <c r="X596" i="6" s="1"/>
  <c r="X595" i="6" s="1"/>
  <c r="X594" i="6" s="1"/>
  <c r="X593" i="6" s="1"/>
  <c r="Z599" i="6"/>
  <c r="AI599" i="6"/>
  <c r="AI598" i="6" s="1"/>
  <c r="AI597" i="6" s="1"/>
  <c r="AI596" i="6" s="1"/>
  <c r="AI595" i="6" s="1"/>
  <c r="AI594" i="6" s="1"/>
  <c r="AI593" i="6" s="1"/>
  <c r="AK599" i="6"/>
  <c r="F606" i="6"/>
  <c r="F605" i="6" s="1"/>
  <c r="F604" i="6" s="1"/>
  <c r="F603" i="6" s="1"/>
  <c r="J606" i="6"/>
  <c r="J605" i="6" s="1"/>
  <c r="J604" i="6" s="1"/>
  <c r="J603" i="6" s="1"/>
  <c r="AH606" i="6"/>
  <c r="AH605" i="6" s="1"/>
  <c r="AH604" i="6" s="1"/>
  <c r="AH603" i="6" s="1"/>
  <c r="AL606" i="6"/>
  <c r="AL605" i="6" s="1"/>
  <c r="AL604" i="6" s="1"/>
  <c r="AL603" i="6" s="1"/>
  <c r="F607" i="6"/>
  <c r="G607" i="6"/>
  <c r="G606" i="6" s="1"/>
  <c r="G605" i="6" s="1"/>
  <c r="G604" i="6" s="1"/>
  <c r="G603" i="6" s="1"/>
  <c r="I607" i="6"/>
  <c r="I606" i="6" s="1"/>
  <c r="I605" i="6" s="1"/>
  <c r="I604" i="6" s="1"/>
  <c r="I603" i="6" s="1"/>
  <c r="J607" i="6"/>
  <c r="K607" i="6"/>
  <c r="K606" i="6" s="1"/>
  <c r="K605" i="6" s="1"/>
  <c r="K604" i="6" s="1"/>
  <c r="K603" i="6" s="1"/>
  <c r="M607" i="6"/>
  <c r="M606" i="6" s="1"/>
  <c r="M605" i="6" s="1"/>
  <c r="M604" i="6" s="1"/>
  <c r="M603" i="6" s="1"/>
  <c r="O607" i="6"/>
  <c r="O606" i="6" s="1"/>
  <c r="O605" i="6" s="1"/>
  <c r="O604" i="6" s="1"/>
  <c r="O603" i="6" s="1"/>
  <c r="P607" i="6"/>
  <c r="P606" i="6" s="1"/>
  <c r="P605" i="6" s="1"/>
  <c r="P604" i="6" s="1"/>
  <c r="P603" i="6" s="1"/>
  <c r="R607" i="6"/>
  <c r="R606" i="6" s="1"/>
  <c r="R605" i="6" s="1"/>
  <c r="R604" i="6" s="1"/>
  <c r="R603" i="6" s="1"/>
  <c r="T607" i="6"/>
  <c r="T606" i="6" s="1"/>
  <c r="T605" i="6" s="1"/>
  <c r="T604" i="6" s="1"/>
  <c r="T603" i="6" s="1"/>
  <c r="U607" i="6"/>
  <c r="U606" i="6" s="1"/>
  <c r="U605" i="6" s="1"/>
  <c r="U604" i="6" s="1"/>
  <c r="U603" i="6" s="1"/>
  <c r="W607" i="6"/>
  <c r="W606" i="6" s="1"/>
  <c r="W605" i="6" s="1"/>
  <c r="W604" i="6" s="1"/>
  <c r="W603" i="6" s="1"/>
  <c r="Y607" i="6"/>
  <c r="Y606" i="6" s="1"/>
  <c r="Y605" i="6" s="1"/>
  <c r="Y604" i="6" s="1"/>
  <c r="Y603" i="6" s="1"/>
  <c r="AA607" i="6"/>
  <c r="AA606" i="6" s="1"/>
  <c r="AA605" i="6" s="1"/>
  <c r="AA604" i="6" s="1"/>
  <c r="AA603" i="6" s="1"/>
  <c r="AC607" i="6"/>
  <c r="AC606" i="6" s="1"/>
  <c r="AC605" i="6" s="1"/>
  <c r="AC604" i="6" s="1"/>
  <c r="AC603" i="6" s="1"/>
  <c r="AF607" i="6"/>
  <c r="AF606" i="6" s="1"/>
  <c r="AF605" i="6" s="1"/>
  <c r="AF604" i="6" s="1"/>
  <c r="AF603" i="6" s="1"/>
  <c r="AH607" i="6"/>
  <c r="AJ607" i="6"/>
  <c r="AJ606" i="6" s="1"/>
  <c r="AJ605" i="6" s="1"/>
  <c r="AJ604" i="6" s="1"/>
  <c r="AJ603" i="6" s="1"/>
  <c r="AL607" i="6"/>
  <c r="H608" i="6"/>
  <c r="L608" i="6" s="1"/>
  <c r="L607" i="6" s="1"/>
  <c r="L606" i="6" s="1"/>
  <c r="L605" i="6" s="1"/>
  <c r="L604" i="6" s="1"/>
  <c r="L603" i="6" s="1"/>
  <c r="V608" i="6"/>
  <c r="X608" i="6"/>
  <c r="Z608" i="6" s="1"/>
  <c r="Z607" i="6" s="1"/>
  <c r="Z606" i="6" s="1"/>
  <c r="Z605" i="6" s="1"/>
  <c r="Z604" i="6" s="1"/>
  <c r="Z603" i="6" s="1"/>
  <c r="AG608" i="6"/>
  <c r="Q609" i="6"/>
  <c r="S609" i="6" s="1"/>
  <c r="H610" i="6"/>
  <c r="L610" i="6" s="1"/>
  <c r="N610" i="6"/>
  <c r="Q610" i="6" s="1"/>
  <c r="S610" i="6" s="1"/>
  <c r="T610" i="6"/>
  <c r="V610" i="6"/>
  <c r="X610" i="6" s="1"/>
  <c r="Z610" i="6"/>
  <c r="AB610" i="6" s="1"/>
  <c r="AD610" i="6" s="1"/>
  <c r="AE610" i="6"/>
  <c r="AE607" i="6" s="1"/>
  <c r="AE606" i="6" s="1"/>
  <c r="AE605" i="6" s="1"/>
  <c r="AE604" i="6" s="1"/>
  <c r="AE603" i="6" s="1"/>
  <c r="AG610" i="6"/>
  <c r="AI610" i="6" s="1"/>
  <c r="AK610" i="6"/>
  <c r="AM610" i="6" s="1"/>
  <c r="H611" i="6"/>
  <c r="L611" i="6" s="1"/>
  <c r="N611" i="6"/>
  <c r="Q611" i="6" s="1"/>
  <c r="S611" i="6" s="1"/>
  <c r="X611" i="6"/>
  <c r="Z611" i="6"/>
  <c r="AB611" i="6" s="1"/>
  <c r="AD611" i="6"/>
  <c r="AI611" i="6"/>
  <c r="AK611" i="6"/>
  <c r="AM611" i="6" s="1"/>
  <c r="F615" i="6"/>
  <c r="I615" i="6"/>
  <c r="M615" i="6"/>
  <c r="R615" i="6"/>
  <c r="U615" i="6"/>
  <c r="Y615" i="6"/>
  <c r="AC615" i="6"/>
  <c r="AJ615" i="6"/>
  <c r="F616" i="6"/>
  <c r="G616" i="6"/>
  <c r="G615" i="6" s="1"/>
  <c r="G614" i="6" s="1"/>
  <c r="I616" i="6"/>
  <c r="J616" i="6"/>
  <c r="J615" i="6" s="1"/>
  <c r="K616" i="6"/>
  <c r="K615" i="6" s="1"/>
  <c r="K614" i="6" s="1"/>
  <c r="M616" i="6"/>
  <c r="O616" i="6"/>
  <c r="O615" i="6" s="1"/>
  <c r="O614" i="6" s="1"/>
  <c r="P616" i="6"/>
  <c r="P615" i="6" s="1"/>
  <c r="R616" i="6"/>
  <c r="T616" i="6"/>
  <c r="T615" i="6" s="1"/>
  <c r="T614" i="6" s="1"/>
  <c r="T613" i="6" s="1"/>
  <c r="T612" i="6" s="1"/>
  <c r="U616" i="6"/>
  <c r="V616" i="6"/>
  <c r="V615" i="6" s="1"/>
  <c r="W616" i="6"/>
  <c r="W615" i="6" s="1"/>
  <c r="Y616" i="6"/>
  <c r="AA616" i="6"/>
  <c r="AA615" i="6" s="1"/>
  <c r="AC616" i="6"/>
  <c r="AE616" i="6"/>
  <c r="AE615" i="6" s="1"/>
  <c r="AF616" i="6"/>
  <c r="AF615" i="6" s="1"/>
  <c r="AH616" i="6"/>
  <c r="AH615" i="6" s="1"/>
  <c r="AJ616" i="6"/>
  <c r="AL616" i="6"/>
  <c r="AL615" i="6" s="1"/>
  <c r="H617" i="6"/>
  <c r="L617" i="6" s="1"/>
  <c r="N617" i="6" s="1"/>
  <c r="Q617" i="6" s="1"/>
  <c r="Q616" i="6" s="1"/>
  <c r="Q615" i="6" s="1"/>
  <c r="S617" i="6"/>
  <c r="S616" i="6" s="1"/>
  <c r="S615" i="6" s="1"/>
  <c r="V617" i="6"/>
  <c r="X617" i="6"/>
  <c r="Z617" i="6" s="1"/>
  <c r="AB617" i="6" s="1"/>
  <c r="AD617" i="6" s="1"/>
  <c r="AD616" i="6" s="1"/>
  <c r="AD615" i="6" s="1"/>
  <c r="AG617" i="6"/>
  <c r="G618" i="6"/>
  <c r="K618" i="6"/>
  <c r="O618" i="6"/>
  <c r="F619" i="6"/>
  <c r="F618" i="6" s="1"/>
  <c r="G619" i="6"/>
  <c r="I619" i="6"/>
  <c r="J619" i="6"/>
  <c r="K619" i="6"/>
  <c r="M619" i="6"/>
  <c r="O619" i="6"/>
  <c r="P619" i="6"/>
  <c r="P618" i="6" s="1"/>
  <c r="P614" i="6" s="1"/>
  <c r="R619" i="6"/>
  <c r="R618" i="6" s="1"/>
  <c r="T619" i="6"/>
  <c r="T618" i="6" s="1"/>
  <c r="U619" i="6"/>
  <c r="W619" i="6"/>
  <c r="Y619" i="6"/>
  <c r="AA619" i="6"/>
  <c r="AC619" i="6"/>
  <c r="AE619" i="6"/>
  <c r="AF619" i="6"/>
  <c r="AF618" i="6" s="1"/>
  <c r="AH619" i="6"/>
  <c r="AJ619" i="6"/>
  <c r="AJ618" i="6" s="1"/>
  <c r="AL619" i="6"/>
  <c r="H620" i="6"/>
  <c r="L620" i="6" s="1"/>
  <c r="N620" i="6" s="1"/>
  <c r="V620" i="6"/>
  <c r="X620" i="6" s="1"/>
  <c r="Z620" i="6" s="1"/>
  <c r="Z619" i="6" s="1"/>
  <c r="AG620" i="6"/>
  <c r="F621" i="6"/>
  <c r="G621" i="6"/>
  <c r="I621" i="6"/>
  <c r="J621" i="6"/>
  <c r="K621" i="6"/>
  <c r="M621" i="6"/>
  <c r="O621" i="6"/>
  <c r="P621" i="6"/>
  <c r="R621" i="6"/>
  <c r="T621" i="6"/>
  <c r="U621" i="6"/>
  <c r="W621" i="6"/>
  <c r="W618" i="6" s="1"/>
  <c r="Y621" i="6"/>
  <c r="AA621" i="6"/>
  <c r="AC621" i="6"/>
  <c r="AE621" i="6"/>
  <c r="AE618" i="6" s="1"/>
  <c r="AF621" i="6"/>
  <c r="AH621" i="6"/>
  <c r="AI621" i="6"/>
  <c r="AJ621" i="6"/>
  <c r="AL621" i="6"/>
  <c r="H622" i="6"/>
  <c r="L622" i="6" s="1"/>
  <c r="L621" i="6" s="1"/>
  <c r="N622" i="6"/>
  <c r="X622" i="6"/>
  <c r="X621" i="6" s="1"/>
  <c r="Z622" i="6"/>
  <c r="AB622" i="6" s="1"/>
  <c r="AB621" i="6" s="1"/>
  <c r="AI622" i="6"/>
  <c r="AK622" i="6"/>
  <c r="F623" i="6"/>
  <c r="G623" i="6"/>
  <c r="H623" i="6"/>
  <c r="I623" i="6"/>
  <c r="J623" i="6"/>
  <c r="K623" i="6"/>
  <c r="L623" i="6"/>
  <c r="M623" i="6"/>
  <c r="N623" i="6"/>
  <c r="O623" i="6"/>
  <c r="P623" i="6"/>
  <c r="R623" i="6"/>
  <c r="T623" i="6"/>
  <c r="U623" i="6"/>
  <c r="W623" i="6"/>
  <c r="Y623" i="6"/>
  <c r="AA623" i="6"/>
  <c r="AC623" i="6"/>
  <c r="AE623" i="6"/>
  <c r="AF623" i="6"/>
  <c r="AH623" i="6"/>
  <c r="AI623" i="6"/>
  <c r="AJ623" i="6"/>
  <c r="AL623" i="6"/>
  <c r="H624" i="6"/>
  <c r="L624" i="6" s="1"/>
  <c r="N624" i="6" s="1"/>
  <c r="Q624" i="6"/>
  <c r="X624" i="6"/>
  <c r="X623" i="6" s="1"/>
  <c r="Z624" i="6"/>
  <c r="Z623" i="6" s="1"/>
  <c r="AB624" i="6"/>
  <c r="AI624" i="6"/>
  <c r="AK624" i="6"/>
  <c r="AK623" i="6" s="1"/>
  <c r="AM624" i="6"/>
  <c r="AM623" i="6" s="1"/>
  <c r="M625" i="6"/>
  <c r="U625" i="6"/>
  <c r="AC625" i="6"/>
  <c r="AF625" i="6"/>
  <c r="G626" i="6"/>
  <c r="G625" i="6" s="1"/>
  <c r="K626" i="6"/>
  <c r="K625" i="6" s="1"/>
  <c r="O626" i="6"/>
  <c r="O625" i="6" s="1"/>
  <c r="W626" i="6"/>
  <c r="W625" i="6" s="1"/>
  <c r="AA626" i="6"/>
  <c r="AA625" i="6" s="1"/>
  <c r="AE626" i="6"/>
  <c r="AE625" i="6" s="1"/>
  <c r="AF626" i="6"/>
  <c r="AL626" i="6"/>
  <c r="AL625" i="6" s="1"/>
  <c r="F627" i="6"/>
  <c r="F626" i="6" s="1"/>
  <c r="F625" i="6" s="1"/>
  <c r="G627" i="6"/>
  <c r="H627" i="6"/>
  <c r="H626" i="6" s="1"/>
  <c r="H625" i="6" s="1"/>
  <c r="I627" i="6"/>
  <c r="I626" i="6" s="1"/>
  <c r="I625" i="6" s="1"/>
  <c r="J627" i="6"/>
  <c r="J626" i="6" s="1"/>
  <c r="J625" i="6" s="1"/>
  <c r="K627" i="6"/>
  <c r="M627" i="6"/>
  <c r="M626" i="6" s="1"/>
  <c r="O627" i="6"/>
  <c r="P627" i="6"/>
  <c r="P626" i="6" s="1"/>
  <c r="P625" i="6" s="1"/>
  <c r="R627" i="6"/>
  <c r="R626" i="6" s="1"/>
  <c r="R625" i="6" s="1"/>
  <c r="T627" i="6"/>
  <c r="T626" i="6" s="1"/>
  <c r="T625" i="6" s="1"/>
  <c r="U627" i="6"/>
  <c r="U626" i="6" s="1"/>
  <c r="W627" i="6"/>
  <c r="Y627" i="6"/>
  <c r="Y626" i="6" s="1"/>
  <c r="Y625" i="6" s="1"/>
  <c r="AA627" i="6"/>
  <c r="AC627" i="6"/>
  <c r="AC626" i="6" s="1"/>
  <c r="AE627" i="6"/>
  <c r="AF627" i="6"/>
  <c r="AG627" i="6"/>
  <c r="AG626" i="6" s="1"/>
  <c r="AG625" i="6" s="1"/>
  <c r="AH627" i="6"/>
  <c r="AH626" i="6" s="1"/>
  <c r="AH625" i="6" s="1"/>
  <c r="AJ627" i="6"/>
  <c r="AJ626" i="6" s="1"/>
  <c r="AJ625" i="6" s="1"/>
  <c r="AL627" i="6"/>
  <c r="H628" i="6"/>
  <c r="L628" i="6"/>
  <c r="N628" i="6" s="1"/>
  <c r="N627" i="6" s="1"/>
  <c r="N626" i="6" s="1"/>
  <c r="N625" i="6" s="1"/>
  <c r="V628" i="6"/>
  <c r="AG628" i="6"/>
  <c r="AI628" i="6"/>
  <c r="AK628" i="6" s="1"/>
  <c r="AK627" i="6" s="1"/>
  <c r="AK626" i="6" s="1"/>
  <c r="AK625" i="6" s="1"/>
  <c r="I630" i="6"/>
  <c r="I629" i="6" s="1"/>
  <c r="Y630" i="6"/>
  <c r="Y629" i="6" s="1"/>
  <c r="I631" i="6"/>
  <c r="K631" i="6"/>
  <c r="K630" i="6" s="1"/>
  <c r="K629" i="6" s="1"/>
  <c r="O631" i="6"/>
  <c r="O630" i="6" s="1"/>
  <c r="O629" i="6" s="1"/>
  <c r="Y631" i="6"/>
  <c r="F632" i="6"/>
  <c r="F631" i="6" s="1"/>
  <c r="F630" i="6" s="1"/>
  <c r="F629" i="6" s="1"/>
  <c r="G632" i="6"/>
  <c r="G631" i="6" s="1"/>
  <c r="G630" i="6" s="1"/>
  <c r="G629" i="6" s="1"/>
  <c r="I632" i="6"/>
  <c r="J632" i="6"/>
  <c r="J631" i="6" s="1"/>
  <c r="J630" i="6" s="1"/>
  <c r="J629" i="6" s="1"/>
  <c r="K632" i="6"/>
  <c r="M632" i="6"/>
  <c r="M631" i="6" s="1"/>
  <c r="M630" i="6" s="1"/>
  <c r="M629" i="6" s="1"/>
  <c r="O632" i="6"/>
  <c r="P632" i="6"/>
  <c r="P631" i="6" s="1"/>
  <c r="P630" i="6" s="1"/>
  <c r="P629" i="6" s="1"/>
  <c r="R632" i="6"/>
  <c r="R631" i="6" s="1"/>
  <c r="R630" i="6" s="1"/>
  <c r="R629" i="6" s="1"/>
  <c r="T632" i="6"/>
  <c r="T631" i="6" s="1"/>
  <c r="T630" i="6" s="1"/>
  <c r="T629" i="6" s="1"/>
  <c r="U632" i="6"/>
  <c r="U631" i="6" s="1"/>
  <c r="U630" i="6" s="1"/>
  <c r="U629" i="6" s="1"/>
  <c r="W632" i="6"/>
  <c r="W631" i="6" s="1"/>
  <c r="W630" i="6" s="1"/>
  <c r="W629" i="6" s="1"/>
  <c r="Y632" i="6"/>
  <c r="AA632" i="6"/>
  <c r="AA631" i="6" s="1"/>
  <c r="AA630" i="6" s="1"/>
  <c r="AA629" i="6" s="1"/>
  <c r="AC632" i="6"/>
  <c r="AC631" i="6" s="1"/>
  <c r="AC630" i="6" s="1"/>
  <c r="AC629" i="6" s="1"/>
  <c r="AE632" i="6"/>
  <c r="AE631" i="6" s="1"/>
  <c r="AE630" i="6" s="1"/>
  <c r="AE629" i="6" s="1"/>
  <c r="AF632" i="6"/>
  <c r="AF631" i="6" s="1"/>
  <c r="AF630" i="6" s="1"/>
  <c r="AF629" i="6" s="1"/>
  <c r="AG632" i="6"/>
  <c r="AG631" i="6" s="1"/>
  <c r="AG630" i="6" s="1"/>
  <c r="AG629" i="6" s="1"/>
  <c r="AH632" i="6"/>
  <c r="AH631" i="6" s="1"/>
  <c r="AH630" i="6" s="1"/>
  <c r="AH629" i="6" s="1"/>
  <c r="AJ632" i="6"/>
  <c r="AJ631" i="6" s="1"/>
  <c r="AJ630" i="6" s="1"/>
  <c r="AJ629" i="6" s="1"/>
  <c r="AL632" i="6"/>
  <c r="AL631" i="6" s="1"/>
  <c r="AL630" i="6" s="1"/>
  <c r="AL629" i="6" s="1"/>
  <c r="H633" i="6"/>
  <c r="H632" i="6" s="1"/>
  <c r="H631" i="6" s="1"/>
  <c r="H630" i="6" s="1"/>
  <c r="H629" i="6" s="1"/>
  <c r="L633" i="6"/>
  <c r="V633" i="6"/>
  <c r="AG633" i="6"/>
  <c r="AI633" i="6"/>
  <c r="AK633" i="6" s="1"/>
  <c r="AM633" i="6" s="1"/>
  <c r="AM632" i="6" s="1"/>
  <c r="AM631" i="6" s="1"/>
  <c r="AM630" i="6" s="1"/>
  <c r="AM629" i="6" s="1"/>
  <c r="G638" i="6"/>
  <c r="G637" i="6" s="1"/>
  <c r="G636" i="6" s="1"/>
  <c r="G635" i="6" s="1"/>
  <c r="G634" i="6" s="1"/>
  <c r="F639" i="6"/>
  <c r="F638" i="6" s="1"/>
  <c r="F637" i="6" s="1"/>
  <c r="F636" i="6" s="1"/>
  <c r="F635" i="6" s="1"/>
  <c r="F634" i="6" s="1"/>
  <c r="G639" i="6"/>
  <c r="I639" i="6"/>
  <c r="I638" i="6" s="1"/>
  <c r="I637" i="6" s="1"/>
  <c r="I636" i="6" s="1"/>
  <c r="I635" i="6" s="1"/>
  <c r="I634" i="6" s="1"/>
  <c r="J639" i="6"/>
  <c r="J638" i="6" s="1"/>
  <c r="J637" i="6" s="1"/>
  <c r="J636" i="6" s="1"/>
  <c r="J635" i="6" s="1"/>
  <c r="J634" i="6" s="1"/>
  <c r="K639" i="6"/>
  <c r="K638" i="6" s="1"/>
  <c r="K637" i="6" s="1"/>
  <c r="K636" i="6" s="1"/>
  <c r="K635" i="6" s="1"/>
  <c r="K634" i="6" s="1"/>
  <c r="M639" i="6"/>
  <c r="M638" i="6" s="1"/>
  <c r="M637" i="6" s="1"/>
  <c r="M636" i="6" s="1"/>
  <c r="M635" i="6" s="1"/>
  <c r="M634" i="6" s="1"/>
  <c r="O639" i="6"/>
  <c r="O638" i="6" s="1"/>
  <c r="O637" i="6" s="1"/>
  <c r="O636" i="6" s="1"/>
  <c r="O635" i="6" s="1"/>
  <c r="O634" i="6" s="1"/>
  <c r="P639" i="6"/>
  <c r="P638" i="6" s="1"/>
  <c r="P637" i="6" s="1"/>
  <c r="P636" i="6" s="1"/>
  <c r="P635" i="6" s="1"/>
  <c r="P634" i="6" s="1"/>
  <c r="R639" i="6"/>
  <c r="R638" i="6" s="1"/>
  <c r="R637" i="6" s="1"/>
  <c r="R636" i="6" s="1"/>
  <c r="R635" i="6" s="1"/>
  <c r="R634" i="6" s="1"/>
  <c r="T639" i="6"/>
  <c r="T638" i="6" s="1"/>
  <c r="T637" i="6" s="1"/>
  <c r="T636" i="6" s="1"/>
  <c r="T635" i="6" s="1"/>
  <c r="T634" i="6" s="1"/>
  <c r="U639" i="6"/>
  <c r="U638" i="6" s="1"/>
  <c r="U637" i="6" s="1"/>
  <c r="U636" i="6" s="1"/>
  <c r="U635" i="6" s="1"/>
  <c r="U634" i="6" s="1"/>
  <c r="W639" i="6"/>
  <c r="W638" i="6" s="1"/>
  <c r="W637" i="6" s="1"/>
  <c r="W636" i="6" s="1"/>
  <c r="W635" i="6" s="1"/>
  <c r="W634" i="6" s="1"/>
  <c r="Y639" i="6"/>
  <c r="Y638" i="6" s="1"/>
  <c r="Y637" i="6" s="1"/>
  <c r="Y636" i="6" s="1"/>
  <c r="Y635" i="6" s="1"/>
  <c r="Y634" i="6" s="1"/>
  <c r="AA639" i="6"/>
  <c r="AA638" i="6" s="1"/>
  <c r="AA637" i="6" s="1"/>
  <c r="AA636" i="6" s="1"/>
  <c r="AA635" i="6" s="1"/>
  <c r="AA634" i="6" s="1"/>
  <c r="AC639" i="6"/>
  <c r="AC638" i="6" s="1"/>
  <c r="AC637" i="6" s="1"/>
  <c r="AC636" i="6" s="1"/>
  <c r="AC635" i="6" s="1"/>
  <c r="AC634" i="6" s="1"/>
  <c r="AE639" i="6"/>
  <c r="AE638" i="6" s="1"/>
  <c r="AE637" i="6" s="1"/>
  <c r="AE636" i="6" s="1"/>
  <c r="AE635" i="6" s="1"/>
  <c r="AE634" i="6" s="1"/>
  <c r="AF639" i="6"/>
  <c r="AF638" i="6" s="1"/>
  <c r="AF637" i="6" s="1"/>
  <c r="AF636" i="6" s="1"/>
  <c r="AF635" i="6" s="1"/>
  <c r="AF634" i="6" s="1"/>
  <c r="AH639" i="6"/>
  <c r="AH638" i="6" s="1"/>
  <c r="AH637" i="6" s="1"/>
  <c r="AH636" i="6" s="1"/>
  <c r="AH635" i="6" s="1"/>
  <c r="AH634" i="6" s="1"/>
  <c r="AJ639" i="6"/>
  <c r="AJ638" i="6" s="1"/>
  <c r="AJ637" i="6" s="1"/>
  <c r="AJ636" i="6" s="1"/>
  <c r="AJ635" i="6" s="1"/>
  <c r="AJ634" i="6" s="1"/>
  <c r="AL639" i="6"/>
  <c r="AL638" i="6" s="1"/>
  <c r="AL637" i="6" s="1"/>
  <c r="AL636" i="6" s="1"/>
  <c r="AL635" i="6" s="1"/>
  <c r="AL634" i="6" s="1"/>
  <c r="H640" i="6"/>
  <c r="H639" i="6" s="1"/>
  <c r="H638" i="6" s="1"/>
  <c r="H637" i="6" s="1"/>
  <c r="H636" i="6" s="1"/>
  <c r="H635" i="6" s="1"/>
  <c r="H634" i="6" s="1"/>
  <c r="L640" i="6"/>
  <c r="X640" i="6"/>
  <c r="Z640" i="6" s="1"/>
  <c r="Z639" i="6" s="1"/>
  <c r="Z638" i="6" s="1"/>
  <c r="Z637" i="6" s="1"/>
  <c r="Z636" i="6" s="1"/>
  <c r="Z635" i="6" s="1"/>
  <c r="Z634" i="6" s="1"/>
  <c r="AI640" i="6"/>
  <c r="AK640" i="6" s="1"/>
  <c r="AK639" i="6" s="1"/>
  <c r="AK638" i="6" s="1"/>
  <c r="AK637" i="6" s="1"/>
  <c r="AK636" i="6" s="1"/>
  <c r="AK635" i="6" s="1"/>
  <c r="AK634" i="6" s="1"/>
  <c r="K645" i="6"/>
  <c r="K644" i="6" s="1"/>
  <c r="K643" i="6" s="1"/>
  <c r="K642" i="6" s="1"/>
  <c r="K641" i="6" s="1"/>
  <c r="O645" i="6"/>
  <c r="O644" i="6" s="1"/>
  <c r="O643" i="6" s="1"/>
  <c r="O642" i="6" s="1"/>
  <c r="O641" i="6" s="1"/>
  <c r="F646" i="6"/>
  <c r="F645" i="6" s="1"/>
  <c r="F644" i="6" s="1"/>
  <c r="F643" i="6" s="1"/>
  <c r="F642" i="6" s="1"/>
  <c r="F641" i="6" s="1"/>
  <c r="G646" i="6"/>
  <c r="G645" i="6" s="1"/>
  <c r="G644" i="6" s="1"/>
  <c r="G643" i="6" s="1"/>
  <c r="G642" i="6" s="1"/>
  <c r="G641" i="6" s="1"/>
  <c r="I646" i="6"/>
  <c r="I645" i="6" s="1"/>
  <c r="I644" i="6" s="1"/>
  <c r="I643" i="6" s="1"/>
  <c r="I642" i="6" s="1"/>
  <c r="I641" i="6" s="1"/>
  <c r="J646" i="6"/>
  <c r="J645" i="6" s="1"/>
  <c r="J644" i="6" s="1"/>
  <c r="J643" i="6" s="1"/>
  <c r="J642" i="6" s="1"/>
  <c r="J641" i="6" s="1"/>
  <c r="K646" i="6"/>
  <c r="M646" i="6"/>
  <c r="M645" i="6" s="1"/>
  <c r="M644" i="6" s="1"/>
  <c r="M643" i="6" s="1"/>
  <c r="M642" i="6" s="1"/>
  <c r="M641" i="6" s="1"/>
  <c r="O646" i="6"/>
  <c r="P646" i="6"/>
  <c r="P645" i="6" s="1"/>
  <c r="P644" i="6" s="1"/>
  <c r="P643" i="6" s="1"/>
  <c r="P642" i="6" s="1"/>
  <c r="P641" i="6" s="1"/>
  <c r="R646" i="6"/>
  <c r="R645" i="6" s="1"/>
  <c r="R644" i="6" s="1"/>
  <c r="R643" i="6" s="1"/>
  <c r="R642" i="6" s="1"/>
  <c r="R641" i="6" s="1"/>
  <c r="T646" i="6"/>
  <c r="T645" i="6" s="1"/>
  <c r="T644" i="6" s="1"/>
  <c r="T643" i="6" s="1"/>
  <c r="T642" i="6" s="1"/>
  <c r="T641" i="6" s="1"/>
  <c r="U646" i="6"/>
  <c r="U645" i="6" s="1"/>
  <c r="U644" i="6" s="1"/>
  <c r="U643" i="6" s="1"/>
  <c r="U642" i="6" s="1"/>
  <c r="U641" i="6" s="1"/>
  <c r="W646" i="6"/>
  <c r="W645" i="6" s="1"/>
  <c r="W644" i="6" s="1"/>
  <c r="W643" i="6" s="1"/>
  <c r="W642" i="6" s="1"/>
  <c r="W641" i="6" s="1"/>
  <c r="Y646" i="6"/>
  <c r="Y645" i="6" s="1"/>
  <c r="Y644" i="6" s="1"/>
  <c r="Y643" i="6" s="1"/>
  <c r="Y642" i="6" s="1"/>
  <c r="Y641" i="6" s="1"/>
  <c r="AA646" i="6"/>
  <c r="AA645" i="6" s="1"/>
  <c r="AA644" i="6" s="1"/>
  <c r="AA643" i="6" s="1"/>
  <c r="AA642" i="6" s="1"/>
  <c r="AA641" i="6" s="1"/>
  <c r="AC646" i="6"/>
  <c r="AC645" i="6" s="1"/>
  <c r="AC644" i="6" s="1"/>
  <c r="AC643" i="6" s="1"/>
  <c r="AC642" i="6" s="1"/>
  <c r="AC641" i="6" s="1"/>
  <c r="AE646" i="6"/>
  <c r="AE645" i="6" s="1"/>
  <c r="AE644" i="6" s="1"/>
  <c r="AE643" i="6" s="1"/>
  <c r="AE642" i="6" s="1"/>
  <c r="AE641" i="6" s="1"/>
  <c r="AF646" i="6"/>
  <c r="AF645" i="6" s="1"/>
  <c r="AF644" i="6" s="1"/>
  <c r="AF643" i="6" s="1"/>
  <c r="AF642" i="6" s="1"/>
  <c r="AF641" i="6" s="1"/>
  <c r="AG646" i="6"/>
  <c r="AG645" i="6" s="1"/>
  <c r="AG644" i="6" s="1"/>
  <c r="AG643" i="6" s="1"/>
  <c r="AG642" i="6" s="1"/>
  <c r="AG641" i="6" s="1"/>
  <c r="AH646" i="6"/>
  <c r="AH645" i="6" s="1"/>
  <c r="AH644" i="6" s="1"/>
  <c r="AH643" i="6" s="1"/>
  <c r="AH642" i="6" s="1"/>
  <c r="AH641" i="6" s="1"/>
  <c r="AJ646" i="6"/>
  <c r="AJ645" i="6" s="1"/>
  <c r="AJ644" i="6" s="1"/>
  <c r="AJ643" i="6" s="1"/>
  <c r="AJ642" i="6" s="1"/>
  <c r="AJ641" i="6" s="1"/>
  <c r="AL646" i="6"/>
  <c r="AL645" i="6" s="1"/>
  <c r="AL644" i="6" s="1"/>
  <c r="AL643" i="6" s="1"/>
  <c r="AL642" i="6" s="1"/>
  <c r="AL641" i="6" s="1"/>
  <c r="H647" i="6"/>
  <c r="H646" i="6" s="1"/>
  <c r="H645" i="6" s="1"/>
  <c r="H644" i="6" s="1"/>
  <c r="H643" i="6" s="1"/>
  <c r="H642" i="6" s="1"/>
  <c r="H641" i="6" s="1"/>
  <c r="L647" i="6"/>
  <c r="V647" i="6"/>
  <c r="AG647" i="6"/>
  <c r="AI647" i="6"/>
  <c r="AK647" i="6" s="1"/>
  <c r="AM647" i="6" s="1"/>
  <c r="AM646" i="6" s="1"/>
  <c r="AM645" i="6" s="1"/>
  <c r="AM644" i="6" s="1"/>
  <c r="AM643" i="6" s="1"/>
  <c r="AM642" i="6" s="1"/>
  <c r="AM641" i="6" s="1"/>
  <c r="I654" i="6"/>
  <c r="I653" i="6" s="1"/>
  <c r="I652" i="6" s="1"/>
  <c r="I651" i="6" s="1"/>
  <c r="I650" i="6" s="1"/>
  <c r="M654" i="6"/>
  <c r="M653" i="6" s="1"/>
  <c r="M652" i="6" s="1"/>
  <c r="M651" i="6" s="1"/>
  <c r="M650" i="6" s="1"/>
  <c r="Y654" i="6"/>
  <c r="Y653" i="6" s="1"/>
  <c r="Y652" i="6" s="1"/>
  <c r="Y651" i="6" s="1"/>
  <c r="Y650" i="6" s="1"/>
  <c r="AG654" i="6"/>
  <c r="AG653" i="6" s="1"/>
  <c r="AG652" i="6" s="1"/>
  <c r="AG651" i="6" s="1"/>
  <c r="AG650" i="6" s="1"/>
  <c r="F655" i="6"/>
  <c r="F654" i="6" s="1"/>
  <c r="F653" i="6" s="1"/>
  <c r="F652" i="6" s="1"/>
  <c r="F651" i="6" s="1"/>
  <c r="F650" i="6" s="1"/>
  <c r="G655" i="6"/>
  <c r="G654" i="6" s="1"/>
  <c r="G653" i="6" s="1"/>
  <c r="G652" i="6" s="1"/>
  <c r="G651" i="6" s="1"/>
  <c r="G650" i="6" s="1"/>
  <c r="I655" i="6"/>
  <c r="J655" i="6"/>
  <c r="J654" i="6" s="1"/>
  <c r="J653" i="6" s="1"/>
  <c r="J652" i="6" s="1"/>
  <c r="J651" i="6" s="1"/>
  <c r="J650" i="6" s="1"/>
  <c r="K655" i="6"/>
  <c r="K654" i="6" s="1"/>
  <c r="K653" i="6" s="1"/>
  <c r="K652" i="6" s="1"/>
  <c r="K651" i="6" s="1"/>
  <c r="K650" i="6" s="1"/>
  <c r="M655" i="6"/>
  <c r="O655" i="6"/>
  <c r="O654" i="6" s="1"/>
  <c r="O653" i="6" s="1"/>
  <c r="O652" i="6" s="1"/>
  <c r="O651" i="6" s="1"/>
  <c r="O650" i="6" s="1"/>
  <c r="P655" i="6"/>
  <c r="P654" i="6" s="1"/>
  <c r="P653" i="6" s="1"/>
  <c r="P652" i="6" s="1"/>
  <c r="P651" i="6" s="1"/>
  <c r="P650" i="6" s="1"/>
  <c r="R655" i="6"/>
  <c r="R654" i="6" s="1"/>
  <c r="R653" i="6" s="1"/>
  <c r="R652" i="6" s="1"/>
  <c r="R651" i="6" s="1"/>
  <c r="R650" i="6" s="1"/>
  <c r="T655" i="6"/>
  <c r="T654" i="6" s="1"/>
  <c r="T653" i="6" s="1"/>
  <c r="T652" i="6" s="1"/>
  <c r="T651" i="6" s="1"/>
  <c r="T650" i="6" s="1"/>
  <c r="U655" i="6"/>
  <c r="U654" i="6" s="1"/>
  <c r="U653" i="6" s="1"/>
  <c r="U652" i="6" s="1"/>
  <c r="U651" i="6" s="1"/>
  <c r="U650" i="6" s="1"/>
  <c r="W655" i="6"/>
  <c r="W654" i="6" s="1"/>
  <c r="W653" i="6" s="1"/>
  <c r="W652" i="6" s="1"/>
  <c r="W651" i="6" s="1"/>
  <c r="W650" i="6" s="1"/>
  <c r="Y655" i="6"/>
  <c r="AA655" i="6"/>
  <c r="AA654" i="6" s="1"/>
  <c r="AA653" i="6" s="1"/>
  <c r="AA652" i="6" s="1"/>
  <c r="AA651" i="6" s="1"/>
  <c r="AA650" i="6" s="1"/>
  <c r="AC655" i="6"/>
  <c r="AC654" i="6" s="1"/>
  <c r="AC653" i="6" s="1"/>
  <c r="AC652" i="6" s="1"/>
  <c r="AC651" i="6" s="1"/>
  <c r="AC650" i="6" s="1"/>
  <c r="AE655" i="6"/>
  <c r="AE654" i="6" s="1"/>
  <c r="AE653" i="6" s="1"/>
  <c r="AE652" i="6" s="1"/>
  <c r="AE651" i="6" s="1"/>
  <c r="AE650" i="6" s="1"/>
  <c r="AF655" i="6"/>
  <c r="AF654" i="6" s="1"/>
  <c r="AF653" i="6" s="1"/>
  <c r="AF652" i="6" s="1"/>
  <c r="AF651" i="6" s="1"/>
  <c r="AF650" i="6" s="1"/>
  <c r="AG655" i="6"/>
  <c r="AH655" i="6"/>
  <c r="AH654" i="6" s="1"/>
  <c r="AH653" i="6" s="1"/>
  <c r="AH652" i="6" s="1"/>
  <c r="AH651" i="6" s="1"/>
  <c r="AH650" i="6" s="1"/>
  <c r="AJ655" i="6"/>
  <c r="AJ654" i="6" s="1"/>
  <c r="AJ653" i="6" s="1"/>
  <c r="AJ652" i="6" s="1"/>
  <c r="AJ651" i="6" s="1"/>
  <c r="AJ650" i="6" s="1"/>
  <c r="AL655" i="6"/>
  <c r="AL654" i="6" s="1"/>
  <c r="AL653" i="6" s="1"/>
  <c r="AL652" i="6" s="1"/>
  <c r="AL651" i="6" s="1"/>
  <c r="AL650" i="6" s="1"/>
  <c r="H656" i="6"/>
  <c r="H655" i="6" s="1"/>
  <c r="H654" i="6" s="1"/>
  <c r="H653" i="6" s="1"/>
  <c r="H652" i="6" s="1"/>
  <c r="H651" i="6" s="1"/>
  <c r="H650" i="6" s="1"/>
  <c r="L656" i="6"/>
  <c r="V656" i="6"/>
  <c r="AG656" i="6"/>
  <c r="AI656" i="6"/>
  <c r="AI655" i="6" s="1"/>
  <c r="AI654" i="6" s="1"/>
  <c r="AI653" i="6" s="1"/>
  <c r="AI652" i="6" s="1"/>
  <c r="AI651" i="6" s="1"/>
  <c r="AI650" i="6" s="1"/>
  <c r="AK656" i="6"/>
  <c r="AK655" i="6" s="1"/>
  <c r="AK654" i="6" s="1"/>
  <c r="AK653" i="6" s="1"/>
  <c r="AK652" i="6" s="1"/>
  <c r="AK651" i="6" s="1"/>
  <c r="AK650" i="6" s="1"/>
  <c r="F662" i="6"/>
  <c r="F661" i="6" s="1"/>
  <c r="F660" i="6" s="1"/>
  <c r="G662" i="6"/>
  <c r="I662" i="6"/>
  <c r="I661" i="6" s="1"/>
  <c r="J662" i="6"/>
  <c r="J661" i="6" s="1"/>
  <c r="J660" i="6" s="1"/>
  <c r="K662" i="6"/>
  <c r="M662" i="6"/>
  <c r="M661" i="6" s="1"/>
  <c r="M660" i="6" s="1"/>
  <c r="O662" i="6"/>
  <c r="P662" i="6"/>
  <c r="P661" i="6" s="1"/>
  <c r="P660" i="6" s="1"/>
  <c r="R662" i="6"/>
  <c r="R661" i="6" s="1"/>
  <c r="R660" i="6" s="1"/>
  <c r="T662" i="6"/>
  <c r="T661" i="6" s="1"/>
  <c r="T660" i="6" s="1"/>
  <c r="U662" i="6"/>
  <c r="U661" i="6" s="1"/>
  <c r="W662" i="6"/>
  <c r="Y662" i="6"/>
  <c r="Y661" i="6" s="1"/>
  <c r="Y660" i="6" s="1"/>
  <c r="AA662" i="6"/>
  <c r="AC662" i="6"/>
  <c r="AC661" i="6" s="1"/>
  <c r="AC660" i="6" s="1"/>
  <c r="AE662" i="6"/>
  <c r="AF662" i="6"/>
  <c r="AF661" i="6" s="1"/>
  <c r="AF660" i="6" s="1"/>
  <c r="AG662" i="6"/>
  <c r="AH662" i="6"/>
  <c r="AH661" i="6" s="1"/>
  <c r="AH660" i="6" s="1"/>
  <c r="AJ662" i="6"/>
  <c r="AJ661" i="6" s="1"/>
  <c r="AJ660" i="6" s="1"/>
  <c r="AL662" i="6"/>
  <c r="AL661" i="6" s="1"/>
  <c r="AL660" i="6" s="1"/>
  <c r="H663" i="6"/>
  <c r="H662" i="6" s="1"/>
  <c r="L663" i="6"/>
  <c r="N663" i="6" s="1"/>
  <c r="V663" i="6"/>
  <c r="V662" i="6" s="1"/>
  <c r="V661" i="6" s="1"/>
  <c r="V660" i="6" s="1"/>
  <c r="AG663" i="6"/>
  <c r="AI663" i="6"/>
  <c r="AI662" i="6" s="1"/>
  <c r="F664" i="6"/>
  <c r="G664" i="6"/>
  <c r="G661" i="6" s="1"/>
  <c r="G660" i="6" s="1"/>
  <c r="I664" i="6"/>
  <c r="J664" i="6"/>
  <c r="K664" i="6"/>
  <c r="K661" i="6" s="1"/>
  <c r="K660" i="6" s="1"/>
  <c r="M664" i="6"/>
  <c r="O664" i="6"/>
  <c r="O661" i="6" s="1"/>
  <c r="O660" i="6" s="1"/>
  <c r="P664" i="6"/>
  <c r="R664" i="6"/>
  <c r="T664" i="6"/>
  <c r="U664" i="6"/>
  <c r="W664" i="6"/>
  <c r="Y664" i="6"/>
  <c r="AA664" i="6"/>
  <c r="AC664" i="6"/>
  <c r="AE664" i="6"/>
  <c r="AF664" i="6"/>
  <c r="AH664" i="6"/>
  <c r="AI664" i="6"/>
  <c r="AJ664" i="6"/>
  <c r="AL664" i="6"/>
  <c r="H665" i="6"/>
  <c r="H664" i="6" s="1"/>
  <c r="L665" i="6"/>
  <c r="L664" i="6" s="1"/>
  <c r="X665" i="6"/>
  <c r="X664" i="6" s="1"/>
  <c r="AI665" i="6"/>
  <c r="AK665" i="6" s="1"/>
  <c r="G666" i="6"/>
  <c r="I666" i="6"/>
  <c r="J666" i="6"/>
  <c r="K666" i="6"/>
  <c r="M666" i="6"/>
  <c r="O666" i="6"/>
  <c r="P666" i="6"/>
  <c r="R666" i="6"/>
  <c r="W666" i="6"/>
  <c r="Y666" i="6"/>
  <c r="Z666" i="6"/>
  <c r="AA666" i="6"/>
  <c r="AC666" i="6"/>
  <c r="AH666" i="6"/>
  <c r="AJ666" i="6"/>
  <c r="AL666" i="6"/>
  <c r="H667" i="6"/>
  <c r="H666" i="6" s="1"/>
  <c r="Z667" i="6"/>
  <c r="AB667" i="6"/>
  <c r="AD667" i="6" s="1"/>
  <c r="AD666" i="6" s="1"/>
  <c r="AK667" i="6"/>
  <c r="AK666" i="6" s="1"/>
  <c r="I668" i="6"/>
  <c r="L668" i="6"/>
  <c r="O668" i="6"/>
  <c r="Z668" i="6"/>
  <c r="AA668" i="6"/>
  <c r="AC668" i="6"/>
  <c r="AJ668" i="6"/>
  <c r="AK668" i="6"/>
  <c r="AL668" i="6"/>
  <c r="L669" i="6"/>
  <c r="N669" i="6"/>
  <c r="Q669" i="6" s="1"/>
  <c r="Z669" i="6"/>
  <c r="AB669" i="6"/>
  <c r="AB668" i="6" s="1"/>
  <c r="AK669" i="6"/>
  <c r="AM669" i="6" s="1"/>
  <c r="AM668" i="6" s="1"/>
  <c r="F670" i="6"/>
  <c r="G670" i="6"/>
  <c r="I670" i="6"/>
  <c r="J670" i="6"/>
  <c r="K670" i="6"/>
  <c r="M670" i="6"/>
  <c r="O670" i="6"/>
  <c r="P670" i="6"/>
  <c r="R670" i="6"/>
  <c r="T670" i="6"/>
  <c r="U670" i="6"/>
  <c r="W670" i="6"/>
  <c r="W661" i="6" s="1"/>
  <c r="W660" i="6" s="1"/>
  <c r="Y670" i="6"/>
  <c r="AA670" i="6"/>
  <c r="AA661" i="6" s="1"/>
  <c r="AC670" i="6"/>
  <c r="AE670" i="6"/>
  <c r="AE661" i="6" s="1"/>
  <c r="AF670" i="6"/>
  <c r="AH670" i="6"/>
  <c r="AJ670" i="6"/>
  <c r="AL670" i="6"/>
  <c r="H671" i="6"/>
  <c r="L671" i="6" s="1"/>
  <c r="X671" i="6"/>
  <c r="X670" i="6" s="1"/>
  <c r="Z671" i="6"/>
  <c r="Z670" i="6" s="1"/>
  <c r="AI671" i="6"/>
  <c r="AI670" i="6" s="1"/>
  <c r="AK671" i="6"/>
  <c r="AK670" i="6" s="1"/>
  <c r="F672" i="6"/>
  <c r="G672" i="6"/>
  <c r="I672" i="6"/>
  <c r="J672" i="6"/>
  <c r="K672" i="6"/>
  <c r="M672" i="6"/>
  <c r="O672" i="6"/>
  <c r="P672" i="6"/>
  <c r="R672" i="6"/>
  <c r="T672" i="6"/>
  <c r="U672" i="6"/>
  <c r="V672" i="6"/>
  <c r="W672" i="6"/>
  <c r="Y672" i="6"/>
  <c r="AA672" i="6"/>
  <c r="AC672" i="6"/>
  <c r="AE672" i="6"/>
  <c r="AF672" i="6"/>
  <c r="AH672" i="6"/>
  <c r="AJ672" i="6"/>
  <c r="AL672" i="6"/>
  <c r="H673" i="6"/>
  <c r="H672" i="6" s="1"/>
  <c r="V673" i="6"/>
  <c r="X673" i="6"/>
  <c r="Z673" i="6" s="1"/>
  <c r="AG673" i="6"/>
  <c r="AI673" i="6" s="1"/>
  <c r="F674" i="6"/>
  <c r="G674" i="6"/>
  <c r="J674" i="6"/>
  <c r="K674" i="6"/>
  <c r="O674" i="6"/>
  <c r="R674" i="6"/>
  <c r="W674" i="6"/>
  <c r="Y674" i="6"/>
  <c r="AC674" i="6"/>
  <c r="AF674" i="6"/>
  <c r="AH674" i="6"/>
  <c r="AL674" i="6"/>
  <c r="F675" i="6"/>
  <c r="G675" i="6"/>
  <c r="I675" i="6"/>
  <c r="I674" i="6" s="1"/>
  <c r="J675" i="6"/>
  <c r="K675" i="6"/>
  <c r="M675" i="6"/>
  <c r="M674" i="6" s="1"/>
  <c r="O675" i="6"/>
  <c r="P675" i="6"/>
  <c r="P674" i="6" s="1"/>
  <c r="R675" i="6"/>
  <c r="T675" i="6"/>
  <c r="T674" i="6" s="1"/>
  <c r="U675" i="6"/>
  <c r="U674" i="6" s="1"/>
  <c r="W675" i="6"/>
  <c r="Y675" i="6"/>
  <c r="Z675" i="6"/>
  <c r="Z674" i="6" s="1"/>
  <c r="AA675" i="6"/>
  <c r="AA674" i="6" s="1"/>
  <c r="AC675" i="6"/>
  <c r="AE675" i="6"/>
  <c r="AE674" i="6" s="1"/>
  <c r="AF675" i="6"/>
  <c r="AH675" i="6"/>
  <c r="AJ675" i="6"/>
  <c r="AJ674" i="6" s="1"/>
  <c r="AL675" i="6"/>
  <c r="H676" i="6"/>
  <c r="H675" i="6" s="1"/>
  <c r="H674" i="6" s="1"/>
  <c r="Z676" i="6"/>
  <c r="AB676" i="6"/>
  <c r="AB675" i="6" s="1"/>
  <c r="AB674" i="6" s="1"/>
  <c r="AK676" i="6"/>
  <c r="AK675" i="6" s="1"/>
  <c r="AK674" i="6" s="1"/>
  <c r="F678" i="6"/>
  <c r="G678" i="6"/>
  <c r="J678" i="6"/>
  <c r="K678" i="6"/>
  <c r="K677" i="6" s="1"/>
  <c r="O678" i="6"/>
  <c r="R678" i="6"/>
  <c r="R677" i="6" s="1"/>
  <c r="V678" i="6"/>
  <c r="W678" i="6"/>
  <c r="W677" i="6" s="1"/>
  <c r="AA678" i="6"/>
  <c r="AE678" i="6"/>
  <c r="AE677" i="6" s="1"/>
  <c r="AH678" i="6"/>
  <c r="AL678" i="6"/>
  <c r="AL677" i="6" s="1"/>
  <c r="F679" i="6"/>
  <c r="G679" i="6"/>
  <c r="I679" i="6"/>
  <c r="I678" i="6" s="1"/>
  <c r="J679" i="6"/>
  <c r="K679" i="6"/>
  <c r="M679" i="6"/>
  <c r="M678" i="6" s="1"/>
  <c r="M677" i="6" s="1"/>
  <c r="O679" i="6"/>
  <c r="P679" i="6"/>
  <c r="P678" i="6" s="1"/>
  <c r="P677" i="6" s="1"/>
  <c r="R679" i="6"/>
  <c r="T679" i="6"/>
  <c r="T678" i="6" s="1"/>
  <c r="T677" i="6" s="1"/>
  <c r="U679" i="6"/>
  <c r="U678" i="6" s="1"/>
  <c r="V679" i="6"/>
  <c r="W679" i="6"/>
  <c r="X679" i="6"/>
  <c r="X678" i="6" s="1"/>
  <c r="Y679" i="6"/>
  <c r="Y678" i="6" s="1"/>
  <c r="AA679" i="6"/>
  <c r="AC679" i="6"/>
  <c r="AC678" i="6" s="1"/>
  <c r="AE679" i="6"/>
  <c r="AF679" i="6"/>
  <c r="AF678" i="6" s="1"/>
  <c r="AH679" i="6"/>
  <c r="AJ679" i="6"/>
  <c r="AJ678" i="6" s="1"/>
  <c r="AL679" i="6"/>
  <c r="H680" i="6"/>
  <c r="H679" i="6" s="1"/>
  <c r="H678" i="6" s="1"/>
  <c r="V680" i="6"/>
  <c r="X680" i="6"/>
  <c r="Z680" i="6" s="1"/>
  <c r="AG680" i="6"/>
  <c r="AG679" i="6" s="1"/>
  <c r="AG678" i="6" s="1"/>
  <c r="F682" i="6"/>
  <c r="F681" i="6" s="1"/>
  <c r="G682" i="6"/>
  <c r="G681" i="6" s="1"/>
  <c r="I682" i="6"/>
  <c r="J682" i="6"/>
  <c r="J681" i="6" s="1"/>
  <c r="K682" i="6"/>
  <c r="K681" i="6" s="1"/>
  <c r="M682" i="6"/>
  <c r="O682" i="6"/>
  <c r="O681" i="6" s="1"/>
  <c r="P682" i="6"/>
  <c r="R682" i="6"/>
  <c r="R681" i="6" s="1"/>
  <c r="T682" i="6"/>
  <c r="U682" i="6"/>
  <c r="V682" i="6"/>
  <c r="V681" i="6" s="1"/>
  <c r="W682" i="6"/>
  <c r="W681" i="6" s="1"/>
  <c r="Y682" i="6"/>
  <c r="AA682" i="6"/>
  <c r="AA681" i="6" s="1"/>
  <c r="AC682" i="6"/>
  <c r="AE682" i="6"/>
  <c r="AE681" i="6" s="1"/>
  <c r="AF682" i="6"/>
  <c r="AH682" i="6"/>
  <c r="AH681" i="6" s="1"/>
  <c r="AJ682" i="6"/>
  <c r="AL682" i="6"/>
  <c r="AL681" i="6" s="1"/>
  <c r="H683" i="6"/>
  <c r="H682" i="6" s="1"/>
  <c r="H681" i="6" s="1"/>
  <c r="V683" i="6"/>
  <c r="X683" i="6"/>
  <c r="Z683" i="6" s="1"/>
  <c r="AG683" i="6"/>
  <c r="AI683" i="6" s="1"/>
  <c r="F684" i="6"/>
  <c r="G684" i="6"/>
  <c r="I684" i="6"/>
  <c r="I681" i="6" s="1"/>
  <c r="J684" i="6"/>
  <c r="K684" i="6"/>
  <c r="M684" i="6"/>
  <c r="M681" i="6" s="1"/>
  <c r="O684" i="6"/>
  <c r="P684" i="6"/>
  <c r="P681" i="6" s="1"/>
  <c r="R684" i="6"/>
  <c r="T684" i="6"/>
  <c r="T681" i="6" s="1"/>
  <c r="U684" i="6"/>
  <c r="U681" i="6" s="1"/>
  <c r="V684" i="6"/>
  <c r="W684" i="6"/>
  <c r="Y684" i="6"/>
  <c r="Y681" i="6" s="1"/>
  <c r="AA684" i="6"/>
  <c r="AC684" i="6"/>
  <c r="AC681" i="6" s="1"/>
  <c r="AE684" i="6"/>
  <c r="AF684" i="6"/>
  <c r="AF681" i="6" s="1"/>
  <c r="AH684" i="6"/>
  <c r="AJ684" i="6"/>
  <c r="AJ681" i="6" s="1"/>
  <c r="AL684" i="6"/>
  <c r="H685" i="6"/>
  <c r="H684" i="6" s="1"/>
  <c r="V685" i="6"/>
  <c r="X685" i="6"/>
  <c r="Z685" i="6" s="1"/>
  <c r="AG685" i="6"/>
  <c r="AI685" i="6" s="1"/>
  <c r="H686" i="6"/>
  <c r="L686" i="6" s="1"/>
  <c r="N686" i="6" s="1"/>
  <c r="Q686" i="6" s="1"/>
  <c r="S686" i="6" s="1"/>
  <c r="V686" i="6"/>
  <c r="X686" i="6"/>
  <c r="Z686" i="6" s="1"/>
  <c r="AB686" i="6" s="1"/>
  <c r="AD686" i="6" s="1"/>
  <c r="AG686" i="6"/>
  <c r="AI686" i="6" s="1"/>
  <c r="AK686" i="6" s="1"/>
  <c r="AM686" i="6" s="1"/>
  <c r="H687" i="6"/>
  <c r="L687" i="6" s="1"/>
  <c r="N687" i="6" s="1"/>
  <c r="Q687" i="6" s="1"/>
  <c r="S687" i="6" s="1"/>
  <c r="V687" i="6"/>
  <c r="X687" i="6"/>
  <c r="Z687" i="6" s="1"/>
  <c r="AB687" i="6" s="1"/>
  <c r="AD687" i="6" s="1"/>
  <c r="AG687" i="6"/>
  <c r="AI687" i="6" s="1"/>
  <c r="AK687" i="6" s="1"/>
  <c r="AM687" i="6" s="1"/>
  <c r="U690" i="6"/>
  <c r="AF690" i="6"/>
  <c r="T691" i="6"/>
  <c r="T690" i="6" s="1"/>
  <c r="U691" i="6"/>
  <c r="V691" i="6"/>
  <c r="V690" i="6" s="1"/>
  <c r="AE691" i="6"/>
  <c r="AE690" i="6" s="1"/>
  <c r="AF691" i="6"/>
  <c r="AG691" i="6"/>
  <c r="AG690" i="6" s="1"/>
  <c r="G692" i="6"/>
  <c r="I692" i="6"/>
  <c r="I691" i="6" s="1"/>
  <c r="I690" i="6" s="1"/>
  <c r="J692" i="6"/>
  <c r="K692" i="6"/>
  <c r="K691" i="6" s="1"/>
  <c r="K690" i="6" s="1"/>
  <c r="M692" i="6"/>
  <c r="M691" i="6" s="1"/>
  <c r="O692" i="6"/>
  <c r="O691" i="6" s="1"/>
  <c r="O690" i="6" s="1"/>
  <c r="P692" i="6"/>
  <c r="R692" i="6"/>
  <c r="W692" i="6"/>
  <c r="W691" i="6" s="1"/>
  <c r="W690" i="6" s="1"/>
  <c r="X692" i="6"/>
  <c r="Y692" i="6"/>
  <c r="AA692" i="6"/>
  <c r="AC692" i="6"/>
  <c r="AH692" i="6"/>
  <c r="AI692" i="6"/>
  <c r="AJ692" i="6"/>
  <c r="AL692" i="6"/>
  <c r="H693" i="6"/>
  <c r="H692" i="6" s="1"/>
  <c r="L693" i="6"/>
  <c r="L692" i="6" s="1"/>
  <c r="X693" i="6"/>
  <c r="Z693" i="6" s="1"/>
  <c r="AI693" i="6"/>
  <c r="AK693" i="6" s="1"/>
  <c r="I694" i="6"/>
  <c r="J694" i="6"/>
  <c r="K694" i="6"/>
  <c r="L694" i="6"/>
  <c r="M694" i="6"/>
  <c r="O694" i="6"/>
  <c r="P694" i="6"/>
  <c r="R694" i="6"/>
  <c r="Y694" i="6"/>
  <c r="AA694" i="6"/>
  <c r="AC694" i="6"/>
  <c r="AJ694" i="6"/>
  <c r="AL694" i="6"/>
  <c r="L695" i="6"/>
  <c r="N695" i="6" s="1"/>
  <c r="Z695" i="6"/>
  <c r="Z694" i="6" s="1"/>
  <c r="AK695" i="6"/>
  <c r="AK694" i="6" s="1"/>
  <c r="AM695" i="6"/>
  <c r="AM694" i="6" s="1"/>
  <c r="I696" i="6"/>
  <c r="L696" i="6"/>
  <c r="O696" i="6"/>
  <c r="AA696" i="6"/>
  <c r="AC696" i="6"/>
  <c r="AJ696" i="6"/>
  <c r="AL696" i="6"/>
  <c r="L697" i="6"/>
  <c r="N697" i="6" s="1"/>
  <c r="Z697" i="6"/>
  <c r="Z696" i="6" s="1"/>
  <c r="AK697" i="6"/>
  <c r="AK696" i="6" s="1"/>
  <c r="AM697" i="6"/>
  <c r="AM696" i="6" s="1"/>
  <c r="I698" i="6"/>
  <c r="L698" i="6"/>
  <c r="O698" i="6"/>
  <c r="AA698" i="6"/>
  <c r="AC698" i="6"/>
  <c r="AJ698" i="6"/>
  <c r="AL698" i="6"/>
  <c r="L699" i="6"/>
  <c r="N699" i="6" s="1"/>
  <c r="Z699" i="6"/>
  <c r="Z698" i="6" s="1"/>
  <c r="AK699" i="6"/>
  <c r="AK698" i="6" s="1"/>
  <c r="AM699" i="6"/>
  <c r="AM698" i="6" s="1"/>
  <c r="I700" i="6"/>
  <c r="J700" i="6"/>
  <c r="J691" i="6" s="1"/>
  <c r="J690" i="6" s="1"/>
  <c r="K700" i="6"/>
  <c r="M700" i="6"/>
  <c r="O700" i="6"/>
  <c r="P700" i="6"/>
  <c r="P691" i="6" s="1"/>
  <c r="P690" i="6" s="1"/>
  <c r="R700" i="6"/>
  <c r="R691" i="6" s="1"/>
  <c r="R690" i="6" s="1"/>
  <c r="W700" i="6"/>
  <c r="Y700" i="6"/>
  <c r="Y691" i="6" s="1"/>
  <c r="Y690" i="6" s="1"/>
  <c r="AA700" i="6"/>
  <c r="AA691" i="6" s="1"/>
  <c r="AA690" i="6" s="1"/>
  <c r="AC700" i="6"/>
  <c r="AC691" i="6" s="1"/>
  <c r="AC690" i="6" s="1"/>
  <c r="AH700" i="6"/>
  <c r="AH691" i="6" s="1"/>
  <c r="AH690" i="6" s="1"/>
  <c r="AJ700" i="6"/>
  <c r="AJ691" i="6" s="1"/>
  <c r="AJ690" i="6" s="1"/>
  <c r="AL700" i="6"/>
  <c r="AL691" i="6" s="1"/>
  <c r="AL690" i="6" s="1"/>
  <c r="G701" i="6"/>
  <c r="G700" i="6" s="1"/>
  <c r="X701" i="6"/>
  <c r="X700" i="6" s="1"/>
  <c r="AI701" i="6"/>
  <c r="AI700" i="6" s="1"/>
  <c r="I702" i="6"/>
  <c r="L702" i="6"/>
  <c r="O702" i="6"/>
  <c r="AA702" i="6"/>
  <c r="AC702" i="6"/>
  <c r="AJ702" i="6"/>
  <c r="AL702" i="6"/>
  <c r="L703" i="6"/>
  <c r="N703" i="6" s="1"/>
  <c r="Z703" i="6"/>
  <c r="Z702" i="6" s="1"/>
  <c r="AK703" i="6"/>
  <c r="AK702" i="6" s="1"/>
  <c r="AM703" i="6"/>
  <c r="AM702" i="6" s="1"/>
  <c r="J704" i="6"/>
  <c r="P704" i="6"/>
  <c r="R704" i="6"/>
  <c r="Y704" i="6"/>
  <c r="AA704" i="6"/>
  <c r="AC704" i="6"/>
  <c r="AJ704" i="6"/>
  <c r="AL704" i="6"/>
  <c r="I705" i="6"/>
  <c r="I704" i="6" s="1"/>
  <c r="J705" i="6"/>
  <c r="K705" i="6"/>
  <c r="K704" i="6" s="1"/>
  <c r="M705" i="6"/>
  <c r="M704" i="6" s="1"/>
  <c r="O705" i="6"/>
  <c r="O704" i="6" s="1"/>
  <c r="P705" i="6"/>
  <c r="R705" i="6"/>
  <c r="Y705" i="6"/>
  <c r="Z705" i="6"/>
  <c r="Z704" i="6" s="1"/>
  <c r="AA705" i="6"/>
  <c r="AC705" i="6"/>
  <c r="AJ705" i="6"/>
  <c r="AL705" i="6"/>
  <c r="L706" i="6"/>
  <c r="L705" i="6" s="1"/>
  <c r="L704" i="6" s="1"/>
  <c r="N706" i="6"/>
  <c r="N705" i="6" s="1"/>
  <c r="N704" i="6" s="1"/>
  <c r="Z706" i="6"/>
  <c r="AB706" i="6"/>
  <c r="AB705" i="6" s="1"/>
  <c r="AB704" i="6" s="1"/>
  <c r="AK706" i="6"/>
  <c r="AM706" i="6" s="1"/>
  <c r="AM705" i="6" s="1"/>
  <c r="AM704" i="6" s="1"/>
  <c r="G708" i="6"/>
  <c r="J708" i="6"/>
  <c r="K708" i="6"/>
  <c r="O708" i="6"/>
  <c r="O707" i="6" s="1"/>
  <c r="O689" i="6" s="1"/>
  <c r="O688" i="6" s="1"/>
  <c r="R708" i="6"/>
  <c r="W708" i="6"/>
  <c r="AA708" i="6"/>
  <c r="AH708" i="6"/>
  <c r="AH707" i="6" s="1"/>
  <c r="AH689" i="6" s="1"/>
  <c r="AH688" i="6" s="1"/>
  <c r="AL708" i="6"/>
  <c r="G709" i="6"/>
  <c r="I709" i="6"/>
  <c r="I708" i="6" s="1"/>
  <c r="J709" i="6"/>
  <c r="K709" i="6"/>
  <c r="M709" i="6"/>
  <c r="M708" i="6" s="1"/>
  <c r="O709" i="6"/>
  <c r="P709" i="6"/>
  <c r="P708" i="6" s="1"/>
  <c r="R709" i="6"/>
  <c r="T709" i="6"/>
  <c r="T708" i="6" s="1"/>
  <c r="U709" i="6"/>
  <c r="U708" i="6" s="1"/>
  <c r="W709" i="6"/>
  <c r="Y709" i="6"/>
  <c r="Y708" i="6" s="1"/>
  <c r="AA709" i="6"/>
  <c r="AC709" i="6"/>
  <c r="AC708" i="6" s="1"/>
  <c r="AF709" i="6"/>
  <c r="AF708" i="6" s="1"/>
  <c r="AF707" i="6" s="1"/>
  <c r="AF689" i="6" s="1"/>
  <c r="AF688" i="6" s="1"/>
  <c r="AH709" i="6"/>
  <c r="AJ709" i="6"/>
  <c r="AJ708" i="6" s="1"/>
  <c r="AL709" i="6"/>
  <c r="F710" i="6"/>
  <c r="H710" i="6" s="1"/>
  <c r="T710" i="6"/>
  <c r="V710" i="6" s="1"/>
  <c r="AE710" i="6"/>
  <c r="AG710" i="6" s="1"/>
  <c r="F712" i="6"/>
  <c r="G712" i="6"/>
  <c r="G711" i="6" s="1"/>
  <c r="I712" i="6"/>
  <c r="J712" i="6"/>
  <c r="K712" i="6"/>
  <c r="K711" i="6" s="1"/>
  <c r="M712" i="6"/>
  <c r="O712" i="6"/>
  <c r="O711" i="6" s="1"/>
  <c r="P712" i="6"/>
  <c r="P711" i="6" s="1"/>
  <c r="R712" i="6"/>
  <c r="T712" i="6"/>
  <c r="T711" i="6" s="1"/>
  <c r="U712" i="6"/>
  <c r="W712" i="6"/>
  <c r="W711" i="6" s="1"/>
  <c r="Y712" i="6"/>
  <c r="AA712" i="6"/>
  <c r="AA711" i="6" s="1"/>
  <c r="AC712" i="6"/>
  <c r="AE712" i="6"/>
  <c r="AE711" i="6" s="1"/>
  <c r="AF712" i="6"/>
  <c r="AF711" i="6" s="1"/>
  <c r="AG712" i="6"/>
  <c r="AH712" i="6"/>
  <c r="AJ712" i="6"/>
  <c r="AJ711" i="6" s="1"/>
  <c r="AL712" i="6"/>
  <c r="H713" i="6"/>
  <c r="H712" i="6" s="1"/>
  <c r="L713" i="6"/>
  <c r="L712" i="6" s="1"/>
  <c r="V713" i="6"/>
  <c r="V712" i="6" s="1"/>
  <c r="AG713" i="6"/>
  <c r="AI713" i="6"/>
  <c r="AI712" i="6" s="1"/>
  <c r="F714" i="6"/>
  <c r="G714" i="6"/>
  <c r="I714" i="6"/>
  <c r="J714" i="6"/>
  <c r="K714" i="6"/>
  <c r="M714" i="6"/>
  <c r="O714" i="6"/>
  <c r="P714" i="6"/>
  <c r="R714" i="6"/>
  <c r="T714" i="6"/>
  <c r="U714" i="6"/>
  <c r="W714" i="6"/>
  <c r="Y714" i="6"/>
  <c r="AA714" i="6"/>
  <c r="AC714" i="6"/>
  <c r="AE714" i="6"/>
  <c r="AF714" i="6"/>
  <c r="AG714" i="6"/>
  <c r="AH714" i="6"/>
  <c r="AJ714" i="6"/>
  <c r="AL714" i="6"/>
  <c r="H715" i="6"/>
  <c r="H714" i="6" s="1"/>
  <c r="L715" i="6"/>
  <c r="L714" i="6" s="1"/>
  <c r="V715" i="6"/>
  <c r="V714" i="6" s="1"/>
  <c r="AG715" i="6"/>
  <c r="AI715" i="6"/>
  <c r="AI714" i="6" s="1"/>
  <c r="F716" i="6"/>
  <c r="G716" i="6"/>
  <c r="I716" i="6"/>
  <c r="J716" i="6"/>
  <c r="K716" i="6"/>
  <c r="M716" i="6"/>
  <c r="O716" i="6"/>
  <c r="P716" i="6"/>
  <c r="R716" i="6"/>
  <c r="T716" i="6"/>
  <c r="U716" i="6"/>
  <c r="W716" i="6"/>
  <c r="Y716" i="6"/>
  <c r="AA716" i="6"/>
  <c r="AC716" i="6"/>
  <c r="AE716" i="6"/>
  <c r="AF716" i="6"/>
  <c r="AG716" i="6"/>
  <c r="AH716" i="6"/>
  <c r="AJ716" i="6"/>
  <c r="AL716" i="6"/>
  <c r="H717" i="6"/>
  <c r="H716" i="6" s="1"/>
  <c r="L717" i="6"/>
  <c r="L716" i="6" s="1"/>
  <c r="V717" i="6"/>
  <c r="V716" i="6" s="1"/>
  <c r="AG717" i="6"/>
  <c r="AI717" i="6"/>
  <c r="AI716" i="6" s="1"/>
  <c r="F718" i="6"/>
  <c r="G718" i="6"/>
  <c r="I718" i="6"/>
  <c r="I711" i="6" s="1"/>
  <c r="J718" i="6"/>
  <c r="K718" i="6"/>
  <c r="M718" i="6"/>
  <c r="M711" i="6" s="1"/>
  <c r="O718" i="6"/>
  <c r="P718" i="6"/>
  <c r="R718" i="6"/>
  <c r="T718" i="6"/>
  <c r="U718" i="6"/>
  <c r="U711" i="6" s="1"/>
  <c r="W718" i="6"/>
  <c r="Y718" i="6"/>
  <c r="Y711" i="6" s="1"/>
  <c r="AA718" i="6"/>
  <c r="AC718" i="6"/>
  <c r="AC711" i="6" s="1"/>
  <c r="AE718" i="6"/>
  <c r="AF718" i="6"/>
  <c r="AG718" i="6"/>
  <c r="AG711" i="6" s="1"/>
  <c r="AH718" i="6"/>
  <c r="AJ718" i="6"/>
  <c r="AL718" i="6"/>
  <c r="H719" i="6"/>
  <c r="H718" i="6" s="1"/>
  <c r="L719" i="6"/>
  <c r="L718" i="6" s="1"/>
  <c r="V719" i="6"/>
  <c r="V718" i="6" s="1"/>
  <c r="AG719" i="6"/>
  <c r="AI719" i="6"/>
  <c r="AI718" i="6" s="1"/>
  <c r="F720" i="6"/>
  <c r="G720" i="6"/>
  <c r="I720" i="6"/>
  <c r="J720" i="6"/>
  <c r="K720" i="6"/>
  <c r="M720" i="6"/>
  <c r="O720" i="6"/>
  <c r="P720" i="6"/>
  <c r="R720" i="6"/>
  <c r="T720" i="6"/>
  <c r="U720" i="6"/>
  <c r="W720" i="6"/>
  <c r="Y720" i="6"/>
  <c r="AA720" i="6"/>
  <c r="AC720" i="6"/>
  <c r="AE720" i="6"/>
  <c r="AF720" i="6"/>
  <c r="AG720" i="6"/>
  <c r="AH720" i="6"/>
  <c r="AJ720" i="6"/>
  <c r="AL720" i="6"/>
  <c r="H721" i="6"/>
  <c r="H720" i="6" s="1"/>
  <c r="L721" i="6"/>
  <c r="L720" i="6" s="1"/>
  <c r="V721" i="6"/>
  <c r="V720" i="6" s="1"/>
  <c r="AG721" i="6"/>
  <c r="AI721" i="6"/>
  <c r="AI720" i="6" s="1"/>
  <c r="F722" i="6"/>
  <c r="F711" i="6" s="1"/>
  <c r="G722" i="6"/>
  <c r="I722" i="6"/>
  <c r="J722" i="6"/>
  <c r="J711" i="6" s="1"/>
  <c r="K722" i="6"/>
  <c r="M722" i="6"/>
  <c r="O722" i="6"/>
  <c r="P722" i="6"/>
  <c r="R722" i="6"/>
  <c r="R711" i="6" s="1"/>
  <c r="T722" i="6"/>
  <c r="U722" i="6"/>
  <c r="W722" i="6"/>
  <c r="Y722" i="6"/>
  <c r="AA722" i="6"/>
  <c r="AC722" i="6"/>
  <c r="AE722" i="6"/>
  <c r="AF722" i="6"/>
  <c r="AG722" i="6"/>
  <c r="AH722" i="6"/>
  <c r="AH711" i="6" s="1"/>
  <c r="AJ722" i="6"/>
  <c r="AL722" i="6"/>
  <c r="AL711" i="6" s="1"/>
  <c r="H723" i="6"/>
  <c r="H722" i="6" s="1"/>
  <c r="L723" i="6"/>
  <c r="L722" i="6" s="1"/>
  <c r="V723" i="6"/>
  <c r="V722" i="6" s="1"/>
  <c r="AG723" i="6"/>
  <c r="AI723" i="6"/>
  <c r="AI722" i="6" s="1"/>
  <c r="G727" i="6"/>
  <c r="G726" i="6" s="1"/>
  <c r="K727" i="6"/>
  <c r="K726" i="6" s="1"/>
  <c r="T727" i="6"/>
  <c r="U727" i="6"/>
  <c r="V727" i="6"/>
  <c r="W727" i="6"/>
  <c r="W726" i="6" s="1"/>
  <c r="AE727" i="6"/>
  <c r="AF727" i="6"/>
  <c r="AG727" i="6"/>
  <c r="AH727" i="6"/>
  <c r="AH726" i="6" s="1"/>
  <c r="I728" i="6"/>
  <c r="K728" i="6"/>
  <c r="M728" i="6"/>
  <c r="O728" i="6"/>
  <c r="P728" i="6"/>
  <c r="R728" i="6"/>
  <c r="Y728" i="6"/>
  <c r="AA728" i="6"/>
  <c r="AC728" i="6"/>
  <c r="AJ728" i="6"/>
  <c r="AL728" i="6"/>
  <c r="J729" i="6"/>
  <c r="J728" i="6" s="1"/>
  <c r="Z729" i="6"/>
  <c r="Z728" i="6" s="1"/>
  <c r="AB729" i="6"/>
  <c r="AB728" i="6" s="1"/>
  <c r="AK729" i="6"/>
  <c r="AK728" i="6" s="1"/>
  <c r="G730" i="6"/>
  <c r="I730" i="6"/>
  <c r="I727" i="6" s="1"/>
  <c r="I726" i="6" s="1"/>
  <c r="J730" i="6"/>
  <c r="J727" i="6" s="1"/>
  <c r="J726" i="6" s="1"/>
  <c r="K730" i="6"/>
  <c r="M730" i="6"/>
  <c r="M727" i="6" s="1"/>
  <c r="M726" i="6" s="1"/>
  <c r="O730" i="6"/>
  <c r="P730" i="6"/>
  <c r="R730" i="6"/>
  <c r="R727" i="6" s="1"/>
  <c r="R726" i="6" s="1"/>
  <c r="W730" i="6"/>
  <c r="X730" i="6"/>
  <c r="Y730" i="6"/>
  <c r="Y727" i="6" s="1"/>
  <c r="Y726" i="6" s="1"/>
  <c r="AA730" i="6"/>
  <c r="AA727" i="6" s="1"/>
  <c r="AA726" i="6" s="1"/>
  <c r="AC730" i="6"/>
  <c r="AC727" i="6" s="1"/>
  <c r="AC726" i="6" s="1"/>
  <c r="AH730" i="6"/>
  <c r="AI730" i="6"/>
  <c r="AJ730" i="6"/>
  <c r="AJ727" i="6" s="1"/>
  <c r="AJ726" i="6" s="1"/>
  <c r="AL730" i="6"/>
  <c r="H731" i="6"/>
  <c r="H730" i="6" s="1"/>
  <c r="H727" i="6" s="1"/>
  <c r="H726" i="6" s="1"/>
  <c r="L731" i="6"/>
  <c r="L730" i="6" s="1"/>
  <c r="X731" i="6"/>
  <c r="Z731" i="6" s="1"/>
  <c r="AI731" i="6"/>
  <c r="AK731" i="6" s="1"/>
  <c r="I732" i="6"/>
  <c r="O732" i="6"/>
  <c r="O727" i="6" s="1"/>
  <c r="O726" i="6" s="1"/>
  <c r="P732" i="6"/>
  <c r="P727" i="6" s="1"/>
  <c r="P726" i="6" s="1"/>
  <c r="R732" i="6"/>
  <c r="AA732" i="6"/>
  <c r="AC732" i="6"/>
  <c r="AJ732" i="6"/>
  <c r="AL732" i="6"/>
  <c r="AL727" i="6" s="1"/>
  <c r="AL726" i="6" s="1"/>
  <c r="L733" i="6"/>
  <c r="L732" i="6" s="1"/>
  <c r="Z733" i="6"/>
  <c r="Z732" i="6" s="1"/>
  <c r="AK733" i="6"/>
  <c r="AK732" i="6" s="1"/>
  <c r="AM733" i="6"/>
  <c r="AM732" i="6" s="1"/>
  <c r="F735" i="6"/>
  <c r="F734" i="6" s="1"/>
  <c r="F725" i="6" s="1"/>
  <c r="F724" i="6" s="1"/>
  <c r="I735" i="6"/>
  <c r="I734" i="6" s="1"/>
  <c r="I725" i="6" s="1"/>
  <c r="I724" i="6" s="1"/>
  <c r="J735" i="6"/>
  <c r="J734" i="6" s="1"/>
  <c r="M735" i="6"/>
  <c r="M734" i="6" s="1"/>
  <c r="M725" i="6" s="1"/>
  <c r="M724" i="6" s="1"/>
  <c r="R735" i="6"/>
  <c r="R734" i="6" s="1"/>
  <c r="U735" i="6"/>
  <c r="U734" i="6" s="1"/>
  <c r="U725" i="6" s="1"/>
  <c r="U724" i="6" s="1"/>
  <c r="Y735" i="6"/>
  <c r="Y734" i="6" s="1"/>
  <c r="AC735" i="6"/>
  <c r="AC734" i="6" s="1"/>
  <c r="AC725" i="6" s="1"/>
  <c r="AC724" i="6" s="1"/>
  <c r="AG735" i="6"/>
  <c r="AG734" i="6" s="1"/>
  <c r="AG725" i="6" s="1"/>
  <c r="AG724" i="6" s="1"/>
  <c r="AH735" i="6"/>
  <c r="AH734" i="6" s="1"/>
  <c r="AH725" i="6" s="1"/>
  <c r="AH724" i="6" s="1"/>
  <c r="AL735" i="6"/>
  <c r="AL734" i="6" s="1"/>
  <c r="F736" i="6"/>
  <c r="G736" i="6"/>
  <c r="G735" i="6" s="1"/>
  <c r="G734" i="6" s="1"/>
  <c r="G725" i="6" s="1"/>
  <c r="G724" i="6" s="1"/>
  <c r="I736" i="6"/>
  <c r="J736" i="6"/>
  <c r="K736" i="6"/>
  <c r="K735" i="6" s="1"/>
  <c r="K734" i="6" s="1"/>
  <c r="K725" i="6" s="1"/>
  <c r="K724" i="6" s="1"/>
  <c r="M736" i="6"/>
  <c r="O736" i="6"/>
  <c r="O735" i="6" s="1"/>
  <c r="O734" i="6" s="1"/>
  <c r="O725" i="6" s="1"/>
  <c r="O724" i="6" s="1"/>
  <c r="P736" i="6"/>
  <c r="P735" i="6" s="1"/>
  <c r="P734" i="6" s="1"/>
  <c r="P725" i="6" s="1"/>
  <c r="P724" i="6" s="1"/>
  <c r="R736" i="6"/>
  <c r="T736" i="6"/>
  <c r="T735" i="6" s="1"/>
  <c r="T734" i="6" s="1"/>
  <c r="T725" i="6" s="1"/>
  <c r="T724" i="6" s="1"/>
  <c r="U736" i="6"/>
  <c r="W736" i="6"/>
  <c r="W735" i="6" s="1"/>
  <c r="W734" i="6" s="1"/>
  <c r="Y736" i="6"/>
  <c r="AA736" i="6"/>
  <c r="AA735" i="6" s="1"/>
  <c r="AA734" i="6" s="1"/>
  <c r="AA725" i="6" s="1"/>
  <c r="AA724" i="6" s="1"/>
  <c r="AC736" i="6"/>
  <c r="AE736" i="6"/>
  <c r="AE735" i="6" s="1"/>
  <c r="AE734" i="6" s="1"/>
  <c r="AE725" i="6" s="1"/>
  <c r="AE724" i="6" s="1"/>
  <c r="AF736" i="6"/>
  <c r="AF735" i="6" s="1"/>
  <c r="AF734" i="6" s="1"/>
  <c r="AF725" i="6" s="1"/>
  <c r="AF724" i="6" s="1"/>
  <c r="AG736" i="6"/>
  <c r="AH736" i="6"/>
  <c r="AJ736" i="6"/>
  <c r="AJ735" i="6" s="1"/>
  <c r="AJ734" i="6" s="1"/>
  <c r="AJ725" i="6" s="1"/>
  <c r="AJ724" i="6" s="1"/>
  <c r="AL736" i="6"/>
  <c r="H737" i="6"/>
  <c r="H736" i="6" s="1"/>
  <c r="H735" i="6" s="1"/>
  <c r="H734" i="6" s="1"/>
  <c r="H725" i="6" s="1"/>
  <c r="H724" i="6" s="1"/>
  <c r="L737" i="6"/>
  <c r="L736" i="6" s="1"/>
  <c r="L735" i="6" s="1"/>
  <c r="L734" i="6" s="1"/>
  <c r="V737" i="6"/>
  <c r="V736" i="6" s="1"/>
  <c r="V735" i="6" s="1"/>
  <c r="V734" i="6" s="1"/>
  <c r="V725" i="6" s="1"/>
  <c r="V724" i="6" s="1"/>
  <c r="AG737" i="6"/>
  <c r="AI737" i="6"/>
  <c r="AI736" i="6" s="1"/>
  <c r="AI735" i="6" s="1"/>
  <c r="AI734" i="6" s="1"/>
  <c r="AI725" i="6" s="1"/>
  <c r="AI724" i="6" s="1"/>
  <c r="V738" i="6"/>
  <c r="AG738" i="6"/>
  <c r="U740" i="6"/>
  <c r="W740" i="6"/>
  <c r="AE740" i="6"/>
  <c r="AF740" i="6"/>
  <c r="AG740" i="6"/>
  <c r="AH740" i="6"/>
  <c r="AI740" i="6"/>
  <c r="T741" i="6"/>
  <c r="T740" i="6" s="1"/>
  <c r="U741" i="6"/>
  <c r="V741" i="6"/>
  <c r="V740" i="6" s="1"/>
  <c r="W741" i="6"/>
  <c r="X741" i="6"/>
  <c r="X740" i="6" s="1"/>
  <c r="M742" i="6"/>
  <c r="O742" i="6"/>
  <c r="P742" i="6"/>
  <c r="R742" i="6"/>
  <c r="AA742" i="6"/>
  <c r="AB742" i="6"/>
  <c r="AC742" i="6"/>
  <c r="AJ742" i="6"/>
  <c r="AL742" i="6"/>
  <c r="N743" i="6"/>
  <c r="Q743" i="6" s="1"/>
  <c r="AB743" i="6"/>
  <c r="AD743" i="6"/>
  <c r="AD742" i="6" s="1"/>
  <c r="AK743" i="6"/>
  <c r="AK742" i="6" s="1"/>
  <c r="AK741" i="6" s="1"/>
  <c r="AM743" i="6"/>
  <c r="AM742" i="6" s="1"/>
  <c r="I744" i="6"/>
  <c r="I741" i="6" s="1"/>
  <c r="I740" i="6" s="1"/>
  <c r="I739" i="6" s="1"/>
  <c r="J744" i="6"/>
  <c r="J741" i="6" s="1"/>
  <c r="J740" i="6" s="1"/>
  <c r="J739" i="6" s="1"/>
  <c r="K744" i="6"/>
  <c r="K741" i="6" s="1"/>
  <c r="K740" i="6" s="1"/>
  <c r="K739" i="6" s="1"/>
  <c r="M744" i="6"/>
  <c r="M741" i="6" s="1"/>
  <c r="M740" i="6" s="1"/>
  <c r="M739" i="6" s="1"/>
  <c r="O744" i="6"/>
  <c r="O741" i="6" s="1"/>
  <c r="O740" i="6" s="1"/>
  <c r="O739" i="6" s="1"/>
  <c r="P744" i="6"/>
  <c r="P741" i="6" s="1"/>
  <c r="P740" i="6" s="1"/>
  <c r="P739" i="6" s="1"/>
  <c r="R744" i="6"/>
  <c r="R741" i="6" s="1"/>
  <c r="R740" i="6" s="1"/>
  <c r="R739" i="6" s="1"/>
  <c r="Y744" i="6"/>
  <c r="Y741" i="6" s="1"/>
  <c r="Y740" i="6" s="1"/>
  <c r="Y739" i="6" s="1"/>
  <c r="AA744" i="6"/>
  <c r="AA741" i="6" s="1"/>
  <c r="AA740" i="6" s="1"/>
  <c r="AA739" i="6" s="1"/>
  <c r="AC744" i="6"/>
  <c r="AC741" i="6" s="1"/>
  <c r="AC740" i="6" s="1"/>
  <c r="AC739" i="6" s="1"/>
  <c r="AJ744" i="6"/>
  <c r="AJ741" i="6" s="1"/>
  <c r="AJ740" i="6" s="1"/>
  <c r="AJ739" i="6" s="1"/>
  <c r="AK744" i="6"/>
  <c r="AL744" i="6"/>
  <c r="AL741" i="6" s="1"/>
  <c r="AL740" i="6" s="1"/>
  <c r="AL739" i="6" s="1"/>
  <c r="L745" i="6"/>
  <c r="N745" i="6" s="1"/>
  <c r="Z745" i="6"/>
  <c r="AB745" i="6" s="1"/>
  <c r="AK745" i="6"/>
  <c r="AM745" i="6"/>
  <c r="AM744" i="6" s="1"/>
  <c r="AM741" i="6" s="1"/>
  <c r="P746" i="6"/>
  <c r="R746" i="6"/>
  <c r="O747" i="6"/>
  <c r="O746" i="6" s="1"/>
  <c r="P747" i="6"/>
  <c r="Q747" i="6"/>
  <c r="Q746" i="6" s="1"/>
  <c r="R747" i="6"/>
  <c r="Q748" i="6"/>
  <c r="S748" i="6"/>
  <c r="S747" i="6" s="1"/>
  <c r="S746" i="6" s="1"/>
  <c r="F752" i="6"/>
  <c r="F751" i="6" s="1"/>
  <c r="F750" i="6" s="1"/>
  <c r="F749" i="6" s="1"/>
  <c r="F738" i="6" s="1"/>
  <c r="G752" i="6"/>
  <c r="G751" i="6" s="1"/>
  <c r="G750" i="6" s="1"/>
  <c r="G749" i="6" s="1"/>
  <c r="G738" i="6" s="1"/>
  <c r="I752" i="6"/>
  <c r="I751" i="6" s="1"/>
  <c r="I750" i="6" s="1"/>
  <c r="I749" i="6" s="1"/>
  <c r="J752" i="6"/>
  <c r="J751" i="6" s="1"/>
  <c r="J750" i="6" s="1"/>
  <c r="J749" i="6" s="1"/>
  <c r="J738" i="6" s="1"/>
  <c r="K752" i="6"/>
  <c r="K751" i="6" s="1"/>
  <c r="K750" i="6" s="1"/>
  <c r="K749" i="6" s="1"/>
  <c r="M752" i="6"/>
  <c r="M751" i="6" s="1"/>
  <c r="M750" i="6" s="1"/>
  <c r="M749" i="6" s="1"/>
  <c r="M738" i="6" s="1"/>
  <c r="O752" i="6"/>
  <c r="O751" i="6" s="1"/>
  <c r="O750" i="6" s="1"/>
  <c r="O749" i="6" s="1"/>
  <c r="P752" i="6"/>
  <c r="P751" i="6" s="1"/>
  <c r="P750" i="6" s="1"/>
  <c r="P749" i="6" s="1"/>
  <c r="P738" i="6" s="1"/>
  <c r="R752" i="6"/>
  <c r="R751" i="6" s="1"/>
  <c r="R750" i="6" s="1"/>
  <c r="R749" i="6" s="1"/>
  <c r="T752" i="6"/>
  <c r="T751" i="6" s="1"/>
  <c r="T750" i="6" s="1"/>
  <c r="T749" i="6" s="1"/>
  <c r="T738" i="6" s="1"/>
  <c r="U752" i="6"/>
  <c r="U751" i="6" s="1"/>
  <c r="U750" i="6" s="1"/>
  <c r="U749" i="6" s="1"/>
  <c r="U738" i="6" s="1"/>
  <c r="W752" i="6"/>
  <c r="W751" i="6" s="1"/>
  <c r="W750" i="6" s="1"/>
  <c r="W749" i="6" s="1"/>
  <c r="W738" i="6" s="1"/>
  <c r="Y752" i="6"/>
  <c r="Y751" i="6" s="1"/>
  <c r="Y750" i="6" s="1"/>
  <c r="Y749" i="6" s="1"/>
  <c r="Y738" i="6" s="1"/>
  <c r="AA752" i="6"/>
  <c r="AA751" i="6" s="1"/>
  <c r="AA750" i="6" s="1"/>
  <c r="AA749" i="6" s="1"/>
  <c r="AA738" i="6" s="1"/>
  <c r="AC752" i="6"/>
  <c r="AC751" i="6" s="1"/>
  <c r="AC750" i="6" s="1"/>
  <c r="AC749" i="6" s="1"/>
  <c r="AC738" i="6" s="1"/>
  <c r="AE752" i="6"/>
  <c r="AE751" i="6" s="1"/>
  <c r="AE750" i="6" s="1"/>
  <c r="AE749" i="6" s="1"/>
  <c r="AE738" i="6" s="1"/>
  <c r="AF752" i="6"/>
  <c r="AF751" i="6" s="1"/>
  <c r="AF750" i="6" s="1"/>
  <c r="AF749" i="6" s="1"/>
  <c r="AF738" i="6" s="1"/>
  <c r="AH752" i="6"/>
  <c r="AH751" i="6" s="1"/>
  <c r="AH750" i="6" s="1"/>
  <c r="AH749" i="6" s="1"/>
  <c r="AH738" i="6" s="1"/>
  <c r="AI752" i="6"/>
  <c r="AI751" i="6" s="1"/>
  <c r="AI750" i="6" s="1"/>
  <c r="AI749" i="6" s="1"/>
  <c r="AJ752" i="6"/>
  <c r="AJ751" i="6" s="1"/>
  <c r="AJ750" i="6" s="1"/>
  <c r="AJ749" i="6" s="1"/>
  <c r="AJ738" i="6" s="1"/>
  <c r="AL752" i="6"/>
  <c r="AL751" i="6" s="1"/>
  <c r="AL750" i="6" s="1"/>
  <c r="AL749" i="6" s="1"/>
  <c r="H753" i="6"/>
  <c r="H752" i="6" s="1"/>
  <c r="H751" i="6" s="1"/>
  <c r="H750" i="6" s="1"/>
  <c r="H749" i="6" s="1"/>
  <c r="H738" i="6" s="1"/>
  <c r="L753" i="6"/>
  <c r="L752" i="6" s="1"/>
  <c r="L751" i="6" s="1"/>
  <c r="L750" i="6" s="1"/>
  <c r="L749" i="6" s="1"/>
  <c r="X753" i="6"/>
  <c r="X752" i="6" s="1"/>
  <c r="X751" i="6" s="1"/>
  <c r="X750" i="6" s="1"/>
  <c r="X749" i="6" s="1"/>
  <c r="AI753" i="6"/>
  <c r="AK753" i="6" s="1"/>
  <c r="G757" i="6"/>
  <c r="G756" i="6" s="1"/>
  <c r="G755" i="6" s="1"/>
  <c r="G754" i="6" s="1"/>
  <c r="K757" i="6"/>
  <c r="K756" i="6" s="1"/>
  <c r="K755" i="6" s="1"/>
  <c r="K754" i="6" s="1"/>
  <c r="O757" i="6"/>
  <c r="O756" i="6" s="1"/>
  <c r="O755" i="6" s="1"/>
  <c r="O754" i="6" s="1"/>
  <c r="P757" i="6"/>
  <c r="P756" i="6" s="1"/>
  <c r="P755" i="6" s="1"/>
  <c r="P754" i="6" s="1"/>
  <c r="T757" i="6"/>
  <c r="T756" i="6" s="1"/>
  <c r="T755" i="6" s="1"/>
  <c r="T754" i="6" s="1"/>
  <c r="W757" i="6"/>
  <c r="W756" i="6" s="1"/>
  <c r="W755" i="6" s="1"/>
  <c r="W754" i="6" s="1"/>
  <c r="AA757" i="6"/>
  <c r="AA756" i="6" s="1"/>
  <c r="AA755" i="6" s="1"/>
  <c r="AA754" i="6" s="1"/>
  <c r="AE757" i="6"/>
  <c r="AE756" i="6" s="1"/>
  <c r="AE755" i="6" s="1"/>
  <c r="AE754" i="6" s="1"/>
  <c r="AF757" i="6"/>
  <c r="AF756" i="6" s="1"/>
  <c r="AF755" i="6" s="1"/>
  <c r="AF754" i="6" s="1"/>
  <c r="AJ757" i="6"/>
  <c r="AJ756" i="6" s="1"/>
  <c r="AJ755" i="6" s="1"/>
  <c r="AJ754" i="6" s="1"/>
  <c r="F758" i="6"/>
  <c r="F757" i="6" s="1"/>
  <c r="F756" i="6" s="1"/>
  <c r="F755" i="6" s="1"/>
  <c r="F754" i="6" s="1"/>
  <c r="G758" i="6"/>
  <c r="I758" i="6"/>
  <c r="I757" i="6" s="1"/>
  <c r="I756" i="6" s="1"/>
  <c r="I755" i="6" s="1"/>
  <c r="I754" i="6" s="1"/>
  <c r="J758" i="6"/>
  <c r="J757" i="6" s="1"/>
  <c r="J756" i="6" s="1"/>
  <c r="J755" i="6" s="1"/>
  <c r="J754" i="6" s="1"/>
  <c r="K758" i="6"/>
  <c r="M758" i="6"/>
  <c r="M757" i="6" s="1"/>
  <c r="M756" i="6" s="1"/>
  <c r="M755" i="6" s="1"/>
  <c r="M754" i="6" s="1"/>
  <c r="O758" i="6"/>
  <c r="P758" i="6"/>
  <c r="R758" i="6"/>
  <c r="R757" i="6" s="1"/>
  <c r="R756" i="6" s="1"/>
  <c r="R755" i="6" s="1"/>
  <c r="R754" i="6" s="1"/>
  <c r="T758" i="6"/>
  <c r="U758" i="6"/>
  <c r="U757" i="6" s="1"/>
  <c r="U756" i="6" s="1"/>
  <c r="U755" i="6" s="1"/>
  <c r="U754" i="6" s="1"/>
  <c r="W758" i="6"/>
  <c r="Y758" i="6"/>
  <c r="AA758" i="6"/>
  <c r="AC758" i="6"/>
  <c r="AE758" i="6"/>
  <c r="AF758" i="6"/>
  <c r="AG758" i="6"/>
  <c r="AH758" i="6"/>
  <c r="AH757" i="6" s="1"/>
  <c r="AH756" i="6" s="1"/>
  <c r="AH755" i="6" s="1"/>
  <c r="AH754" i="6" s="1"/>
  <c r="AJ758" i="6"/>
  <c r="AL758" i="6"/>
  <c r="AL757" i="6" s="1"/>
  <c r="AL756" i="6" s="1"/>
  <c r="AL755" i="6" s="1"/>
  <c r="AL754" i="6" s="1"/>
  <c r="H759" i="6"/>
  <c r="H758" i="6" s="1"/>
  <c r="L759" i="6"/>
  <c r="N759" i="6" s="1"/>
  <c r="V759" i="6"/>
  <c r="V758" i="6" s="1"/>
  <c r="AG759" i="6"/>
  <c r="AI759" i="6"/>
  <c r="AI758" i="6" s="1"/>
  <c r="F760" i="6"/>
  <c r="G760" i="6"/>
  <c r="I760" i="6"/>
  <c r="J760" i="6"/>
  <c r="K760" i="6"/>
  <c r="M760" i="6"/>
  <c r="O760" i="6"/>
  <c r="P760" i="6"/>
  <c r="R760" i="6"/>
  <c r="T760" i="6"/>
  <c r="U760" i="6"/>
  <c r="W760" i="6"/>
  <c r="Y760" i="6"/>
  <c r="AA760" i="6"/>
  <c r="AC760" i="6"/>
  <c r="AE760" i="6"/>
  <c r="AF760" i="6"/>
  <c r="AG760" i="6"/>
  <c r="AH760" i="6"/>
  <c r="AJ760" i="6"/>
  <c r="AL760" i="6"/>
  <c r="H761" i="6"/>
  <c r="H760" i="6" s="1"/>
  <c r="L761" i="6"/>
  <c r="V761" i="6"/>
  <c r="AG761" i="6"/>
  <c r="AI761" i="6"/>
  <c r="H762" i="6"/>
  <c r="L762" i="6"/>
  <c r="N762" i="6" s="1"/>
  <c r="Q762" i="6" s="1"/>
  <c r="S762" i="6" s="1"/>
  <c r="V762" i="6"/>
  <c r="X762" i="6" s="1"/>
  <c r="Z762" i="6" s="1"/>
  <c r="AB762" i="6" s="1"/>
  <c r="AD762" i="6" s="1"/>
  <c r="AG762" i="6"/>
  <c r="AI762" i="6"/>
  <c r="AK762" i="6" s="1"/>
  <c r="AM762" i="6" s="1"/>
  <c r="H763" i="6"/>
  <c r="L763" i="6"/>
  <c r="N763" i="6" s="1"/>
  <c r="Q763" i="6" s="1"/>
  <c r="S763" i="6" s="1"/>
  <c r="V763" i="6"/>
  <c r="X763" i="6" s="1"/>
  <c r="Z763" i="6" s="1"/>
  <c r="AB763" i="6" s="1"/>
  <c r="AD763" i="6" s="1"/>
  <c r="AG763" i="6"/>
  <c r="AI763" i="6"/>
  <c r="AK763" i="6" s="1"/>
  <c r="AM763" i="6"/>
  <c r="H764" i="6"/>
  <c r="L764" i="6"/>
  <c r="N764" i="6" s="1"/>
  <c r="Q764" i="6" s="1"/>
  <c r="S764" i="6" s="1"/>
  <c r="V764" i="6"/>
  <c r="X764" i="6" s="1"/>
  <c r="Z764" i="6" s="1"/>
  <c r="AB764" i="6" s="1"/>
  <c r="AD764" i="6" s="1"/>
  <c r="AG764" i="6"/>
  <c r="AI764" i="6"/>
  <c r="AK764" i="6" s="1"/>
  <c r="AM764" i="6" s="1"/>
  <c r="F769" i="6"/>
  <c r="G769" i="6"/>
  <c r="G768" i="6" s="1"/>
  <c r="G767" i="6" s="1"/>
  <c r="I769" i="6"/>
  <c r="I768" i="6" s="1"/>
  <c r="I767" i="6" s="1"/>
  <c r="I766" i="6" s="1"/>
  <c r="J769" i="6"/>
  <c r="K769" i="6"/>
  <c r="K768" i="6" s="1"/>
  <c r="K767" i="6" s="1"/>
  <c r="M769" i="6"/>
  <c r="O769" i="6"/>
  <c r="O768" i="6" s="1"/>
  <c r="O767" i="6" s="1"/>
  <c r="P769" i="6"/>
  <c r="P768" i="6" s="1"/>
  <c r="P767" i="6" s="1"/>
  <c r="R769" i="6"/>
  <c r="T769" i="6"/>
  <c r="T768" i="6" s="1"/>
  <c r="T767" i="6" s="1"/>
  <c r="U769" i="6"/>
  <c r="U768" i="6" s="1"/>
  <c r="U767" i="6" s="1"/>
  <c r="W769" i="6"/>
  <c r="W768" i="6" s="1"/>
  <c r="W767" i="6" s="1"/>
  <c r="Y769" i="6"/>
  <c r="Y768" i="6" s="1"/>
  <c r="Y767" i="6" s="1"/>
  <c r="AA769" i="6"/>
  <c r="AA768" i="6" s="1"/>
  <c r="AA767" i="6" s="1"/>
  <c r="AC769" i="6"/>
  <c r="AC768" i="6" s="1"/>
  <c r="AC767" i="6" s="1"/>
  <c r="AE769" i="6"/>
  <c r="AE768" i="6" s="1"/>
  <c r="AE767" i="6" s="1"/>
  <c r="AF769" i="6"/>
  <c r="AF768" i="6" s="1"/>
  <c r="AF767" i="6" s="1"/>
  <c r="AG769" i="6"/>
  <c r="AH769" i="6"/>
  <c r="AJ769" i="6"/>
  <c r="AJ768" i="6" s="1"/>
  <c r="AJ767" i="6" s="1"/>
  <c r="AL769" i="6"/>
  <c r="H770" i="6"/>
  <c r="H769" i="6" s="1"/>
  <c r="L770" i="6"/>
  <c r="V770" i="6"/>
  <c r="AG770" i="6"/>
  <c r="AI770" i="6"/>
  <c r="AK770" i="6" s="1"/>
  <c r="AK769" i="6" s="1"/>
  <c r="AM770" i="6"/>
  <c r="AM769" i="6" s="1"/>
  <c r="H771" i="6"/>
  <c r="L771" i="6"/>
  <c r="N771" i="6" s="1"/>
  <c r="Q771" i="6" s="1"/>
  <c r="S771" i="6" s="1"/>
  <c r="V771" i="6"/>
  <c r="X771" i="6" s="1"/>
  <c r="Z771" i="6" s="1"/>
  <c r="AB771" i="6" s="1"/>
  <c r="AD771" i="6" s="1"/>
  <c r="AG771" i="6"/>
  <c r="AI771" i="6"/>
  <c r="AK771" i="6" s="1"/>
  <c r="AM771" i="6" s="1"/>
  <c r="H772" i="6"/>
  <c r="L772" i="6"/>
  <c r="N772" i="6" s="1"/>
  <c r="Q772" i="6"/>
  <c r="S772" i="6" s="1"/>
  <c r="V772" i="6"/>
  <c r="X772" i="6" s="1"/>
  <c r="Z772" i="6"/>
  <c r="AB772" i="6" s="1"/>
  <c r="AD772" i="6" s="1"/>
  <c r="AG772" i="6"/>
  <c r="AI772" i="6"/>
  <c r="AK772" i="6" s="1"/>
  <c r="AM772" i="6"/>
  <c r="F773" i="6"/>
  <c r="G773" i="6"/>
  <c r="I773" i="6"/>
  <c r="J773" i="6"/>
  <c r="K773" i="6"/>
  <c r="M773" i="6"/>
  <c r="M768" i="6" s="1"/>
  <c r="M767" i="6" s="1"/>
  <c r="O773" i="6"/>
  <c r="P773" i="6"/>
  <c r="R773" i="6"/>
  <c r="T773" i="6"/>
  <c r="U773" i="6"/>
  <c r="W773" i="6"/>
  <c r="Y773" i="6"/>
  <c r="AA773" i="6"/>
  <c r="AC773" i="6"/>
  <c r="AE773" i="6"/>
  <c r="AF773" i="6"/>
  <c r="AG773" i="6"/>
  <c r="AG768" i="6" s="1"/>
  <c r="AG767" i="6" s="1"/>
  <c r="AH773" i="6"/>
  <c r="AJ773" i="6"/>
  <c r="AL773" i="6"/>
  <c r="H774" i="6"/>
  <c r="H773" i="6" s="1"/>
  <c r="L774" i="6"/>
  <c r="N774" i="6" s="1"/>
  <c r="Q774" i="6" s="1"/>
  <c r="S774" i="6" s="1"/>
  <c r="V774" i="6"/>
  <c r="X774" i="6" s="1"/>
  <c r="Z774" i="6" s="1"/>
  <c r="AB774" i="6" s="1"/>
  <c r="AD774" i="6" s="1"/>
  <c r="AG774" i="6"/>
  <c r="AI774" i="6"/>
  <c r="AK774" i="6" s="1"/>
  <c r="AK773" i="6" s="1"/>
  <c r="H775" i="6"/>
  <c r="L775" i="6"/>
  <c r="V775" i="6"/>
  <c r="AG775" i="6"/>
  <c r="AI775" i="6"/>
  <c r="AK775" i="6" s="1"/>
  <c r="AM775" i="6"/>
  <c r="F776" i="6"/>
  <c r="F768" i="6" s="1"/>
  <c r="F767" i="6" s="1"/>
  <c r="G776" i="6"/>
  <c r="I776" i="6"/>
  <c r="J776" i="6"/>
  <c r="J768" i="6" s="1"/>
  <c r="J767" i="6" s="1"/>
  <c r="K776" i="6"/>
  <c r="M776" i="6"/>
  <c r="O776" i="6"/>
  <c r="P776" i="6"/>
  <c r="R776" i="6"/>
  <c r="R768" i="6" s="1"/>
  <c r="R767" i="6" s="1"/>
  <c r="T776" i="6"/>
  <c r="U776" i="6"/>
  <c r="W776" i="6"/>
  <c r="Y776" i="6"/>
  <c r="AA776" i="6"/>
  <c r="AC776" i="6"/>
  <c r="AE776" i="6"/>
  <c r="AF776" i="6"/>
  <c r="AH776" i="6"/>
  <c r="AH768" i="6" s="1"/>
  <c r="AH767" i="6" s="1"/>
  <c r="AJ776" i="6"/>
  <c r="AL776" i="6"/>
  <c r="AL768" i="6" s="1"/>
  <c r="AL767" i="6" s="1"/>
  <c r="H777" i="6"/>
  <c r="L777" i="6"/>
  <c r="V777" i="6"/>
  <c r="V776" i="6" s="1"/>
  <c r="AG777" i="6"/>
  <c r="AG776" i="6" s="1"/>
  <c r="H778" i="6"/>
  <c r="L778" i="6"/>
  <c r="N778" i="6" s="1"/>
  <c r="Q778" i="6" s="1"/>
  <c r="S778" i="6" s="1"/>
  <c r="V778" i="6"/>
  <c r="X778" i="6" s="1"/>
  <c r="Z778" i="6"/>
  <c r="AB778" i="6" s="1"/>
  <c r="AD778" i="6" s="1"/>
  <c r="AG778" i="6"/>
  <c r="AI778" i="6"/>
  <c r="AK778" i="6" s="1"/>
  <c r="AM778" i="6" s="1"/>
  <c r="F780" i="6"/>
  <c r="I780" i="6"/>
  <c r="I779" i="6" s="1"/>
  <c r="K780" i="6"/>
  <c r="K779" i="6" s="1"/>
  <c r="Y780" i="6"/>
  <c r="AL780" i="6"/>
  <c r="F781" i="6"/>
  <c r="G781" i="6"/>
  <c r="G780" i="6" s="1"/>
  <c r="I781" i="6"/>
  <c r="J781" i="6"/>
  <c r="K781" i="6"/>
  <c r="M781" i="6"/>
  <c r="M780" i="6" s="1"/>
  <c r="O781" i="6"/>
  <c r="O780" i="6" s="1"/>
  <c r="P781" i="6"/>
  <c r="P780" i="6" s="1"/>
  <c r="R781" i="6"/>
  <c r="T781" i="6"/>
  <c r="T780" i="6" s="1"/>
  <c r="T779" i="6" s="1"/>
  <c r="U781" i="6"/>
  <c r="U780" i="6" s="1"/>
  <c r="W781" i="6"/>
  <c r="W780" i="6" s="1"/>
  <c r="W779" i="6" s="1"/>
  <c r="Y781" i="6"/>
  <c r="AA781" i="6"/>
  <c r="AA780" i="6" s="1"/>
  <c r="AC781" i="6"/>
  <c r="AC780" i="6" s="1"/>
  <c r="AE781" i="6"/>
  <c r="AE780" i="6" s="1"/>
  <c r="AF781" i="6"/>
  <c r="AF780" i="6" s="1"/>
  <c r="AH781" i="6"/>
  <c r="AJ781" i="6"/>
  <c r="AJ780" i="6" s="1"/>
  <c r="AL781" i="6"/>
  <c r="H782" i="6"/>
  <c r="H781" i="6" s="1"/>
  <c r="H780" i="6" s="1"/>
  <c r="V782" i="6"/>
  <c r="AG782" i="6"/>
  <c r="AI782" i="6"/>
  <c r="AK782" i="6"/>
  <c r="AM782" i="6" s="1"/>
  <c r="H783" i="6"/>
  <c r="L783" i="6"/>
  <c r="N783" i="6"/>
  <c r="Q783" i="6" s="1"/>
  <c r="S783" i="6" s="1"/>
  <c r="V783" i="6"/>
  <c r="X783" i="6" s="1"/>
  <c r="Z783" i="6" s="1"/>
  <c r="AB783" i="6" s="1"/>
  <c r="AD783" i="6" s="1"/>
  <c r="AG783" i="6"/>
  <c r="AG781" i="6" s="1"/>
  <c r="AG780" i="6" s="1"/>
  <c r="F784" i="6"/>
  <c r="G784" i="6"/>
  <c r="I784" i="6"/>
  <c r="J784" i="6"/>
  <c r="J780" i="6" s="1"/>
  <c r="K784" i="6"/>
  <c r="M784" i="6"/>
  <c r="O784" i="6"/>
  <c r="P784" i="6"/>
  <c r="R784" i="6"/>
  <c r="R780" i="6" s="1"/>
  <c r="T784" i="6"/>
  <c r="U784" i="6"/>
  <c r="W784" i="6"/>
  <c r="Y784" i="6"/>
  <c r="AA784" i="6"/>
  <c r="AC784" i="6"/>
  <c r="AE784" i="6"/>
  <c r="AF784" i="6"/>
  <c r="AG784" i="6"/>
  <c r="AH784" i="6"/>
  <c r="AH780" i="6" s="1"/>
  <c r="AH779" i="6" s="1"/>
  <c r="AI784" i="6"/>
  <c r="AJ784" i="6"/>
  <c r="AL784" i="6"/>
  <c r="H785" i="6"/>
  <c r="H784" i="6" s="1"/>
  <c r="L785" i="6"/>
  <c r="L784" i="6" s="1"/>
  <c r="V785" i="6"/>
  <c r="V784" i="6" s="1"/>
  <c r="X785" i="6"/>
  <c r="X784" i="6" s="1"/>
  <c r="AG785" i="6"/>
  <c r="AI785" i="6"/>
  <c r="AK785" i="6" s="1"/>
  <c r="AK784" i="6" s="1"/>
  <c r="F786" i="6"/>
  <c r="I786" i="6"/>
  <c r="K786" i="6"/>
  <c r="V786" i="6"/>
  <c r="AH786" i="6"/>
  <c r="AL786" i="6"/>
  <c r="F787" i="6"/>
  <c r="G787" i="6"/>
  <c r="G786" i="6" s="1"/>
  <c r="I787" i="6"/>
  <c r="J787" i="6"/>
  <c r="J786" i="6" s="1"/>
  <c r="K787" i="6"/>
  <c r="M787" i="6"/>
  <c r="M786" i="6" s="1"/>
  <c r="O787" i="6"/>
  <c r="O786" i="6" s="1"/>
  <c r="P787" i="6"/>
  <c r="P786" i="6" s="1"/>
  <c r="P779" i="6" s="1"/>
  <c r="R787" i="6"/>
  <c r="R786" i="6" s="1"/>
  <c r="T787" i="6"/>
  <c r="T786" i="6" s="1"/>
  <c r="U787" i="6"/>
  <c r="U786" i="6" s="1"/>
  <c r="V787" i="6"/>
  <c r="W787" i="6"/>
  <c r="W786" i="6" s="1"/>
  <c r="X787" i="6"/>
  <c r="X786" i="6" s="1"/>
  <c r="Y787" i="6"/>
  <c r="Y786" i="6" s="1"/>
  <c r="AA787" i="6"/>
  <c r="AA786" i="6" s="1"/>
  <c r="AC787" i="6"/>
  <c r="AC786" i="6" s="1"/>
  <c r="AE787" i="6"/>
  <c r="AE786" i="6" s="1"/>
  <c r="AF787" i="6"/>
  <c r="AF786" i="6" s="1"/>
  <c r="AH787" i="6"/>
  <c r="AJ787" i="6"/>
  <c r="AJ786" i="6" s="1"/>
  <c r="AL787" i="6"/>
  <c r="H789" i="6"/>
  <c r="H787" i="6" s="1"/>
  <c r="H786" i="6" s="1"/>
  <c r="V789" i="6"/>
  <c r="X789" i="6"/>
  <c r="Z789" i="6" s="1"/>
  <c r="AG789" i="6"/>
  <c r="AI789" i="6" s="1"/>
  <c r="F793" i="6"/>
  <c r="F792" i="6" s="1"/>
  <c r="G793" i="6"/>
  <c r="G792" i="6" s="1"/>
  <c r="H793" i="6"/>
  <c r="H792" i="6" s="1"/>
  <c r="I793" i="6"/>
  <c r="I792" i="6" s="1"/>
  <c r="J793" i="6"/>
  <c r="J792" i="6" s="1"/>
  <c r="K793" i="6"/>
  <c r="K792" i="6" s="1"/>
  <c r="M793" i="6"/>
  <c r="M792" i="6" s="1"/>
  <c r="O793" i="6"/>
  <c r="O792" i="6" s="1"/>
  <c r="P793" i="6"/>
  <c r="P792" i="6" s="1"/>
  <c r="R793" i="6"/>
  <c r="R792" i="6" s="1"/>
  <c r="T793" i="6"/>
  <c r="T792" i="6" s="1"/>
  <c r="U793" i="6"/>
  <c r="U792" i="6" s="1"/>
  <c r="W793" i="6"/>
  <c r="W792" i="6" s="1"/>
  <c r="Y793" i="6"/>
  <c r="Y792" i="6" s="1"/>
  <c r="AA793" i="6"/>
  <c r="AA792" i="6" s="1"/>
  <c r="AC793" i="6"/>
  <c r="AC792" i="6" s="1"/>
  <c r="AE793" i="6"/>
  <c r="AE792" i="6" s="1"/>
  <c r="AF793" i="6"/>
  <c r="AF792" i="6" s="1"/>
  <c r="AH793" i="6"/>
  <c r="AH792" i="6" s="1"/>
  <c r="AJ793" i="6"/>
  <c r="AJ792" i="6" s="1"/>
  <c r="AL793" i="6"/>
  <c r="AL792" i="6" s="1"/>
  <c r="H794" i="6"/>
  <c r="L794" i="6" s="1"/>
  <c r="X794" i="6"/>
  <c r="X793" i="6" s="1"/>
  <c r="X792" i="6" s="1"/>
  <c r="Z794" i="6"/>
  <c r="Z793" i="6" s="1"/>
  <c r="Z792" i="6" s="1"/>
  <c r="AI794" i="6"/>
  <c r="AI793" i="6" s="1"/>
  <c r="AI792" i="6" s="1"/>
  <c r="AK794" i="6"/>
  <c r="AK793" i="6" s="1"/>
  <c r="AK792" i="6" s="1"/>
  <c r="F796" i="6"/>
  <c r="F795" i="6" s="1"/>
  <c r="G796" i="6"/>
  <c r="G795" i="6" s="1"/>
  <c r="H796" i="6"/>
  <c r="H795" i="6" s="1"/>
  <c r="I796" i="6"/>
  <c r="I795" i="6" s="1"/>
  <c r="J796" i="6"/>
  <c r="J795" i="6" s="1"/>
  <c r="K796" i="6"/>
  <c r="K795" i="6" s="1"/>
  <c r="M796" i="6"/>
  <c r="M795" i="6" s="1"/>
  <c r="O796" i="6"/>
  <c r="O795" i="6" s="1"/>
  <c r="P796" i="6"/>
  <c r="P795" i="6" s="1"/>
  <c r="R796" i="6"/>
  <c r="R795" i="6" s="1"/>
  <c r="T796" i="6"/>
  <c r="T795" i="6" s="1"/>
  <c r="U796" i="6"/>
  <c r="U795" i="6" s="1"/>
  <c r="W796" i="6"/>
  <c r="W795" i="6" s="1"/>
  <c r="Y796" i="6"/>
  <c r="Y795" i="6" s="1"/>
  <c r="AA796" i="6"/>
  <c r="AA795" i="6" s="1"/>
  <c r="AC796" i="6"/>
  <c r="AC795" i="6" s="1"/>
  <c r="AE796" i="6"/>
  <c r="AE795" i="6" s="1"/>
  <c r="AF796" i="6"/>
  <c r="AF795" i="6" s="1"/>
  <c r="AH796" i="6"/>
  <c r="AH795" i="6" s="1"/>
  <c r="AJ796" i="6"/>
  <c r="AJ795" i="6" s="1"/>
  <c r="AL796" i="6"/>
  <c r="AL795" i="6" s="1"/>
  <c r="H797" i="6"/>
  <c r="L797" i="6" s="1"/>
  <c r="X797" i="6"/>
  <c r="X796" i="6" s="1"/>
  <c r="X795" i="6" s="1"/>
  <c r="Z797" i="6"/>
  <c r="Z796" i="6" s="1"/>
  <c r="Z795" i="6" s="1"/>
  <c r="AI797" i="6"/>
  <c r="AI796" i="6" s="1"/>
  <c r="AI795" i="6" s="1"/>
  <c r="AK797" i="6"/>
  <c r="AK796" i="6" s="1"/>
  <c r="AK795" i="6" s="1"/>
  <c r="F803" i="6"/>
  <c r="F802" i="6" s="1"/>
  <c r="F801" i="6" s="1"/>
  <c r="F800" i="6" s="1"/>
  <c r="G803" i="6"/>
  <c r="G802" i="6" s="1"/>
  <c r="G801" i="6" s="1"/>
  <c r="G800" i="6" s="1"/>
  <c r="I803" i="6"/>
  <c r="I802" i="6" s="1"/>
  <c r="I801" i="6" s="1"/>
  <c r="I800" i="6" s="1"/>
  <c r="J803" i="6"/>
  <c r="J802" i="6" s="1"/>
  <c r="J801" i="6" s="1"/>
  <c r="J800" i="6" s="1"/>
  <c r="K803" i="6"/>
  <c r="K802" i="6" s="1"/>
  <c r="K801" i="6" s="1"/>
  <c r="K800" i="6" s="1"/>
  <c r="M803" i="6"/>
  <c r="M802" i="6" s="1"/>
  <c r="M801" i="6" s="1"/>
  <c r="M800" i="6" s="1"/>
  <c r="O803" i="6"/>
  <c r="O802" i="6" s="1"/>
  <c r="O801" i="6" s="1"/>
  <c r="O800" i="6" s="1"/>
  <c r="P803" i="6"/>
  <c r="P802" i="6" s="1"/>
  <c r="P801" i="6" s="1"/>
  <c r="P800" i="6" s="1"/>
  <c r="P799" i="6" s="1"/>
  <c r="R803" i="6"/>
  <c r="R802" i="6" s="1"/>
  <c r="R801" i="6" s="1"/>
  <c r="R800" i="6" s="1"/>
  <c r="T803" i="6"/>
  <c r="T802" i="6" s="1"/>
  <c r="T801" i="6" s="1"/>
  <c r="T800" i="6" s="1"/>
  <c r="T799" i="6" s="1"/>
  <c r="U803" i="6"/>
  <c r="U802" i="6" s="1"/>
  <c r="U801" i="6" s="1"/>
  <c r="U800" i="6" s="1"/>
  <c r="V803" i="6"/>
  <c r="V802" i="6" s="1"/>
  <c r="V801" i="6" s="1"/>
  <c r="V800" i="6" s="1"/>
  <c r="W803" i="6"/>
  <c r="W802" i="6" s="1"/>
  <c r="W801" i="6" s="1"/>
  <c r="W800" i="6" s="1"/>
  <c r="Y803" i="6"/>
  <c r="Y802" i="6" s="1"/>
  <c r="Y801" i="6" s="1"/>
  <c r="Y800" i="6" s="1"/>
  <c r="Y799" i="6" s="1"/>
  <c r="Y798" i="6" s="1"/>
  <c r="AA803" i="6"/>
  <c r="AA802" i="6" s="1"/>
  <c r="AA801" i="6" s="1"/>
  <c r="AA800" i="6" s="1"/>
  <c r="AC803" i="6"/>
  <c r="AC802" i="6" s="1"/>
  <c r="AC801" i="6" s="1"/>
  <c r="AC800" i="6" s="1"/>
  <c r="AC799" i="6" s="1"/>
  <c r="AC798" i="6" s="1"/>
  <c r="AE803" i="6"/>
  <c r="AE802" i="6" s="1"/>
  <c r="AE801" i="6" s="1"/>
  <c r="AE800" i="6" s="1"/>
  <c r="AF803" i="6"/>
  <c r="AF802" i="6" s="1"/>
  <c r="AF801" i="6" s="1"/>
  <c r="AF800" i="6" s="1"/>
  <c r="AH803" i="6"/>
  <c r="AH802" i="6" s="1"/>
  <c r="AH801" i="6" s="1"/>
  <c r="AH800" i="6" s="1"/>
  <c r="AJ803" i="6"/>
  <c r="AJ802" i="6" s="1"/>
  <c r="AJ801" i="6" s="1"/>
  <c r="AJ800" i="6" s="1"/>
  <c r="AJ799" i="6" s="1"/>
  <c r="AL803" i="6"/>
  <c r="AL802" i="6" s="1"/>
  <c r="AL801" i="6" s="1"/>
  <c r="AL800" i="6" s="1"/>
  <c r="H804" i="6"/>
  <c r="H803" i="6" s="1"/>
  <c r="H802" i="6" s="1"/>
  <c r="H801" i="6" s="1"/>
  <c r="H800" i="6" s="1"/>
  <c r="V804" i="6"/>
  <c r="X804" i="6"/>
  <c r="X803" i="6" s="1"/>
  <c r="AG804" i="6"/>
  <c r="AG803" i="6" s="1"/>
  <c r="H805" i="6"/>
  <c r="L805" i="6" s="1"/>
  <c r="N805" i="6" s="1"/>
  <c r="Q805" i="6" s="1"/>
  <c r="S805" i="6" s="1"/>
  <c r="V805" i="6"/>
  <c r="X805" i="6"/>
  <c r="Z805" i="6" s="1"/>
  <c r="AB805" i="6" s="1"/>
  <c r="AD805" i="6" s="1"/>
  <c r="AG805" i="6"/>
  <c r="AI805" i="6" s="1"/>
  <c r="AK805" i="6" s="1"/>
  <c r="AM805" i="6" s="1"/>
  <c r="F806" i="6"/>
  <c r="G806" i="6"/>
  <c r="I806" i="6"/>
  <c r="J806" i="6"/>
  <c r="K806" i="6"/>
  <c r="M806" i="6"/>
  <c r="O806" i="6"/>
  <c r="P806" i="6"/>
  <c r="R806" i="6"/>
  <c r="T806" i="6"/>
  <c r="U806" i="6"/>
  <c r="V806" i="6"/>
  <c r="W806" i="6"/>
  <c r="Y806" i="6"/>
  <c r="AA806" i="6"/>
  <c r="AC806" i="6"/>
  <c r="AE806" i="6"/>
  <c r="AF806" i="6"/>
  <c r="AH806" i="6"/>
  <c r="AJ806" i="6"/>
  <c r="AL806" i="6"/>
  <c r="H807" i="6"/>
  <c r="H806" i="6" s="1"/>
  <c r="V807" i="6"/>
  <c r="X807" i="6"/>
  <c r="Z807" i="6" s="1"/>
  <c r="AG807" i="6"/>
  <c r="AI807" i="6" s="1"/>
  <c r="F810" i="6"/>
  <c r="F809" i="6" s="1"/>
  <c r="F808" i="6" s="1"/>
  <c r="J810" i="6"/>
  <c r="J809" i="6" s="1"/>
  <c r="J808" i="6" s="1"/>
  <c r="P810" i="6"/>
  <c r="P809" i="6" s="1"/>
  <c r="P808" i="6" s="1"/>
  <c r="R810" i="6"/>
  <c r="R809" i="6" s="1"/>
  <c r="R808" i="6" s="1"/>
  <c r="T810" i="6"/>
  <c r="T809" i="6" s="1"/>
  <c r="T808" i="6" s="1"/>
  <c r="AF810" i="6"/>
  <c r="AF809" i="6" s="1"/>
  <c r="AF808" i="6" s="1"/>
  <c r="F811" i="6"/>
  <c r="G811" i="6"/>
  <c r="G810" i="6" s="1"/>
  <c r="G809" i="6" s="1"/>
  <c r="G808" i="6" s="1"/>
  <c r="I811" i="6"/>
  <c r="I810" i="6" s="1"/>
  <c r="I809" i="6" s="1"/>
  <c r="I808" i="6" s="1"/>
  <c r="J811" i="6"/>
  <c r="K811" i="6"/>
  <c r="K810" i="6" s="1"/>
  <c r="K809" i="6" s="1"/>
  <c r="K808" i="6" s="1"/>
  <c r="M811" i="6"/>
  <c r="M810" i="6" s="1"/>
  <c r="M809" i="6" s="1"/>
  <c r="M808" i="6" s="1"/>
  <c r="O811" i="6"/>
  <c r="O810" i="6" s="1"/>
  <c r="O809" i="6" s="1"/>
  <c r="O808" i="6" s="1"/>
  <c r="P811" i="6"/>
  <c r="R811" i="6"/>
  <c r="T811" i="6"/>
  <c r="U811" i="6"/>
  <c r="U810" i="6" s="1"/>
  <c r="U809" i="6" s="1"/>
  <c r="U808" i="6" s="1"/>
  <c r="W811" i="6"/>
  <c r="W810" i="6" s="1"/>
  <c r="W809" i="6" s="1"/>
  <c r="W808" i="6" s="1"/>
  <c r="Y811" i="6"/>
  <c r="Y810" i="6" s="1"/>
  <c r="Y809" i="6" s="1"/>
  <c r="Y808" i="6" s="1"/>
  <c r="AA811" i="6"/>
  <c r="AA810" i="6" s="1"/>
  <c r="AA809" i="6" s="1"/>
  <c r="AA808" i="6" s="1"/>
  <c r="AC811" i="6"/>
  <c r="AC810" i="6" s="1"/>
  <c r="AC809" i="6" s="1"/>
  <c r="AC808" i="6" s="1"/>
  <c r="AE811" i="6"/>
  <c r="AE810" i="6" s="1"/>
  <c r="AE809" i="6" s="1"/>
  <c r="AE808" i="6" s="1"/>
  <c r="AF811" i="6"/>
  <c r="AH811" i="6"/>
  <c r="AH810" i="6" s="1"/>
  <c r="AH809" i="6" s="1"/>
  <c r="AH808" i="6" s="1"/>
  <c r="AJ811" i="6"/>
  <c r="AJ810" i="6" s="1"/>
  <c r="AJ809" i="6" s="1"/>
  <c r="AJ808" i="6" s="1"/>
  <c r="AL811" i="6"/>
  <c r="AL810" i="6" s="1"/>
  <c r="AL809" i="6" s="1"/>
  <c r="AL808" i="6" s="1"/>
  <c r="H812" i="6"/>
  <c r="H811" i="6" s="1"/>
  <c r="V812" i="6"/>
  <c r="V811" i="6" s="1"/>
  <c r="V810" i="6" s="1"/>
  <c r="V809" i="6" s="1"/>
  <c r="V808" i="6" s="1"/>
  <c r="X812" i="6"/>
  <c r="X811" i="6" s="1"/>
  <c r="AI812" i="6"/>
  <c r="AI811" i="6" s="1"/>
  <c r="AI810" i="6" s="1"/>
  <c r="AI809" i="6" s="1"/>
  <c r="AI808" i="6" s="1"/>
  <c r="F813" i="6"/>
  <c r="G813" i="6"/>
  <c r="I813" i="6"/>
  <c r="J813" i="6"/>
  <c r="K813" i="6"/>
  <c r="M813" i="6"/>
  <c r="O813" i="6"/>
  <c r="P813" i="6"/>
  <c r="R813" i="6"/>
  <c r="T813" i="6"/>
  <c r="U813" i="6"/>
  <c r="V813" i="6"/>
  <c r="W813" i="6"/>
  <c r="Y813" i="6"/>
  <c r="AA813" i="6"/>
  <c r="AC813" i="6"/>
  <c r="AE813" i="6"/>
  <c r="AF813" i="6"/>
  <c r="AH813" i="6"/>
  <c r="AJ813" i="6"/>
  <c r="AL813" i="6"/>
  <c r="H814" i="6"/>
  <c r="H813" i="6" s="1"/>
  <c r="V814" i="6"/>
  <c r="X814" i="6"/>
  <c r="Z814" i="6" s="1"/>
  <c r="AI814" i="6"/>
  <c r="AI813" i="6" s="1"/>
  <c r="F818" i="6"/>
  <c r="F817" i="6" s="1"/>
  <c r="F816" i="6" s="1"/>
  <c r="F815" i="6" s="1"/>
  <c r="J818" i="6"/>
  <c r="J817" i="6" s="1"/>
  <c r="J816" i="6" s="1"/>
  <c r="J815" i="6" s="1"/>
  <c r="R818" i="6"/>
  <c r="R817" i="6" s="1"/>
  <c r="R816" i="6" s="1"/>
  <c r="R815" i="6" s="1"/>
  <c r="AH818" i="6"/>
  <c r="AH817" i="6" s="1"/>
  <c r="AH816" i="6" s="1"/>
  <c r="AH815" i="6" s="1"/>
  <c r="AL818" i="6"/>
  <c r="AL817" i="6" s="1"/>
  <c r="AL816" i="6" s="1"/>
  <c r="AL815" i="6" s="1"/>
  <c r="F819" i="6"/>
  <c r="G819" i="6"/>
  <c r="G818" i="6" s="1"/>
  <c r="G817" i="6" s="1"/>
  <c r="G816" i="6" s="1"/>
  <c r="G815" i="6" s="1"/>
  <c r="I819" i="6"/>
  <c r="I818" i="6" s="1"/>
  <c r="I817" i="6" s="1"/>
  <c r="I816" i="6" s="1"/>
  <c r="I815" i="6" s="1"/>
  <c r="J819" i="6"/>
  <c r="K819" i="6"/>
  <c r="K818" i="6" s="1"/>
  <c r="K817" i="6" s="1"/>
  <c r="K816" i="6" s="1"/>
  <c r="K815" i="6" s="1"/>
  <c r="M819" i="6"/>
  <c r="M818" i="6" s="1"/>
  <c r="M817" i="6" s="1"/>
  <c r="M816" i="6" s="1"/>
  <c r="M815" i="6" s="1"/>
  <c r="O819" i="6"/>
  <c r="O818" i="6" s="1"/>
  <c r="O817" i="6" s="1"/>
  <c r="O816" i="6" s="1"/>
  <c r="O815" i="6" s="1"/>
  <c r="P819" i="6"/>
  <c r="P818" i="6" s="1"/>
  <c r="P817" i="6" s="1"/>
  <c r="P816" i="6" s="1"/>
  <c r="P815" i="6" s="1"/>
  <c r="R819" i="6"/>
  <c r="T819" i="6"/>
  <c r="T818" i="6" s="1"/>
  <c r="T817" i="6" s="1"/>
  <c r="T816" i="6" s="1"/>
  <c r="T815" i="6" s="1"/>
  <c r="U819" i="6"/>
  <c r="U818" i="6" s="1"/>
  <c r="U817" i="6" s="1"/>
  <c r="U816" i="6" s="1"/>
  <c r="U815" i="6" s="1"/>
  <c r="W819" i="6"/>
  <c r="W818" i="6" s="1"/>
  <c r="W817" i="6" s="1"/>
  <c r="W816" i="6" s="1"/>
  <c r="W815" i="6" s="1"/>
  <c r="Y819" i="6"/>
  <c r="Y818" i="6" s="1"/>
  <c r="Y817" i="6" s="1"/>
  <c r="Y816" i="6" s="1"/>
  <c r="Y815" i="6" s="1"/>
  <c r="AA819" i="6"/>
  <c r="AA818" i="6" s="1"/>
  <c r="AA817" i="6" s="1"/>
  <c r="AA816" i="6" s="1"/>
  <c r="AA815" i="6" s="1"/>
  <c r="AC819" i="6"/>
  <c r="AC818" i="6" s="1"/>
  <c r="AC817" i="6" s="1"/>
  <c r="AC816" i="6" s="1"/>
  <c r="AC815" i="6" s="1"/>
  <c r="AE819" i="6"/>
  <c r="AE818" i="6" s="1"/>
  <c r="AE817" i="6" s="1"/>
  <c r="AE816" i="6" s="1"/>
  <c r="AE815" i="6" s="1"/>
  <c r="AF819" i="6"/>
  <c r="AF818" i="6" s="1"/>
  <c r="AF817" i="6" s="1"/>
  <c r="AF816" i="6" s="1"/>
  <c r="AF815" i="6" s="1"/>
  <c r="AG819" i="6"/>
  <c r="AG818" i="6" s="1"/>
  <c r="AG817" i="6" s="1"/>
  <c r="AG816" i="6" s="1"/>
  <c r="AG815" i="6" s="1"/>
  <c r="AH819" i="6"/>
  <c r="AJ819" i="6"/>
  <c r="AJ818" i="6" s="1"/>
  <c r="AJ817" i="6" s="1"/>
  <c r="AJ816" i="6" s="1"/>
  <c r="AJ815" i="6" s="1"/>
  <c r="AL819" i="6"/>
  <c r="H820" i="6"/>
  <c r="H819" i="6" s="1"/>
  <c r="H818" i="6" s="1"/>
  <c r="H817" i="6" s="1"/>
  <c r="H816" i="6" s="1"/>
  <c r="H815" i="6" s="1"/>
  <c r="L820" i="6"/>
  <c r="L819" i="6" s="1"/>
  <c r="L818" i="6" s="1"/>
  <c r="L817" i="6" s="1"/>
  <c r="L816" i="6" s="1"/>
  <c r="L815" i="6" s="1"/>
  <c r="V820" i="6"/>
  <c r="V819" i="6" s="1"/>
  <c r="V818" i="6" s="1"/>
  <c r="V817" i="6" s="1"/>
  <c r="V816" i="6" s="1"/>
  <c r="V815" i="6" s="1"/>
  <c r="AG820" i="6"/>
  <c r="AI820" i="6"/>
  <c r="AI819" i="6" s="1"/>
  <c r="AI818" i="6" s="1"/>
  <c r="AI817" i="6" s="1"/>
  <c r="AI816" i="6" s="1"/>
  <c r="AI815" i="6" s="1"/>
  <c r="O825" i="6"/>
  <c r="O824" i="6" s="1"/>
  <c r="O823" i="6" s="1"/>
  <c r="O822" i="6" s="1"/>
  <c r="O821" i="6" s="1"/>
  <c r="T825" i="6"/>
  <c r="U825" i="6"/>
  <c r="V825" i="6"/>
  <c r="W825" i="6"/>
  <c r="X825" i="6"/>
  <c r="Y825" i="6"/>
  <c r="AA825" i="6"/>
  <c r="AC825" i="6"/>
  <c r="AE825" i="6"/>
  <c r="AF825" i="6"/>
  <c r="AG825" i="6"/>
  <c r="AH825" i="6"/>
  <c r="AI825" i="6"/>
  <c r="AJ825" i="6"/>
  <c r="AL825" i="6"/>
  <c r="O826" i="6"/>
  <c r="P826" i="6"/>
  <c r="P825" i="6" s="1"/>
  <c r="P824" i="6" s="1"/>
  <c r="P823" i="6" s="1"/>
  <c r="P822" i="6" s="1"/>
  <c r="P821" i="6" s="1"/>
  <c r="R826" i="6"/>
  <c r="R825" i="6" s="1"/>
  <c r="R824" i="6" s="1"/>
  <c r="R823" i="6" s="1"/>
  <c r="R822" i="6" s="1"/>
  <c r="R821" i="6" s="1"/>
  <c r="Q827" i="6"/>
  <c r="Q826" i="6" s="1"/>
  <c r="J828" i="6"/>
  <c r="J825" i="6" s="1"/>
  <c r="J824" i="6" s="1"/>
  <c r="J823" i="6" s="1"/>
  <c r="J822" i="6" s="1"/>
  <c r="J821" i="6" s="1"/>
  <c r="AK828" i="6"/>
  <c r="L829" i="6"/>
  <c r="N829" i="6" s="1"/>
  <c r="Z829" i="6"/>
  <c r="AB829" i="6" s="1"/>
  <c r="AK829" i="6"/>
  <c r="AM829" i="6"/>
  <c r="AM828" i="6" s="1"/>
  <c r="I836" i="6"/>
  <c r="I835" i="6" s="1"/>
  <c r="I834" i="6" s="1"/>
  <c r="I833" i="6" s="1"/>
  <c r="I832" i="6" s="1"/>
  <c r="M836" i="6"/>
  <c r="M835" i="6" s="1"/>
  <c r="M834" i="6" s="1"/>
  <c r="M833" i="6" s="1"/>
  <c r="M832" i="6" s="1"/>
  <c r="P836" i="6"/>
  <c r="P835" i="6" s="1"/>
  <c r="P834" i="6" s="1"/>
  <c r="P833" i="6" s="1"/>
  <c r="P832" i="6" s="1"/>
  <c r="T836" i="6"/>
  <c r="T835" i="6" s="1"/>
  <c r="T834" i="6" s="1"/>
  <c r="T833" i="6" s="1"/>
  <c r="T832" i="6" s="1"/>
  <c r="U836" i="6"/>
  <c r="U835" i="6" s="1"/>
  <c r="U834" i="6" s="1"/>
  <c r="U833" i="6" s="1"/>
  <c r="U832" i="6" s="1"/>
  <c r="Y836" i="6"/>
  <c r="Y835" i="6" s="1"/>
  <c r="Y834" i="6" s="1"/>
  <c r="Y833" i="6" s="1"/>
  <c r="Y832" i="6" s="1"/>
  <c r="AC836" i="6"/>
  <c r="AC835" i="6" s="1"/>
  <c r="AC834" i="6" s="1"/>
  <c r="AC833" i="6" s="1"/>
  <c r="AC832" i="6" s="1"/>
  <c r="AF836" i="6"/>
  <c r="AF835" i="6" s="1"/>
  <c r="AF834" i="6" s="1"/>
  <c r="AF833" i="6" s="1"/>
  <c r="AF832" i="6" s="1"/>
  <c r="AG836" i="6"/>
  <c r="AG835" i="6" s="1"/>
  <c r="AG834" i="6" s="1"/>
  <c r="AG833" i="6" s="1"/>
  <c r="AG832" i="6" s="1"/>
  <c r="AJ836" i="6"/>
  <c r="AJ835" i="6" s="1"/>
  <c r="AJ834" i="6" s="1"/>
  <c r="AJ833" i="6" s="1"/>
  <c r="AJ832" i="6" s="1"/>
  <c r="F837" i="6"/>
  <c r="F836" i="6" s="1"/>
  <c r="F835" i="6" s="1"/>
  <c r="F834" i="6" s="1"/>
  <c r="F833" i="6" s="1"/>
  <c r="F832" i="6" s="1"/>
  <c r="G837" i="6"/>
  <c r="G836" i="6" s="1"/>
  <c r="G835" i="6" s="1"/>
  <c r="G834" i="6" s="1"/>
  <c r="G833" i="6" s="1"/>
  <c r="G832" i="6" s="1"/>
  <c r="I837" i="6"/>
  <c r="J837" i="6"/>
  <c r="J836" i="6" s="1"/>
  <c r="J835" i="6" s="1"/>
  <c r="J834" i="6" s="1"/>
  <c r="J833" i="6" s="1"/>
  <c r="J832" i="6" s="1"/>
  <c r="K837" i="6"/>
  <c r="K836" i="6" s="1"/>
  <c r="K835" i="6" s="1"/>
  <c r="K834" i="6" s="1"/>
  <c r="K833" i="6" s="1"/>
  <c r="K832" i="6" s="1"/>
  <c r="M837" i="6"/>
  <c r="O837" i="6"/>
  <c r="O836" i="6" s="1"/>
  <c r="O835" i="6" s="1"/>
  <c r="O834" i="6" s="1"/>
  <c r="O833" i="6" s="1"/>
  <c r="O832" i="6" s="1"/>
  <c r="P837" i="6"/>
  <c r="R837" i="6"/>
  <c r="R836" i="6" s="1"/>
  <c r="R835" i="6" s="1"/>
  <c r="R834" i="6" s="1"/>
  <c r="R833" i="6" s="1"/>
  <c r="R832" i="6" s="1"/>
  <c r="T837" i="6"/>
  <c r="U837" i="6"/>
  <c r="W837" i="6"/>
  <c r="W836" i="6" s="1"/>
  <c r="W835" i="6" s="1"/>
  <c r="W834" i="6" s="1"/>
  <c r="W833" i="6" s="1"/>
  <c r="W832" i="6" s="1"/>
  <c r="Y837" i="6"/>
  <c r="AA837" i="6"/>
  <c r="AA836" i="6" s="1"/>
  <c r="AA835" i="6" s="1"/>
  <c r="AA834" i="6" s="1"/>
  <c r="AA833" i="6" s="1"/>
  <c r="AA832" i="6" s="1"/>
  <c r="AC837" i="6"/>
  <c r="AE837" i="6"/>
  <c r="AE836" i="6" s="1"/>
  <c r="AE835" i="6" s="1"/>
  <c r="AE834" i="6" s="1"/>
  <c r="AE833" i="6" s="1"/>
  <c r="AE832" i="6" s="1"/>
  <c r="AF837" i="6"/>
  <c r="AG837" i="6"/>
  <c r="AH837" i="6"/>
  <c r="AH836" i="6" s="1"/>
  <c r="AH835" i="6" s="1"/>
  <c r="AH834" i="6" s="1"/>
  <c r="AH833" i="6" s="1"/>
  <c r="AH832" i="6" s="1"/>
  <c r="AJ837" i="6"/>
  <c r="AL837" i="6"/>
  <c r="AL836" i="6" s="1"/>
  <c r="AL835" i="6" s="1"/>
  <c r="AL834" i="6" s="1"/>
  <c r="AL833" i="6" s="1"/>
  <c r="AL832" i="6" s="1"/>
  <c r="H838" i="6"/>
  <c r="H837" i="6" s="1"/>
  <c r="H836" i="6" s="1"/>
  <c r="H835" i="6" s="1"/>
  <c r="H834" i="6" s="1"/>
  <c r="H833" i="6" s="1"/>
  <c r="H832" i="6" s="1"/>
  <c r="L838" i="6"/>
  <c r="N838" i="6" s="1"/>
  <c r="V838" i="6"/>
  <c r="V837" i="6" s="1"/>
  <c r="V836" i="6" s="1"/>
  <c r="V835" i="6" s="1"/>
  <c r="V834" i="6" s="1"/>
  <c r="V833" i="6" s="1"/>
  <c r="V832" i="6" s="1"/>
  <c r="AG838" i="6"/>
  <c r="AI838" i="6"/>
  <c r="AI837" i="6" s="1"/>
  <c r="AI836" i="6" s="1"/>
  <c r="AI835" i="6" s="1"/>
  <c r="AI834" i="6" s="1"/>
  <c r="AI833" i="6" s="1"/>
  <c r="AI832" i="6" s="1"/>
  <c r="F843" i="6"/>
  <c r="F842" i="6" s="1"/>
  <c r="F841" i="6" s="1"/>
  <c r="F840" i="6" s="1"/>
  <c r="F839" i="6" s="1"/>
  <c r="G843" i="6"/>
  <c r="G842" i="6" s="1"/>
  <c r="G841" i="6" s="1"/>
  <c r="G840" i="6" s="1"/>
  <c r="G839" i="6" s="1"/>
  <c r="J843" i="6"/>
  <c r="J842" i="6" s="1"/>
  <c r="J841" i="6" s="1"/>
  <c r="J840" i="6" s="1"/>
  <c r="J839" i="6" s="1"/>
  <c r="K843" i="6"/>
  <c r="K842" i="6" s="1"/>
  <c r="K841" i="6" s="1"/>
  <c r="K840" i="6" s="1"/>
  <c r="K839" i="6" s="1"/>
  <c r="O843" i="6"/>
  <c r="O842" i="6" s="1"/>
  <c r="O841" i="6" s="1"/>
  <c r="O840" i="6" s="1"/>
  <c r="O839" i="6" s="1"/>
  <c r="R843" i="6"/>
  <c r="R842" i="6" s="1"/>
  <c r="R841" i="6" s="1"/>
  <c r="R840" i="6" s="1"/>
  <c r="R839" i="6" s="1"/>
  <c r="W843" i="6"/>
  <c r="W842" i="6" s="1"/>
  <c r="W841" i="6" s="1"/>
  <c r="W840" i="6" s="1"/>
  <c r="W839" i="6" s="1"/>
  <c r="AA843" i="6"/>
  <c r="AA842" i="6" s="1"/>
  <c r="AA841" i="6" s="1"/>
  <c r="AA840" i="6" s="1"/>
  <c r="AA839" i="6" s="1"/>
  <c r="AE843" i="6"/>
  <c r="AE842" i="6" s="1"/>
  <c r="AE841" i="6" s="1"/>
  <c r="AE840" i="6" s="1"/>
  <c r="AE839" i="6" s="1"/>
  <c r="AH843" i="6"/>
  <c r="AH842" i="6" s="1"/>
  <c r="AH841" i="6" s="1"/>
  <c r="AH840" i="6" s="1"/>
  <c r="AH839" i="6" s="1"/>
  <c r="AL843" i="6"/>
  <c r="AL842" i="6" s="1"/>
  <c r="AL841" i="6" s="1"/>
  <c r="AL840" i="6" s="1"/>
  <c r="AL839" i="6" s="1"/>
  <c r="F844" i="6"/>
  <c r="G844" i="6"/>
  <c r="I844" i="6"/>
  <c r="I843" i="6" s="1"/>
  <c r="I842" i="6" s="1"/>
  <c r="I841" i="6" s="1"/>
  <c r="I840" i="6" s="1"/>
  <c r="I839" i="6" s="1"/>
  <c r="J844" i="6"/>
  <c r="K844" i="6"/>
  <c r="M844" i="6"/>
  <c r="M843" i="6" s="1"/>
  <c r="M842" i="6" s="1"/>
  <c r="M841" i="6" s="1"/>
  <c r="M840" i="6" s="1"/>
  <c r="M839" i="6" s="1"/>
  <c r="O844" i="6"/>
  <c r="P844" i="6"/>
  <c r="P843" i="6" s="1"/>
  <c r="P842" i="6" s="1"/>
  <c r="P841" i="6" s="1"/>
  <c r="P840" i="6" s="1"/>
  <c r="P839" i="6" s="1"/>
  <c r="R844" i="6"/>
  <c r="T844" i="6"/>
  <c r="T843" i="6" s="1"/>
  <c r="T842" i="6" s="1"/>
  <c r="T841" i="6" s="1"/>
  <c r="T840" i="6" s="1"/>
  <c r="T839" i="6" s="1"/>
  <c r="U844" i="6"/>
  <c r="U843" i="6" s="1"/>
  <c r="U842" i="6" s="1"/>
  <c r="U841" i="6" s="1"/>
  <c r="U840" i="6" s="1"/>
  <c r="U839" i="6" s="1"/>
  <c r="W844" i="6"/>
  <c r="Y844" i="6"/>
  <c r="Y843" i="6" s="1"/>
  <c r="Y842" i="6" s="1"/>
  <c r="Y841" i="6" s="1"/>
  <c r="Y840" i="6" s="1"/>
  <c r="Y839" i="6" s="1"/>
  <c r="AA844" i="6"/>
  <c r="AC844" i="6"/>
  <c r="AC843" i="6" s="1"/>
  <c r="AC842" i="6" s="1"/>
  <c r="AC841" i="6" s="1"/>
  <c r="AC840" i="6" s="1"/>
  <c r="AC839" i="6" s="1"/>
  <c r="AE844" i="6"/>
  <c r="AF844" i="6"/>
  <c r="AF843" i="6" s="1"/>
  <c r="AF842" i="6" s="1"/>
  <c r="AF841" i="6" s="1"/>
  <c r="AF840" i="6" s="1"/>
  <c r="AF839" i="6" s="1"/>
  <c r="AG844" i="6"/>
  <c r="AG843" i="6" s="1"/>
  <c r="AG842" i="6" s="1"/>
  <c r="AG841" i="6" s="1"/>
  <c r="AG840" i="6" s="1"/>
  <c r="AG839" i="6" s="1"/>
  <c r="AH844" i="6"/>
  <c r="AJ844" i="6"/>
  <c r="AJ843" i="6" s="1"/>
  <c r="AJ842" i="6" s="1"/>
  <c r="AJ841" i="6" s="1"/>
  <c r="AJ840" i="6" s="1"/>
  <c r="AJ839" i="6" s="1"/>
  <c r="AL844" i="6"/>
  <c r="H845" i="6"/>
  <c r="H844" i="6" s="1"/>
  <c r="H843" i="6" s="1"/>
  <c r="H842" i="6" s="1"/>
  <c r="H841" i="6" s="1"/>
  <c r="H840" i="6" s="1"/>
  <c r="H839" i="6" s="1"/>
  <c r="L845" i="6"/>
  <c r="L844" i="6" s="1"/>
  <c r="L843" i="6" s="1"/>
  <c r="L842" i="6" s="1"/>
  <c r="L841" i="6" s="1"/>
  <c r="L840" i="6" s="1"/>
  <c r="L839" i="6" s="1"/>
  <c r="V845" i="6"/>
  <c r="V844" i="6" s="1"/>
  <c r="V843" i="6" s="1"/>
  <c r="V842" i="6" s="1"/>
  <c r="V841" i="6" s="1"/>
  <c r="V840" i="6" s="1"/>
  <c r="V839" i="6" s="1"/>
  <c r="AG845" i="6"/>
  <c r="AI845" i="6"/>
  <c r="AI844" i="6" s="1"/>
  <c r="AI843" i="6" s="1"/>
  <c r="AI842" i="6" s="1"/>
  <c r="AI841" i="6" s="1"/>
  <c r="AI840" i="6" s="1"/>
  <c r="AI839" i="6" s="1"/>
  <c r="H846" i="6"/>
  <c r="L846" i="6"/>
  <c r="N846" i="6" s="1"/>
  <c r="Q846" i="6" s="1"/>
  <c r="S846" i="6" s="1"/>
  <c r="V846" i="6"/>
  <c r="X846" i="6" s="1"/>
  <c r="Z846" i="6" s="1"/>
  <c r="AB846" i="6" s="1"/>
  <c r="AD846" i="6" s="1"/>
  <c r="AG846" i="6"/>
  <c r="AI846" i="6"/>
  <c r="AK846" i="6" s="1"/>
  <c r="AM846" i="6" s="1"/>
  <c r="H847" i="6"/>
  <c r="L847" i="6"/>
  <c r="N847" i="6" s="1"/>
  <c r="Q847" i="6" s="1"/>
  <c r="S847" i="6" s="1"/>
  <c r="V847" i="6"/>
  <c r="X847" i="6" s="1"/>
  <c r="Z847" i="6" s="1"/>
  <c r="AB847" i="6" s="1"/>
  <c r="AD847" i="6" s="1"/>
  <c r="AG847" i="6"/>
  <c r="AI847" i="6"/>
  <c r="AK847" i="6" s="1"/>
  <c r="AM847" i="6" s="1"/>
  <c r="O852" i="6"/>
  <c r="O851" i="6" s="1"/>
  <c r="O853" i="6"/>
  <c r="P853" i="6"/>
  <c r="P852" i="6" s="1"/>
  <c r="P851" i="6" s="1"/>
  <c r="R853" i="6"/>
  <c r="R852" i="6" s="1"/>
  <c r="R851" i="6" s="1"/>
  <c r="Q854" i="6"/>
  <c r="Q853" i="6" s="1"/>
  <c r="Q852" i="6" s="1"/>
  <c r="Q851" i="6" s="1"/>
  <c r="G856" i="6"/>
  <c r="G855" i="6" s="1"/>
  <c r="G850" i="6" s="1"/>
  <c r="G849" i="6" s="1"/>
  <c r="K856" i="6"/>
  <c r="K855" i="6" s="1"/>
  <c r="K850" i="6" s="1"/>
  <c r="K849" i="6" s="1"/>
  <c r="O856" i="6"/>
  <c r="O855" i="6" s="1"/>
  <c r="P856" i="6"/>
  <c r="P855" i="6" s="1"/>
  <c r="P850" i="6" s="1"/>
  <c r="P849" i="6" s="1"/>
  <c r="T856" i="6"/>
  <c r="T855" i="6" s="1"/>
  <c r="T850" i="6" s="1"/>
  <c r="T849" i="6" s="1"/>
  <c r="W856" i="6"/>
  <c r="W855" i="6" s="1"/>
  <c r="W850" i="6" s="1"/>
  <c r="W849" i="6" s="1"/>
  <c r="AA856" i="6"/>
  <c r="AA855" i="6" s="1"/>
  <c r="AA850" i="6" s="1"/>
  <c r="AA849" i="6" s="1"/>
  <c r="AE856" i="6"/>
  <c r="AE855" i="6" s="1"/>
  <c r="AE850" i="6" s="1"/>
  <c r="AE849" i="6" s="1"/>
  <c r="AF856" i="6"/>
  <c r="AF855" i="6" s="1"/>
  <c r="AF850" i="6" s="1"/>
  <c r="AF849" i="6" s="1"/>
  <c r="AJ856" i="6"/>
  <c r="AJ855" i="6" s="1"/>
  <c r="AJ850" i="6" s="1"/>
  <c r="AJ849" i="6" s="1"/>
  <c r="F857" i="6"/>
  <c r="F856" i="6" s="1"/>
  <c r="F855" i="6" s="1"/>
  <c r="F850" i="6" s="1"/>
  <c r="F849" i="6" s="1"/>
  <c r="G857" i="6"/>
  <c r="I857" i="6"/>
  <c r="I856" i="6" s="1"/>
  <c r="I855" i="6" s="1"/>
  <c r="I850" i="6" s="1"/>
  <c r="I849" i="6" s="1"/>
  <c r="J857" i="6"/>
  <c r="J856" i="6" s="1"/>
  <c r="J855" i="6" s="1"/>
  <c r="J850" i="6" s="1"/>
  <c r="J849" i="6" s="1"/>
  <c r="K857" i="6"/>
  <c r="M857" i="6"/>
  <c r="M856" i="6" s="1"/>
  <c r="M855" i="6" s="1"/>
  <c r="M850" i="6" s="1"/>
  <c r="M849" i="6" s="1"/>
  <c r="O857" i="6"/>
  <c r="P857" i="6"/>
  <c r="R857" i="6"/>
  <c r="R856" i="6" s="1"/>
  <c r="R855" i="6" s="1"/>
  <c r="R850" i="6" s="1"/>
  <c r="R849" i="6" s="1"/>
  <c r="T857" i="6"/>
  <c r="U857" i="6"/>
  <c r="U856" i="6" s="1"/>
  <c r="U855" i="6" s="1"/>
  <c r="U850" i="6" s="1"/>
  <c r="U849" i="6" s="1"/>
  <c r="V857" i="6"/>
  <c r="V856" i="6" s="1"/>
  <c r="V855" i="6" s="1"/>
  <c r="V850" i="6" s="1"/>
  <c r="V849" i="6" s="1"/>
  <c r="W857" i="6"/>
  <c r="Y857" i="6"/>
  <c r="Y856" i="6" s="1"/>
  <c r="Y855" i="6" s="1"/>
  <c r="Y850" i="6" s="1"/>
  <c r="Y849" i="6" s="1"/>
  <c r="AA857" i="6"/>
  <c r="AC857" i="6"/>
  <c r="AC856" i="6" s="1"/>
  <c r="AC855" i="6" s="1"/>
  <c r="AC850" i="6" s="1"/>
  <c r="AC849" i="6" s="1"/>
  <c r="AE857" i="6"/>
  <c r="AF857" i="6"/>
  <c r="AH857" i="6"/>
  <c r="AH856" i="6" s="1"/>
  <c r="AH855" i="6" s="1"/>
  <c r="AH850" i="6" s="1"/>
  <c r="AH849" i="6" s="1"/>
  <c r="AJ857" i="6"/>
  <c r="AL857" i="6"/>
  <c r="AL856" i="6" s="1"/>
  <c r="AL855" i="6" s="1"/>
  <c r="AL850" i="6" s="1"/>
  <c r="AL849" i="6" s="1"/>
  <c r="H858" i="6"/>
  <c r="H857" i="6" s="1"/>
  <c r="H856" i="6" s="1"/>
  <c r="H855" i="6" s="1"/>
  <c r="H850" i="6" s="1"/>
  <c r="H849" i="6" s="1"/>
  <c r="V858" i="6"/>
  <c r="X858" i="6"/>
  <c r="X857" i="6" s="1"/>
  <c r="X856" i="6" s="1"/>
  <c r="X855" i="6" s="1"/>
  <c r="X850" i="6" s="1"/>
  <c r="X849" i="6" s="1"/>
  <c r="AG858" i="6"/>
  <c r="AG857" i="6" s="1"/>
  <c r="AG856" i="6" s="1"/>
  <c r="AG855" i="6" s="1"/>
  <c r="AG850" i="6" s="1"/>
  <c r="AG849" i="6" s="1"/>
  <c r="G862" i="6"/>
  <c r="G861" i="6" s="1"/>
  <c r="G860" i="6" s="1"/>
  <c r="G859" i="6" s="1"/>
  <c r="K862" i="6"/>
  <c r="K861" i="6" s="1"/>
  <c r="O862" i="6"/>
  <c r="O861" i="6" s="1"/>
  <c r="O860" i="6" s="1"/>
  <c r="O859" i="6" s="1"/>
  <c r="P862" i="6"/>
  <c r="P861" i="6" s="1"/>
  <c r="T862" i="6"/>
  <c r="T861" i="6" s="1"/>
  <c r="T860" i="6" s="1"/>
  <c r="T859" i="6" s="1"/>
  <c r="W862" i="6"/>
  <c r="W861" i="6" s="1"/>
  <c r="AA862" i="6"/>
  <c r="AA861" i="6" s="1"/>
  <c r="AA860" i="6" s="1"/>
  <c r="AA859" i="6" s="1"/>
  <c r="AE862" i="6"/>
  <c r="AE861" i="6" s="1"/>
  <c r="AF862" i="6"/>
  <c r="AF861" i="6" s="1"/>
  <c r="AF860" i="6" s="1"/>
  <c r="AF859" i="6" s="1"/>
  <c r="AJ862" i="6"/>
  <c r="AJ861" i="6" s="1"/>
  <c r="F863" i="6"/>
  <c r="F862" i="6" s="1"/>
  <c r="F861" i="6" s="1"/>
  <c r="F860" i="6" s="1"/>
  <c r="F859" i="6" s="1"/>
  <c r="G863" i="6"/>
  <c r="I863" i="6"/>
  <c r="I862" i="6" s="1"/>
  <c r="I861" i="6" s="1"/>
  <c r="I860" i="6" s="1"/>
  <c r="I859" i="6" s="1"/>
  <c r="J863" i="6"/>
  <c r="J862" i="6" s="1"/>
  <c r="J861" i="6" s="1"/>
  <c r="K863" i="6"/>
  <c r="M863" i="6"/>
  <c r="M862" i="6" s="1"/>
  <c r="M861" i="6" s="1"/>
  <c r="O863" i="6"/>
  <c r="P863" i="6"/>
  <c r="R863" i="6"/>
  <c r="R862" i="6" s="1"/>
  <c r="R861" i="6" s="1"/>
  <c r="R860" i="6" s="1"/>
  <c r="R859" i="6" s="1"/>
  <c r="T863" i="6"/>
  <c r="U863" i="6"/>
  <c r="U862" i="6" s="1"/>
  <c r="U861" i="6" s="1"/>
  <c r="U860" i="6" s="1"/>
  <c r="U859" i="6" s="1"/>
  <c r="V863" i="6"/>
  <c r="V862" i="6" s="1"/>
  <c r="V861" i="6" s="1"/>
  <c r="W863" i="6"/>
  <c r="Y863" i="6"/>
  <c r="Y862" i="6" s="1"/>
  <c r="Y861" i="6" s="1"/>
  <c r="AA863" i="6"/>
  <c r="AC863" i="6"/>
  <c r="AC862" i="6" s="1"/>
  <c r="AC861" i="6" s="1"/>
  <c r="AE863" i="6"/>
  <c r="AF863" i="6"/>
  <c r="AH863" i="6"/>
  <c r="AH862" i="6" s="1"/>
  <c r="AH861" i="6" s="1"/>
  <c r="AH860" i="6" s="1"/>
  <c r="AH859" i="6" s="1"/>
  <c r="AJ863" i="6"/>
  <c r="AL863" i="6"/>
  <c r="AL862" i="6" s="1"/>
  <c r="AL861" i="6" s="1"/>
  <c r="AL860" i="6" s="1"/>
  <c r="AL859" i="6" s="1"/>
  <c r="H864" i="6"/>
  <c r="H863" i="6" s="1"/>
  <c r="H862" i="6" s="1"/>
  <c r="H861" i="6" s="1"/>
  <c r="V864" i="6"/>
  <c r="X864" i="6"/>
  <c r="X863" i="6" s="1"/>
  <c r="X862" i="6" s="1"/>
  <c r="X861" i="6" s="1"/>
  <c r="AG864" i="6"/>
  <c r="AG863" i="6" s="1"/>
  <c r="AG862" i="6" s="1"/>
  <c r="AG861" i="6" s="1"/>
  <c r="AG860" i="6" s="1"/>
  <c r="AG859" i="6" s="1"/>
  <c r="G866" i="6"/>
  <c r="G865" i="6" s="1"/>
  <c r="K866" i="6"/>
  <c r="K865" i="6" s="1"/>
  <c r="O866" i="6"/>
  <c r="O865" i="6" s="1"/>
  <c r="P866" i="6"/>
  <c r="P865" i="6" s="1"/>
  <c r="T866" i="6"/>
  <c r="T865" i="6" s="1"/>
  <c r="W866" i="6"/>
  <c r="W865" i="6" s="1"/>
  <c r="AA866" i="6"/>
  <c r="AA865" i="6" s="1"/>
  <c r="AE866" i="6"/>
  <c r="AE865" i="6" s="1"/>
  <c r="AF866" i="6"/>
  <c r="AF865" i="6" s="1"/>
  <c r="AJ866" i="6"/>
  <c r="AJ865" i="6" s="1"/>
  <c r="F867" i="6"/>
  <c r="F866" i="6" s="1"/>
  <c r="F865" i="6" s="1"/>
  <c r="G867" i="6"/>
  <c r="I867" i="6"/>
  <c r="I866" i="6" s="1"/>
  <c r="I865" i="6" s="1"/>
  <c r="J867" i="6"/>
  <c r="J866" i="6" s="1"/>
  <c r="J865" i="6" s="1"/>
  <c r="K867" i="6"/>
  <c r="M867" i="6"/>
  <c r="M866" i="6" s="1"/>
  <c r="M865" i="6" s="1"/>
  <c r="O867" i="6"/>
  <c r="P867" i="6"/>
  <c r="R867" i="6"/>
  <c r="R866" i="6" s="1"/>
  <c r="R865" i="6" s="1"/>
  <c r="T867" i="6"/>
  <c r="U867" i="6"/>
  <c r="U866" i="6" s="1"/>
  <c r="U865" i="6" s="1"/>
  <c r="V867" i="6"/>
  <c r="V866" i="6" s="1"/>
  <c r="V865" i="6" s="1"/>
  <c r="W867" i="6"/>
  <c r="Y867" i="6"/>
  <c r="Y866" i="6" s="1"/>
  <c r="Y865" i="6" s="1"/>
  <c r="AA867" i="6"/>
  <c r="AC867" i="6"/>
  <c r="AC866" i="6" s="1"/>
  <c r="AC865" i="6" s="1"/>
  <c r="AE867" i="6"/>
  <c r="AF867" i="6"/>
  <c r="AH867" i="6"/>
  <c r="AH866" i="6" s="1"/>
  <c r="AH865" i="6" s="1"/>
  <c r="AJ867" i="6"/>
  <c r="AL867" i="6"/>
  <c r="AL866" i="6" s="1"/>
  <c r="AL865" i="6" s="1"/>
  <c r="H868" i="6"/>
  <c r="H867" i="6" s="1"/>
  <c r="H866" i="6" s="1"/>
  <c r="H865" i="6" s="1"/>
  <c r="V868" i="6"/>
  <c r="X868" i="6"/>
  <c r="X867" i="6" s="1"/>
  <c r="X866" i="6" s="1"/>
  <c r="X865" i="6" s="1"/>
  <c r="AG868" i="6"/>
  <c r="AG867" i="6" s="1"/>
  <c r="AG866" i="6" s="1"/>
  <c r="AG865" i="6" s="1"/>
  <c r="U872" i="6"/>
  <c r="T873" i="6"/>
  <c r="T872" i="6" s="1"/>
  <c r="U873" i="6"/>
  <c r="V873" i="6"/>
  <c r="V872" i="6" s="1"/>
  <c r="X873" i="6"/>
  <c r="AE873" i="6"/>
  <c r="AE872" i="6" s="1"/>
  <c r="AF873" i="6"/>
  <c r="AF872" i="6" s="1"/>
  <c r="AG873" i="6"/>
  <c r="AG872" i="6" s="1"/>
  <c r="I874" i="6"/>
  <c r="J874" i="6"/>
  <c r="K874" i="6"/>
  <c r="M874" i="6"/>
  <c r="O874" i="6"/>
  <c r="P874" i="6"/>
  <c r="R874" i="6"/>
  <c r="Y874" i="6"/>
  <c r="Z874" i="6"/>
  <c r="AA874" i="6"/>
  <c r="AC874" i="6"/>
  <c r="AJ874" i="6"/>
  <c r="AK874" i="6"/>
  <c r="AL874" i="6"/>
  <c r="L875" i="6"/>
  <c r="L874" i="6" s="1"/>
  <c r="N875" i="6"/>
  <c r="N874" i="6" s="1"/>
  <c r="Z875" i="6"/>
  <c r="AB875" i="6"/>
  <c r="AB874" i="6" s="1"/>
  <c r="AK875" i="6"/>
  <c r="AM875" i="6" s="1"/>
  <c r="AM874" i="6" s="1"/>
  <c r="I876" i="6"/>
  <c r="J876" i="6"/>
  <c r="K876" i="6"/>
  <c r="L876" i="6"/>
  <c r="M876" i="6"/>
  <c r="O876" i="6"/>
  <c r="P876" i="6"/>
  <c r="R876" i="6"/>
  <c r="Y876" i="6"/>
  <c r="Z876" i="6"/>
  <c r="AA876" i="6"/>
  <c r="AC876" i="6"/>
  <c r="AJ876" i="6"/>
  <c r="AL876" i="6"/>
  <c r="L877" i="6"/>
  <c r="N877" i="6"/>
  <c r="Q877" i="6" s="1"/>
  <c r="Z877" i="6"/>
  <c r="AB877" i="6"/>
  <c r="AB876" i="6" s="1"/>
  <c r="AK877" i="6"/>
  <c r="AK876" i="6" s="1"/>
  <c r="O878" i="6"/>
  <c r="P878" i="6"/>
  <c r="Q878" i="6"/>
  <c r="R878" i="6"/>
  <c r="Q879" i="6"/>
  <c r="S879" i="6"/>
  <c r="S878" i="6" s="1"/>
  <c r="G880" i="6"/>
  <c r="G873" i="6" s="1"/>
  <c r="G872" i="6" s="1"/>
  <c r="I880" i="6"/>
  <c r="I873" i="6" s="1"/>
  <c r="I872" i="6" s="1"/>
  <c r="J880" i="6"/>
  <c r="J873" i="6" s="1"/>
  <c r="K880" i="6"/>
  <c r="K873" i="6" s="1"/>
  <c r="K872" i="6" s="1"/>
  <c r="M880" i="6"/>
  <c r="M873" i="6" s="1"/>
  <c r="M872" i="6" s="1"/>
  <c r="O880" i="6"/>
  <c r="O873" i="6" s="1"/>
  <c r="O872" i="6" s="1"/>
  <c r="P880" i="6"/>
  <c r="P873" i="6" s="1"/>
  <c r="P872" i="6" s="1"/>
  <c r="R880" i="6"/>
  <c r="R873" i="6" s="1"/>
  <c r="W880" i="6"/>
  <c r="W873" i="6" s="1"/>
  <c r="W872" i="6" s="1"/>
  <c r="X880" i="6"/>
  <c r="Y880" i="6"/>
  <c r="Y873" i="6" s="1"/>
  <c r="Y872" i="6" s="1"/>
  <c r="AA880" i="6"/>
  <c r="AA873" i="6" s="1"/>
  <c r="AC880" i="6"/>
  <c r="AC873" i="6" s="1"/>
  <c r="AC872" i="6" s="1"/>
  <c r="AH880" i="6"/>
  <c r="AH873" i="6" s="1"/>
  <c r="AH872" i="6" s="1"/>
  <c r="AI880" i="6"/>
  <c r="AI873" i="6" s="1"/>
  <c r="AJ880" i="6"/>
  <c r="AJ873" i="6" s="1"/>
  <c r="AL880" i="6"/>
  <c r="AL873" i="6" s="1"/>
  <c r="AL872" i="6" s="1"/>
  <c r="H881" i="6"/>
  <c r="H880" i="6" s="1"/>
  <c r="H873" i="6" s="1"/>
  <c r="H872" i="6" s="1"/>
  <c r="X881" i="6"/>
  <c r="Z881" i="6"/>
  <c r="AB881" i="6" s="1"/>
  <c r="AI881" i="6"/>
  <c r="AK881" i="6"/>
  <c r="AM881" i="6" s="1"/>
  <c r="AM880" i="6" s="1"/>
  <c r="I882" i="6"/>
  <c r="O882" i="6"/>
  <c r="P882" i="6"/>
  <c r="R882" i="6"/>
  <c r="Z882" i="6"/>
  <c r="AA882" i="6"/>
  <c r="AC882" i="6"/>
  <c r="AJ882" i="6"/>
  <c r="AL882" i="6"/>
  <c r="L883" i="6"/>
  <c r="L882" i="6" s="1"/>
  <c r="N883" i="6"/>
  <c r="N882" i="6" s="1"/>
  <c r="Z883" i="6"/>
  <c r="AB883" i="6"/>
  <c r="AB882" i="6" s="1"/>
  <c r="AK883" i="6"/>
  <c r="AK882" i="6" s="1"/>
  <c r="M884" i="6"/>
  <c r="N884" i="6"/>
  <c r="O884" i="6"/>
  <c r="P884" i="6"/>
  <c r="R884" i="6"/>
  <c r="AA884" i="6"/>
  <c r="AC884" i="6"/>
  <c r="AJ884" i="6"/>
  <c r="AL884" i="6"/>
  <c r="N885" i="6"/>
  <c r="Q885" i="6"/>
  <c r="Q884" i="6" s="1"/>
  <c r="AB885" i="6"/>
  <c r="AB884" i="6" s="1"/>
  <c r="AK885" i="6"/>
  <c r="AK884" i="6" s="1"/>
  <c r="I886" i="6"/>
  <c r="K886" i="6"/>
  <c r="M886" i="6"/>
  <c r="O886" i="6"/>
  <c r="I887" i="6"/>
  <c r="K887" i="6"/>
  <c r="M887" i="6"/>
  <c r="O887" i="6"/>
  <c r="P887" i="6"/>
  <c r="P886" i="6" s="1"/>
  <c r="R887" i="6"/>
  <c r="R886" i="6" s="1"/>
  <c r="Y887" i="6"/>
  <c r="Y886" i="6" s="1"/>
  <c r="AA887" i="6"/>
  <c r="AA886" i="6" s="1"/>
  <c r="AC887" i="6"/>
  <c r="AC886" i="6" s="1"/>
  <c r="AJ887" i="6"/>
  <c r="AJ886" i="6" s="1"/>
  <c r="AL887" i="6"/>
  <c r="AL886" i="6" s="1"/>
  <c r="J888" i="6"/>
  <c r="J887" i="6" s="1"/>
  <c r="J886" i="6" s="1"/>
  <c r="Z888" i="6"/>
  <c r="Z887" i="6" s="1"/>
  <c r="Z886" i="6" s="1"/>
  <c r="AB888" i="6"/>
  <c r="AB887" i="6" s="1"/>
  <c r="AB886" i="6" s="1"/>
  <c r="AK888" i="6"/>
  <c r="AK887" i="6" s="1"/>
  <c r="AK886" i="6" s="1"/>
  <c r="P890" i="6"/>
  <c r="P889" i="6" s="1"/>
  <c r="P871" i="6" s="1"/>
  <c r="P870" i="6" s="1"/>
  <c r="T890" i="6"/>
  <c r="T889" i="6" s="1"/>
  <c r="F891" i="6"/>
  <c r="F890" i="6" s="1"/>
  <c r="F889" i="6" s="1"/>
  <c r="G891" i="6"/>
  <c r="I891" i="6"/>
  <c r="I890" i="6" s="1"/>
  <c r="I889" i="6" s="1"/>
  <c r="J891" i="6"/>
  <c r="J890" i="6" s="1"/>
  <c r="J889" i="6" s="1"/>
  <c r="K891" i="6"/>
  <c r="M891" i="6"/>
  <c r="M890" i="6" s="1"/>
  <c r="M889" i="6" s="1"/>
  <c r="O891" i="6"/>
  <c r="P891" i="6"/>
  <c r="R891" i="6"/>
  <c r="R890" i="6" s="1"/>
  <c r="R889" i="6" s="1"/>
  <c r="T891" i="6"/>
  <c r="U891" i="6"/>
  <c r="U890" i="6" s="1"/>
  <c r="U889" i="6" s="1"/>
  <c r="W891" i="6"/>
  <c r="Y891" i="6"/>
  <c r="Y890" i="6" s="1"/>
  <c r="Y889" i="6" s="1"/>
  <c r="AA891" i="6"/>
  <c r="AC891" i="6"/>
  <c r="AC890" i="6" s="1"/>
  <c r="AC889" i="6" s="1"/>
  <c r="AE891" i="6"/>
  <c r="AF891" i="6"/>
  <c r="AF890" i="6" s="1"/>
  <c r="AF889" i="6" s="1"/>
  <c r="AG891" i="6"/>
  <c r="AG890" i="6" s="1"/>
  <c r="AG889" i="6" s="1"/>
  <c r="AH891" i="6"/>
  <c r="AH890" i="6" s="1"/>
  <c r="AH889" i="6" s="1"/>
  <c r="AJ891" i="6"/>
  <c r="AJ890" i="6" s="1"/>
  <c r="AJ889" i="6" s="1"/>
  <c r="AL891" i="6"/>
  <c r="AL890" i="6" s="1"/>
  <c r="AL889" i="6" s="1"/>
  <c r="H892" i="6"/>
  <c r="H891" i="6" s="1"/>
  <c r="H890" i="6" s="1"/>
  <c r="H889" i="6" s="1"/>
  <c r="J892" i="6"/>
  <c r="V892" i="6"/>
  <c r="V891" i="6" s="1"/>
  <c r="AG892" i="6"/>
  <c r="AI892" i="6"/>
  <c r="AK892" i="6" s="1"/>
  <c r="F893" i="6"/>
  <c r="G893" i="6"/>
  <c r="G890" i="6" s="1"/>
  <c r="G889" i="6" s="1"/>
  <c r="I893" i="6"/>
  <c r="J893" i="6"/>
  <c r="K893" i="6"/>
  <c r="K890" i="6" s="1"/>
  <c r="K889" i="6" s="1"/>
  <c r="M893" i="6"/>
  <c r="O893" i="6"/>
  <c r="O890" i="6" s="1"/>
  <c r="O889" i="6" s="1"/>
  <c r="P893" i="6"/>
  <c r="R893" i="6"/>
  <c r="T893" i="6"/>
  <c r="U893" i="6"/>
  <c r="W893" i="6"/>
  <c r="W890" i="6" s="1"/>
  <c r="W889" i="6" s="1"/>
  <c r="Y893" i="6"/>
  <c r="AA893" i="6"/>
  <c r="AA890" i="6" s="1"/>
  <c r="AA889" i="6" s="1"/>
  <c r="AC893" i="6"/>
  <c r="AE893" i="6"/>
  <c r="AE890" i="6" s="1"/>
  <c r="AE889" i="6" s="1"/>
  <c r="AE871" i="6" s="1"/>
  <c r="AE870" i="6" s="1"/>
  <c r="AF893" i="6"/>
  <c r="AG893" i="6"/>
  <c r="AH893" i="6"/>
  <c r="AJ893" i="6"/>
  <c r="AL893" i="6"/>
  <c r="H894" i="6"/>
  <c r="H893" i="6" s="1"/>
  <c r="L894" i="6"/>
  <c r="L893" i="6" s="1"/>
  <c r="V894" i="6"/>
  <c r="V893" i="6" s="1"/>
  <c r="AG894" i="6"/>
  <c r="AI894" i="6"/>
  <c r="AI893" i="6" s="1"/>
  <c r="F897" i="6"/>
  <c r="G897" i="6"/>
  <c r="G896" i="6" s="1"/>
  <c r="G895" i="6" s="1"/>
  <c r="I897" i="6"/>
  <c r="J897" i="6"/>
  <c r="K897" i="6"/>
  <c r="K896" i="6" s="1"/>
  <c r="K895" i="6" s="1"/>
  <c r="M897" i="6"/>
  <c r="O897" i="6"/>
  <c r="O896" i="6" s="1"/>
  <c r="O895" i="6" s="1"/>
  <c r="P897" i="6"/>
  <c r="P896" i="6" s="1"/>
  <c r="P895" i="6" s="1"/>
  <c r="R897" i="6"/>
  <c r="T897" i="6"/>
  <c r="T896" i="6" s="1"/>
  <c r="T895" i="6" s="1"/>
  <c r="U897" i="6"/>
  <c r="W897" i="6"/>
  <c r="W896" i="6" s="1"/>
  <c r="W895" i="6" s="1"/>
  <c r="Y897" i="6"/>
  <c r="AA897" i="6"/>
  <c r="AA896" i="6" s="1"/>
  <c r="AA895" i="6" s="1"/>
  <c r="AC897" i="6"/>
  <c r="AE897" i="6"/>
  <c r="AE896" i="6" s="1"/>
  <c r="AE895" i="6" s="1"/>
  <c r="AF897" i="6"/>
  <c r="AF896" i="6" s="1"/>
  <c r="AF895" i="6" s="1"/>
  <c r="AG897" i="6"/>
  <c r="AH897" i="6"/>
  <c r="AJ897" i="6"/>
  <c r="AJ896" i="6" s="1"/>
  <c r="AJ895" i="6" s="1"/>
  <c r="AL897" i="6"/>
  <c r="H898" i="6"/>
  <c r="H897" i="6" s="1"/>
  <c r="L898" i="6"/>
  <c r="L897" i="6" s="1"/>
  <c r="V898" i="6"/>
  <c r="V897" i="6" s="1"/>
  <c r="AG898" i="6"/>
  <c r="AI898" i="6"/>
  <c r="AI897" i="6" s="1"/>
  <c r="F899" i="6"/>
  <c r="G899" i="6"/>
  <c r="I899" i="6"/>
  <c r="I896" i="6" s="1"/>
  <c r="I895" i="6" s="1"/>
  <c r="J899" i="6"/>
  <c r="K899" i="6"/>
  <c r="M899" i="6"/>
  <c r="M896" i="6" s="1"/>
  <c r="M895" i="6" s="1"/>
  <c r="O899" i="6"/>
  <c r="P899" i="6"/>
  <c r="R899" i="6"/>
  <c r="T899" i="6"/>
  <c r="U899" i="6"/>
  <c r="U896" i="6" s="1"/>
  <c r="U895" i="6" s="1"/>
  <c r="W899" i="6"/>
  <c r="Y899" i="6"/>
  <c r="Y896" i="6" s="1"/>
  <c r="Y895" i="6" s="1"/>
  <c r="AA899" i="6"/>
  <c r="AC899" i="6"/>
  <c r="AC896" i="6" s="1"/>
  <c r="AC895" i="6" s="1"/>
  <c r="AE899" i="6"/>
  <c r="AF899" i="6"/>
  <c r="AG899" i="6"/>
  <c r="AG896" i="6" s="1"/>
  <c r="AG895" i="6" s="1"/>
  <c r="AH899" i="6"/>
  <c r="AJ899" i="6"/>
  <c r="AL899" i="6"/>
  <c r="H900" i="6"/>
  <c r="H899" i="6" s="1"/>
  <c r="L900" i="6"/>
  <c r="L899" i="6" s="1"/>
  <c r="V900" i="6"/>
  <c r="V899" i="6" s="1"/>
  <c r="AG900" i="6"/>
  <c r="AI900" i="6"/>
  <c r="AI899" i="6" s="1"/>
  <c r="F901" i="6"/>
  <c r="G901" i="6"/>
  <c r="I901" i="6"/>
  <c r="J901" i="6"/>
  <c r="K901" i="6"/>
  <c r="M901" i="6"/>
  <c r="O901" i="6"/>
  <c r="P901" i="6"/>
  <c r="R901" i="6"/>
  <c r="T901" i="6"/>
  <c r="U901" i="6"/>
  <c r="W901" i="6"/>
  <c r="Y901" i="6"/>
  <c r="AA901" i="6"/>
  <c r="AC901" i="6"/>
  <c r="AE901" i="6"/>
  <c r="AF901" i="6"/>
  <c r="AG901" i="6"/>
  <c r="AH901" i="6"/>
  <c r="AJ901" i="6"/>
  <c r="AL901" i="6"/>
  <c r="H902" i="6"/>
  <c r="H901" i="6" s="1"/>
  <c r="L902" i="6"/>
  <c r="L901" i="6" s="1"/>
  <c r="V902" i="6"/>
  <c r="V901" i="6" s="1"/>
  <c r="AG902" i="6"/>
  <c r="AI902" i="6"/>
  <c r="AI901" i="6" s="1"/>
  <c r="F903" i="6"/>
  <c r="F896" i="6" s="1"/>
  <c r="F895" i="6" s="1"/>
  <c r="G903" i="6"/>
  <c r="I903" i="6"/>
  <c r="J903" i="6"/>
  <c r="J896" i="6" s="1"/>
  <c r="J895" i="6" s="1"/>
  <c r="K903" i="6"/>
  <c r="M903" i="6"/>
  <c r="O903" i="6"/>
  <c r="P903" i="6"/>
  <c r="R903" i="6"/>
  <c r="R896" i="6" s="1"/>
  <c r="R895" i="6" s="1"/>
  <c r="T903" i="6"/>
  <c r="U903" i="6"/>
  <c r="W903" i="6"/>
  <c r="Y903" i="6"/>
  <c r="AA903" i="6"/>
  <c r="AC903" i="6"/>
  <c r="AE903" i="6"/>
  <c r="AF903" i="6"/>
  <c r="AG903" i="6"/>
  <c r="AH903" i="6"/>
  <c r="AH896" i="6" s="1"/>
  <c r="AH895" i="6" s="1"/>
  <c r="AJ903" i="6"/>
  <c r="AL903" i="6"/>
  <c r="AL896" i="6" s="1"/>
  <c r="AL895" i="6" s="1"/>
  <c r="H904" i="6"/>
  <c r="H903" i="6" s="1"/>
  <c r="L904" i="6"/>
  <c r="L903" i="6" s="1"/>
  <c r="V904" i="6"/>
  <c r="V903" i="6" s="1"/>
  <c r="AG904" i="6"/>
  <c r="AI904" i="6"/>
  <c r="AI903" i="6" s="1"/>
  <c r="F905" i="6"/>
  <c r="G905" i="6"/>
  <c r="I905" i="6"/>
  <c r="J905" i="6"/>
  <c r="K905" i="6"/>
  <c r="M905" i="6"/>
  <c r="O905" i="6"/>
  <c r="P905" i="6"/>
  <c r="R905" i="6"/>
  <c r="T905" i="6"/>
  <c r="U905" i="6"/>
  <c r="W905" i="6"/>
  <c r="Y905" i="6"/>
  <c r="AA905" i="6"/>
  <c r="AC905" i="6"/>
  <c r="AE905" i="6"/>
  <c r="AF905" i="6"/>
  <c r="AG905" i="6"/>
  <c r="AH905" i="6"/>
  <c r="AJ905" i="6"/>
  <c r="AL905" i="6"/>
  <c r="H906" i="6"/>
  <c r="H905" i="6" s="1"/>
  <c r="L906" i="6"/>
  <c r="L905" i="6" s="1"/>
  <c r="V906" i="6"/>
  <c r="V905" i="6" s="1"/>
  <c r="AG906" i="6"/>
  <c r="AI906" i="6"/>
  <c r="AI905" i="6" s="1"/>
  <c r="I910" i="6"/>
  <c r="K910" i="6"/>
  <c r="L910" i="6"/>
  <c r="M910" i="6"/>
  <c r="O910" i="6"/>
  <c r="P910" i="6"/>
  <c r="R910" i="6"/>
  <c r="Y910" i="6"/>
  <c r="Z910" i="6"/>
  <c r="AA910" i="6"/>
  <c r="AC910" i="6"/>
  <c r="AJ910" i="6"/>
  <c r="AK910" i="6"/>
  <c r="AL910" i="6"/>
  <c r="L911" i="6"/>
  <c r="N911" i="6"/>
  <c r="Q911" i="6" s="1"/>
  <c r="Z911" i="6"/>
  <c r="AB911" i="6"/>
  <c r="AB910" i="6" s="1"/>
  <c r="AK911" i="6"/>
  <c r="AM911" i="6" s="1"/>
  <c r="AM910" i="6" s="1"/>
  <c r="I912" i="6"/>
  <c r="I909" i="6" s="1"/>
  <c r="I908" i="6" s="1"/>
  <c r="I907" i="6" s="1"/>
  <c r="K912" i="6"/>
  <c r="M912" i="6"/>
  <c r="O912" i="6"/>
  <c r="P912" i="6"/>
  <c r="P909" i="6" s="1"/>
  <c r="P908" i="6" s="1"/>
  <c r="P907" i="6" s="1"/>
  <c r="R912" i="6"/>
  <c r="R909" i="6" s="1"/>
  <c r="R908" i="6" s="1"/>
  <c r="R907" i="6" s="1"/>
  <c r="Y912" i="6"/>
  <c r="Y909" i="6" s="1"/>
  <c r="Y908" i="6" s="1"/>
  <c r="Y907" i="6" s="1"/>
  <c r="AA912" i="6"/>
  <c r="AA909" i="6" s="1"/>
  <c r="AA908" i="6" s="1"/>
  <c r="AA907" i="6" s="1"/>
  <c r="AC912" i="6"/>
  <c r="AC909" i="6" s="1"/>
  <c r="AC908" i="6" s="1"/>
  <c r="AC907" i="6" s="1"/>
  <c r="AJ912" i="6"/>
  <c r="AJ909" i="6" s="1"/>
  <c r="AJ908" i="6" s="1"/>
  <c r="AJ907" i="6" s="1"/>
  <c r="AK912" i="6"/>
  <c r="AL912" i="6"/>
  <c r="AL909" i="6" s="1"/>
  <c r="AL908" i="6" s="1"/>
  <c r="AL907" i="6" s="1"/>
  <c r="L913" i="6"/>
  <c r="N913" i="6" s="1"/>
  <c r="Z913" i="6"/>
  <c r="AB913" i="6" s="1"/>
  <c r="AK913" i="6"/>
  <c r="AM913" i="6"/>
  <c r="AM912" i="6" s="1"/>
  <c r="AM909" i="6" s="1"/>
  <c r="AM908" i="6" s="1"/>
  <c r="AM907" i="6" s="1"/>
  <c r="I914" i="6"/>
  <c r="K914" i="6"/>
  <c r="K909" i="6" s="1"/>
  <c r="K908" i="6" s="1"/>
  <c r="K907" i="6" s="1"/>
  <c r="M914" i="6"/>
  <c r="M909" i="6" s="1"/>
  <c r="M908" i="6" s="1"/>
  <c r="M907" i="6" s="1"/>
  <c r="O914" i="6"/>
  <c r="O909" i="6" s="1"/>
  <c r="O908" i="6" s="1"/>
  <c r="O907" i="6" s="1"/>
  <c r="P914" i="6"/>
  <c r="R914" i="6"/>
  <c r="Y914" i="6"/>
  <c r="Z914" i="6"/>
  <c r="AA914" i="6"/>
  <c r="AC914" i="6"/>
  <c r="AJ914" i="6"/>
  <c r="AL914" i="6"/>
  <c r="L915" i="6"/>
  <c r="L914" i="6" s="1"/>
  <c r="N915" i="6"/>
  <c r="N914" i="6" s="1"/>
  <c r="Z915" i="6"/>
  <c r="AB915" i="6"/>
  <c r="AB914" i="6" s="1"/>
  <c r="AK915" i="6"/>
  <c r="AM915" i="6" s="1"/>
  <c r="AM914" i="6" s="1"/>
  <c r="F919" i="6"/>
  <c r="F918" i="6" s="1"/>
  <c r="F917" i="6" s="1"/>
  <c r="J919" i="6"/>
  <c r="J918" i="6" s="1"/>
  <c r="R919" i="6"/>
  <c r="R918" i="6" s="1"/>
  <c r="R917" i="6" s="1"/>
  <c r="V919" i="6"/>
  <c r="V918" i="6" s="1"/>
  <c r="AH919" i="6"/>
  <c r="AH918" i="6" s="1"/>
  <c r="AL919" i="6"/>
  <c r="AL918" i="6" s="1"/>
  <c r="F920" i="6"/>
  <c r="G920" i="6"/>
  <c r="I920" i="6"/>
  <c r="I919" i="6" s="1"/>
  <c r="I918" i="6" s="1"/>
  <c r="J920" i="6"/>
  <c r="K920" i="6"/>
  <c r="M920" i="6"/>
  <c r="M919" i="6" s="1"/>
  <c r="M918" i="6" s="1"/>
  <c r="O920" i="6"/>
  <c r="P920" i="6"/>
  <c r="P919" i="6" s="1"/>
  <c r="P918" i="6" s="1"/>
  <c r="R920" i="6"/>
  <c r="T920" i="6"/>
  <c r="T919" i="6" s="1"/>
  <c r="T918" i="6" s="1"/>
  <c r="U920" i="6"/>
  <c r="U919" i="6" s="1"/>
  <c r="U918" i="6" s="1"/>
  <c r="V920" i="6"/>
  <c r="W920" i="6"/>
  <c r="X920" i="6"/>
  <c r="X919" i="6" s="1"/>
  <c r="X918" i="6" s="1"/>
  <c r="X917" i="6" s="1"/>
  <c r="X916" i="6" s="1"/>
  <c r="Y920" i="6"/>
  <c r="Y919" i="6" s="1"/>
  <c r="Y918" i="6" s="1"/>
  <c r="Y917" i="6" s="1"/>
  <c r="AA920" i="6"/>
  <c r="AC920" i="6"/>
  <c r="AC919" i="6" s="1"/>
  <c r="AC918" i="6" s="1"/>
  <c r="AC917" i="6" s="1"/>
  <c r="AE920" i="6"/>
  <c r="AF920" i="6"/>
  <c r="AF919" i="6" s="1"/>
  <c r="AF918" i="6" s="1"/>
  <c r="AF917" i="6" s="1"/>
  <c r="AH920" i="6"/>
  <c r="AJ920" i="6"/>
  <c r="AJ919" i="6" s="1"/>
  <c r="AJ918" i="6" s="1"/>
  <c r="AJ917" i="6" s="1"/>
  <c r="AL920" i="6"/>
  <c r="H921" i="6"/>
  <c r="H920" i="6" s="1"/>
  <c r="V921" i="6"/>
  <c r="X921" i="6"/>
  <c r="Z921" i="6" s="1"/>
  <c r="AG921" i="6"/>
  <c r="AG920" i="6" s="1"/>
  <c r="AG919" i="6" s="1"/>
  <c r="AG918" i="6" s="1"/>
  <c r="F922" i="6"/>
  <c r="G922" i="6"/>
  <c r="G919" i="6" s="1"/>
  <c r="G918" i="6" s="1"/>
  <c r="I922" i="6"/>
  <c r="J922" i="6"/>
  <c r="K922" i="6"/>
  <c r="K919" i="6" s="1"/>
  <c r="K918" i="6" s="1"/>
  <c r="K917" i="6" s="1"/>
  <c r="M922" i="6"/>
  <c r="O922" i="6"/>
  <c r="O919" i="6" s="1"/>
  <c r="O918" i="6" s="1"/>
  <c r="O917" i="6" s="1"/>
  <c r="P922" i="6"/>
  <c r="R922" i="6"/>
  <c r="T922" i="6"/>
  <c r="U922" i="6"/>
  <c r="V922" i="6"/>
  <c r="W922" i="6"/>
  <c r="W919" i="6" s="1"/>
  <c r="W918" i="6" s="1"/>
  <c r="W917" i="6" s="1"/>
  <c r="X922" i="6"/>
  <c r="Y922" i="6"/>
  <c r="AA922" i="6"/>
  <c r="AA919" i="6" s="1"/>
  <c r="AA918" i="6" s="1"/>
  <c r="AC922" i="6"/>
  <c r="AE922" i="6"/>
  <c r="AE919" i="6" s="1"/>
  <c r="AE918" i="6" s="1"/>
  <c r="AF922" i="6"/>
  <c r="AH922" i="6"/>
  <c r="AJ922" i="6"/>
  <c r="AL922" i="6"/>
  <c r="H923" i="6"/>
  <c r="H922" i="6" s="1"/>
  <c r="V923" i="6"/>
  <c r="X923" i="6"/>
  <c r="Z923" i="6" s="1"/>
  <c r="AG923" i="6"/>
  <c r="AG922" i="6" s="1"/>
  <c r="F926" i="6"/>
  <c r="G926" i="6"/>
  <c r="I926" i="6"/>
  <c r="I925" i="6" s="1"/>
  <c r="I924" i="6" s="1"/>
  <c r="J926" i="6"/>
  <c r="K926" i="6"/>
  <c r="M926" i="6"/>
  <c r="M925" i="6" s="1"/>
  <c r="M924" i="6" s="1"/>
  <c r="O926" i="6"/>
  <c r="P926" i="6"/>
  <c r="P925" i="6" s="1"/>
  <c r="P924" i="6" s="1"/>
  <c r="R926" i="6"/>
  <c r="T926" i="6"/>
  <c r="T925" i="6" s="1"/>
  <c r="T924" i="6" s="1"/>
  <c r="U926" i="6"/>
  <c r="U925" i="6" s="1"/>
  <c r="U924" i="6" s="1"/>
  <c r="V926" i="6"/>
  <c r="W926" i="6"/>
  <c r="Y926" i="6"/>
  <c r="Y925" i="6" s="1"/>
  <c r="Y924" i="6" s="1"/>
  <c r="AA926" i="6"/>
  <c r="AC926" i="6"/>
  <c r="AC925" i="6" s="1"/>
  <c r="AC924" i="6" s="1"/>
  <c r="AE926" i="6"/>
  <c r="AE925" i="6" s="1"/>
  <c r="AE924" i="6" s="1"/>
  <c r="AF926" i="6"/>
  <c r="AF925" i="6" s="1"/>
  <c r="AF924" i="6" s="1"/>
  <c r="AH926" i="6"/>
  <c r="AJ926" i="6"/>
  <c r="AJ925" i="6" s="1"/>
  <c r="AJ924" i="6" s="1"/>
  <c r="AL926" i="6"/>
  <c r="H927" i="6"/>
  <c r="H926" i="6" s="1"/>
  <c r="H925" i="6" s="1"/>
  <c r="H924" i="6" s="1"/>
  <c r="V927" i="6"/>
  <c r="X927" i="6"/>
  <c r="Z927" i="6" s="1"/>
  <c r="AG927" i="6"/>
  <c r="AG926" i="6" s="1"/>
  <c r="H928" i="6"/>
  <c r="L928" i="6" s="1"/>
  <c r="N928" i="6" s="1"/>
  <c r="Q928" i="6" s="1"/>
  <c r="S928" i="6" s="1"/>
  <c r="V928" i="6"/>
  <c r="X928" i="6"/>
  <c r="X926" i="6" s="1"/>
  <c r="X925" i="6" s="1"/>
  <c r="X924" i="6" s="1"/>
  <c r="AG928" i="6"/>
  <c r="AI928" i="6" s="1"/>
  <c r="AK928" i="6" s="1"/>
  <c r="AM928" i="6" s="1"/>
  <c r="H929" i="6"/>
  <c r="L929" i="6" s="1"/>
  <c r="N929" i="6" s="1"/>
  <c r="Q929" i="6" s="1"/>
  <c r="S929" i="6" s="1"/>
  <c r="V929" i="6"/>
  <c r="X929" i="6"/>
  <c r="Z929" i="6" s="1"/>
  <c r="AB929" i="6" s="1"/>
  <c r="AD929" i="6" s="1"/>
  <c r="AG929" i="6"/>
  <c r="AI929" i="6" s="1"/>
  <c r="AK929" i="6" s="1"/>
  <c r="AM929" i="6" s="1"/>
  <c r="F930" i="6"/>
  <c r="F925" i="6" s="1"/>
  <c r="F924" i="6" s="1"/>
  <c r="G930" i="6"/>
  <c r="G925" i="6" s="1"/>
  <c r="G924" i="6" s="1"/>
  <c r="I930" i="6"/>
  <c r="J930" i="6"/>
  <c r="J925" i="6" s="1"/>
  <c r="J924" i="6" s="1"/>
  <c r="K930" i="6"/>
  <c r="K925" i="6" s="1"/>
  <c r="K924" i="6" s="1"/>
  <c r="M930" i="6"/>
  <c r="O930" i="6"/>
  <c r="O925" i="6" s="1"/>
  <c r="O924" i="6" s="1"/>
  <c r="P930" i="6"/>
  <c r="R930" i="6"/>
  <c r="R925" i="6" s="1"/>
  <c r="R924" i="6" s="1"/>
  <c r="T930" i="6"/>
  <c r="U930" i="6"/>
  <c r="V930" i="6"/>
  <c r="V925" i="6" s="1"/>
  <c r="V924" i="6" s="1"/>
  <c r="W930" i="6"/>
  <c r="W925" i="6" s="1"/>
  <c r="W924" i="6" s="1"/>
  <c r="X930" i="6"/>
  <c r="Y930" i="6"/>
  <c r="AA930" i="6"/>
  <c r="AA925" i="6" s="1"/>
  <c r="AA924" i="6" s="1"/>
  <c r="AC930" i="6"/>
  <c r="AE930" i="6"/>
  <c r="AF930" i="6"/>
  <c r="AH930" i="6"/>
  <c r="AH925" i="6" s="1"/>
  <c r="AH924" i="6" s="1"/>
  <c r="AJ930" i="6"/>
  <c r="AL930" i="6"/>
  <c r="AL925" i="6" s="1"/>
  <c r="AL924" i="6" s="1"/>
  <c r="H931" i="6"/>
  <c r="H930" i="6" s="1"/>
  <c r="V931" i="6"/>
  <c r="X931" i="6"/>
  <c r="Z931" i="6" s="1"/>
  <c r="AG931" i="6"/>
  <c r="AG930" i="6" s="1"/>
  <c r="P934" i="6"/>
  <c r="T934" i="6"/>
  <c r="T933" i="6" s="1"/>
  <c r="T932" i="6" s="1"/>
  <c r="V934" i="6"/>
  <c r="Y934" i="6"/>
  <c r="AC934" i="6"/>
  <c r="AG934" i="6"/>
  <c r="AL934" i="6"/>
  <c r="I935" i="6"/>
  <c r="J935" i="6"/>
  <c r="K935" i="6"/>
  <c r="L935" i="6"/>
  <c r="M935" i="6"/>
  <c r="O935" i="6"/>
  <c r="P935" i="6"/>
  <c r="R935" i="6"/>
  <c r="Y935" i="6"/>
  <c r="Z935" i="6"/>
  <c r="AA935" i="6"/>
  <c r="AC935" i="6"/>
  <c r="AJ935" i="6"/>
  <c r="AK935" i="6"/>
  <c r="AL935" i="6"/>
  <c r="L936" i="6"/>
  <c r="N936" i="6"/>
  <c r="Q936" i="6" s="1"/>
  <c r="Z936" i="6"/>
  <c r="AB936" i="6"/>
  <c r="AB935" i="6" s="1"/>
  <c r="AK936" i="6"/>
  <c r="AM936" i="6" s="1"/>
  <c r="AM935" i="6" s="1"/>
  <c r="F937" i="6"/>
  <c r="F934" i="6" s="1"/>
  <c r="G937" i="6"/>
  <c r="G934" i="6" s="1"/>
  <c r="I937" i="6"/>
  <c r="I934" i="6" s="1"/>
  <c r="J937" i="6"/>
  <c r="J934" i="6" s="1"/>
  <c r="K937" i="6"/>
  <c r="K934" i="6" s="1"/>
  <c r="M937" i="6"/>
  <c r="M934" i="6" s="1"/>
  <c r="O937" i="6"/>
  <c r="O934" i="6" s="1"/>
  <c r="P937" i="6"/>
  <c r="R937" i="6"/>
  <c r="R934" i="6" s="1"/>
  <c r="T937" i="6"/>
  <c r="U937" i="6"/>
  <c r="U934" i="6" s="1"/>
  <c r="W937" i="6"/>
  <c r="W934" i="6" s="1"/>
  <c r="Y937" i="6"/>
  <c r="AA937" i="6"/>
  <c r="AA934" i="6" s="1"/>
  <c r="AC937" i="6"/>
  <c r="AE937" i="6"/>
  <c r="AE934" i="6" s="1"/>
  <c r="AF937" i="6"/>
  <c r="AF934" i="6" s="1"/>
  <c r="AH937" i="6"/>
  <c r="AH934" i="6" s="1"/>
  <c r="AJ937" i="6"/>
  <c r="AJ934" i="6" s="1"/>
  <c r="AL937" i="6"/>
  <c r="H938" i="6"/>
  <c r="L938" i="6" s="1"/>
  <c r="X938" i="6"/>
  <c r="X937" i="6" s="1"/>
  <c r="Z938" i="6"/>
  <c r="Z937" i="6" s="1"/>
  <c r="Z934" i="6" s="1"/>
  <c r="AI938" i="6"/>
  <c r="AI937" i="6" s="1"/>
  <c r="AK938" i="6"/>
  <c r="AK937" i="6" s="1"/>
  <c r="AK934" i="6" s="1"/>
  <c r="F940" i="6"/>
  <c r="F939" i="6" s="1"/>
  <c r="G940" i="6"/>
  <c r="G939" i="6" s="1"/>
  <c r="I940" i="6"/>
  <c r="I939" i="6" s="1"/>
  <c r="J940" i="6"/>
  <c r="J939" i="6" s="1"/>
  <c r="K940" i="6"/>
  <c r="K939" i="6" s="1"/>
  <c r="M940" i="6"/>
  <c r="M939" i="6" s="1"/>
  <c r="O940" i="6"/>
  <c r="O939" i="6" s="1"/>
  <c r="P940" i="6"/>
  <c r="P939" i="6" s="1"/>
  <c r="T940" i="6"/>
  <c r="T939" i="6" s="1"/>
  <c r="U940" i="6"/>
  <c r="U939" i="6" s="1"/>
  <c r="W940" i="6"/>
  <c r="W939" i="6" s="1"/>
  <c r="Y940" i="6"/>
  <c r="Y939" i="6" s="1"/>
  <c r="AA940" i="6"/>
  <c r="AA939" i="6" s="1"/>
  <c r="AC940" i="6"/>
  <c r="AC939" i="6" s="1"/>
  <c r="AE940" i="6"/>
  <c r="AE939" i="6" s="1"/>
  <c r="AF940" i="6"/>
  <c r="AF939" i="6" s="1"/>
  <c r="AH940" i="6"/>
  <c r="AH939" i="6" s="1"/>
  <c r="AJ940" i="6"/>
  <c r="AJ939" i="6" s="1"/>
  <c r="AL940" i="6"/>
  <c r="AL939" i="6" s="1"/>
  <c r="H941" i="6"/>
  <c r="L941" i="6" s="1"/>
  <c r="R941" i="6"/>
  <c r="R940" i="6" s="1"/>
  <c r="R939" i="6" s="1"/>
  <c r="X941" i="6"/>
  <c r="X940" i="6" s="1"/>
  <c r="X939" i="6" s="1"/>
  <c r="AI941" i="6"/>
  <c r="AI940" i="6" s="1"/>
  <c r="AI939" i="6" s="1"/>
  <c r="F943" i="6"/>
  <c r="F942" i="6" s="1"/>
  <c r="G943" i="6"/>
  <c r="G942" i="6" s="1"/>
  <c r="I943" i="6"/>
  <c r="I942" i="6" s="1"/>
  <c r="J943" i="6"/>
  <c r="J942" i="6" s="1"/>
  <c r="K943" i="6"/>
  <c r="K942" i="6" s="1"/>
  <c r="M943" i="6"/>
  <c r="M942" i="6" s="1"/>
  <c r="O943" i="6"/>
  <c r="O942" i="6" s="1"/>
  <c r="P943" i="6"/>
  <c r="P942" i="6" s="1"/>
  <c r="R943" i="6"/>
  <c r="R942" i="6" s="1"/>
  <c r="T943" i="6"/>
  <c r="T942" i="6" s="1"/>
  <c r="U943" i="6"/>
  <c r="U942" i="6" s="1"/>
  <c r="W943" i="6"/>
  <c r="W942" i="6" s="1"/>
  <c r="Y943" i="6"/>
  <c r="Y942" i="6" s="1"/>
  <c r="AA943" i="6"/>
  <c r="AA942" i="6" s="1"/>
  <c r="AC943" i="6"/>
  <c r="AC942" i="6" s="1"/>
  <c r="AE943" i="6"/>
  <c r="AE942" i="6" s="1"/>
  <c r="AF943" i="6"/>
  <c r="AF942" i="6" s="1"/>
  <c r="AH943" i="6"/>
  <c r="AH942" i="6" s="1"/>
  <c r="AI943" i="6"/>
  <c r="AI942" i="6" s="1"/>
  <c r="AJ943" i="6"/>
  <c r="AJ942" i="6" s="1"/>
  <c r="AL943" i="6"/>
  <c r="AL942" i="6" s="1"/>
  <c r="H944" i="6"/>
  <c r="H943" i="6" s="1"/>
  <c r="H942" i="6" s="1"/>
  <c r="L944" i="6"/>
  <c r="L943" i="6" s="1"/>
  <c r="L942" i="6" s="1"/>
  <c r="X944" i="6"/>
  <c r="X943" i="6" s="1"/>
  <c r="X942" i="6" s="1"/>
  <c r="AI944" i="6"/>
  <c r="AK944" i="6" s="1"/>
  <c r="F950" i="6"/>
  <c r="G950" i="6"/>
  <c r="I950" i="6"/>
  <c r="J950" i="6"/>
  <c r="K950" i="6"/>
  <c r="M950" i="6"/>
  <c r="O950" i="6"/>
  <c r="P950" i="6"/>
  <c r="R950" i="6"/>
  <c r="T950" i="6"/>
  <c r="U950" i="6"/>
  <c r="W950" i="6"/>
  <c r="Y950" i="6"/>
  <c r="AA950" i="6"/>
  <c r="AC950" i="6"/>
  <c r="AE950" i="6"/>
  <c r="AF950" i="6"/>
  <c r="AH950" i="6"/>
  <c r="AJ950" i="6"/>
  <c r="AL950" i="6"/>
  <c r="H951" i="6"/>
  <c r="H950" i="6" s="1"/>
  <c r="V951" i="6"/>
  <c r="V950" i="6" s="1"/>
  <c r="X951" i="6"/>
  <c r="X950" i="6" s="1"/>
  <c r="AI951" i="6"/>
  <c r="AI950" i="6" s="1"/>
  <c r="F952" i="6"/>
  <c r="G952" i="6"/>
  <c r="I952" i="6"/>
  <c r="J952" i="6"/>
  <c r="K952" i="6"/>
  <c r="M952" i="6"/>
  <c r="O952" i="6"/>
  <c r="P952" i="6"/>
  <c r="R952" i="6"/>
  <c r="T952" i="6"/>
  <c r="U952" i="6"/>
  <c r="W952" i="6"/>
  <c r="Y952" i="6"/>
  <c r="AA952" i="6"/>
  <c r="AC952" i="6"/>
  <c r="AE952" i="6"/>
  <c r="AF952" i="6"/>
  <c r="AG952" i="6"/>
  <c r="AG949" i="6" s="1"/>
  <c r="AG948" i="6" s="1"/>
  <c r="AG947" i="6" s="1"/>
  <c r="AG946" i="6" s="1"/>
  <c r="AG945" i="6" s="1"/>
  <c r="AH952" i="6"/>
  <c r="AJ952" i="6"/>
  <c r="AL952" i="6"/>
  <c r="H953" i="6"/>
  <c r="H952" i="6" s="1"/>
  <c r="L953" i="6"/>
  <c r="N953" i="6" s="1"/>
  <c r="V953" i="6"/>
  <c r="V952" i="6" s="1"/>
  <c r="AG953" i="6"/>
  <c r="AI953" i="6"/>
  <c r="AI952" i="6" s="1"/>
  <c r="F954" i="6"/>
  <c r="F949" i="6" s="1"/>
  <c r="F948" i="6" s="1"/>
  <c r="F947" i="6" s="1"/>
  <c r="F946" i="6" s="1"/>
  <c r="F945" i="6" s="1"/>
  <c r="G954" i="6"/>
  <c r="G949" i="6" s="1"/>
  <c r="G948" i="6" s="1"/>
  <c r="G947" i="6" s="1"/>
  <c r="G946" i="6" s="1"/>
  <c r="G945" i="6" s="1"/>
  <c r="I954" i="6"/>
  <c r="I949" i="6" s="1"/>
  <c r="I948" i="6" s="1"/>
  <c r="I947" i="6" s="1"/>
  <c r="I946" i="6" s="1"/>
  <c r="I945" i="6" s="1"/>
  <c r="J954" i="6"/>
  <c r="J949" i="6" s="1"/>
  <c r="J948" i="6" s="1"/>
  <c r="J947" i="6" s="1"/>
  <c r="J946" i="6" s="1"/>
  <c r="J945" i="6" s="1"/>
  <c r="K954" i="6"/>
  <c r="K949" i="6" s="1"/>
  <c r="K948" i="6" s="1"/>
  <c r="K947" i="6" s="1"/>
  <c r="K946" i="6" s="1"/>
  <c r="K945" i="6" s="1"/>
  <c r="M954" i="6"/>
  <c r="M949" i="6" s="1"/>
  <c r="M948" i="6" s="1"/>
  <c r="M947" i="6" s="1"/>
  <c r="M946" i="6" s="1"/>
  <c r="M945" i="6" s="1"/>
  <c r="O954" i="6"/>
  <c r="O949" i="6" s="1"/>
  <c r="O948" i="6" s="1"/>
  <c r="O947" i="6" s="1"/>
  <c r="O946" i="6" s="1"/>
  <c r="O945" i="6" s="1"/>
  <c r="P954" i="6"/>
  <c r="P949" i="6" s="1"/>
  <c r="P948" i="6" s="1"/>
  <c r="P947" i="6" s="1"/>
  <c r="P946" i="6" s="1"/>
  <c r="P945" i="6" s="1"/>
  <c r="R954" i="6"/>
  <c r="R949" i="6" s="1"/>
  <c r="R948" i="6" s="1"/>
  <c r="R947" i="6" s="1"/>
  <c r="R946" i="6" s="1"/>
  <c r="R945" i="6" s="1"/>
  <c r="T954" i="6"/>
  <c r="T949" i="6" s="1"/>
  <c r="T948" i="6" s="1"/>
  <c r="T947" i="6" s="1"/>
  <c r="T946" i="6" s="1"/>
  <c r="T945" i="6" s="1"/>
  <c r="U954" i="6"/>
  <c r="U949" i="6" s="1"/>
  <c r="U948" i="6" s="1"/>
  <c r="U947" i="6" s="1"/>
  <c r="U946" i="6" s="1"/>
  <c r="U945" i="6" s="1"/>
  <c r="V954" i="6"/>
  <c r="V949" i="6" s="1"/>
  <c r="V948" i="6" s="1"/>
  <c r="V947" i="6" s="1"/>
  <c r="V946" i="6" s="1"/>
  <c r="V945" i="6" s="1"/>
  <c r="W954" i="6"/>
  <c r="W949" i="6" s="1"/>
  <c r="W948" i="6" s="1"/>
  <c r="W947" i="6" s="1"/>
  <c r="W946" i="6" s="1"/>
  <c r="W945" i="6" s="1"/>
  <c r="Y954" i="6"/>
  <c r="Y949" i="6" s="1"/>
  <c r="Y948" i="6" s="1"/>
  <c r="Y947" i="6" s="1"/>
  <c r="Y946" i="6" s="1"/>
  <c r="Y945" i="6" s="1"/>
  <c r="AA954" i="6"/>
  <c r="AA949" i="6" s="1"/>
  <c r="AA948" i="6" s="1"/>
  <c r="AA947" i="6" s="1"/>
  <c r="AA946" i="6" s="1"/>
  <c r="AA945" i="6" s="1"/>
  <c r="AC954" i="6"/>
  <c r="AC949" i="6" s="1"/>
  <c r="AC948" i="6" s="1"/>
  <c r="AC947" i="6" s="1"/>
  <c r="AC946" i="6" s="1"/>
  <c r="AC945" i="6" s="1"/>
  <c r="AE954" i="6"/>
  <c r="AE949" i="6" s="1"/>
  <c r="AE948" i="6" s="1"/>
  <c r="AE947" i="6" s="1"/>
  <c r="AE946" i="6" s="1"/>
  <c r="AE945" i="6" s="1"/>
  <c r="AF954" i="6"/>
  <c r="AF949" i="6" s="1"/>
  <c r="AF948" i="6" s="1"/>
  <c r="AF947" i="6" s="1"/>
  <c r="AF946" i="6" s="1"/>
  <c r="AF945" i="6" s="1"/>
  <c r="AH954" i="6"/>
  <c r="AH949" i="6" s="1"/>
  <c r="AH948" i="6" s="1"/>
  <c r="AH947" i="6" s="1"/>
  <c r="AH946" i="6" s="1"/>
  <c r="AH945" i="6" s="1"/>
  <c r="AJ954" i="6"/>
  <c r="AJ949" i="6" s="1"/>
  <c r="AJ948" i="6" s="1"/>
  <c r="AJ947" i="6" s="1"/>
  <c r="AJ946" i="6" s="1"/>
  <c r="AJ945" i="6" s="1"/>
  <c r="AL954" i="6"/>
  <c r="AL949" i="6" s="1"/>
  <c r="AL948" i="6" s="1"/>
  <c r="AL947" i="6" s="1"/>
  <c r="AL946" i="6" s="1"/>
  <c r="AL945" i="6" s="1"/>
  <c r="H955" i="6"/>
  <c r="H954" i="6" s="1"/>
  <c r="V955" i="6"/>
  <c r="X955" i="6"/>
  <c r="Z955" i="6" s="1"/>
  <c r="AI955" i="6"/>
  <c r="AI954" i="6" s="1"/>
  <c r="F956" i="6"/>
  <c r="G956" i="6"/>
  <c r="I956" i="6"/>
  <c r="J956" i="6"/>
  <c r="K956" i="6"/>
  <c r="M956" i="6"/>
  <c r="O956" i="6"/>
  <c r="P956" i="6"/>
  <c r="R956" i="6"/>
  <c r="T956" i="6"/>
  <c r="U956" i="6"/>
  <c r="W956" i="6"/>
  <c r="Y956" i="6"/>
  <c r="AA956" i="6"/>
  <c r="AC956" i="6"/>
  <c r="AE956" i="6"/>
  <c r="AF956" i="6"/>
  <c r="AH956" i="6"/>
  <c r="AJ956" i="6"/>
  <c r="AL956" i="6"/>
  <c r="H957" i="6"/>
  <c r="H956" i="6" s="1"/>
  <c r="V957" i="6"/>
  <c r="V956" i="6" s="1"/>
  <c r="X957" i="6"/>
  <c r="X956" i="6" s="1"/>
  <c r="AI957" i="6"/>
  <c r="AI956" i="6" s="1"/>
  <c r="G964" i="6"/>
  <c r="G963" i="6" s="1"/>
  <c r="G962" i="6" s="1"/>
  <c r="G961" i="6" s="1"/>
  <c r="G960" i="6" s="1"/>
  <c r="K964" i="6"/>
  <c r="K963" i="6" s="1"/>
  <c r="K962" i="6" s="1"/>
  <c r="K961" i="6" s="1"/>
  <c r="K960" i="6" s="1"/>
  <c r="O964" i="6"/>
  <c r="O963" i="6" s="1"/>
  <c r="O962" i="6" s="1"/>
  <c r="O961" i="6" s="1"/>
  <c r="O960" i="6" s="1"/>
  <c r="P964" i="6"/>
  <c r="P963" i="6" s="1"/>
  <c r="P962" i="6" s="1"/>
  <c r="P961" i="6" s="1"/>
  <c r="P960" i="6" s="1"/>
  <c r="T964" i="6"/>
  <c r="T963" i="6" s="1"/>
  <c r="T962" i="6" s="1"/>
  <c r="T961" i="6" s="1"/>
  <c r="T960" i="6" s="1"/>
  <c r="W964" i="6"/>
  <c r="W963" i="6" s="1"/>
  <c r="W962" i="6" s="1"/>
  <c r="W961" i="6" s="1"/>
  <c r="W960" i="6" s="1"/>
  <c r="AA964" i="6"/>
  <c r="AA963" i="6" s="1"/>
  <c r="AA962" i="6" s="1"/>
  <c r="AA961" i="6" s="1"/>
  <c r="AA960" i="6" s="1"/>
  <c r="AE964" i="6"/>
  <c r="AE963" i="6" s="1"/>
  <c r="AE962" i="6" s="1"/>
  <c r="AE961" i="6" s="1"/>
  <c r="AE960" i="6" s="1"/>
  <c r="AF964" i="6"/>
  <c r="AF963" i="6" s="1"/>
  <c r="AF962" i="6" s="1"/>
  <c r="AF961" i="6" s="1"/>
  <c r="AF960" i="6" s="1"/>
  <c r="AJ964" i="6"/>
  <c r="AJ963" i="6" s="1"/>
  <c r="AJ962" i="6" s="1"/>
  <c r="AJ961" i="6" s="1"/>
  <c r="AJ960" i="6" s="1"/>
  <c r="F965" i="6"/>
  <c r="F964" i="6" s="1"/>
  <c r="F963" i="6" s="1"/>
  <c r="F962" i="6" s="1"/>
  <c r="F961" i="6" s="1"/>
  <c r="F960" i="6" s="1"/>
  <c r="G965" i="6"/>
  <c r="I965" i="6"/>
  <c r="I964" i="6" s="1"/>
  <c r="I963" i="6" s="1"/>
  <c r="I962" i="6" s="1"/>
  <c r="I961" i="6" s="1"/>
  <c r="I960" i="6" s="1"/>
  <c r="J965" i="6"/>
  <c r="J964" i="6" s="1"/>
  <c r="J963" i="6" s="1"/>
  <c r="J962" i="6" s="1"/>
  <c r="J961" i="6" s="1"/>
  <c r="J960" i="6" s="1"/>
  <c r="K965" i="6"/>
  <c r="M965" i="6"/>
  <c r="M964" i="6" s="1"/>
  <c r="M963" i="6" s="1"/>
  <c r="M962" i="6" s="1"/>
  <c r="M961" i="6" s="1"/>
  <c r="M960" i="6" s="1"/>
  <c r="O965" i="6"/>
  <c r="P965" i="6"/>
  <c r="R965" i="6"/>
  <c r="R964" i="6" s="1"/>
  <c r="R963" i="6" s="1"/>
  <c r="R962" i="6" s="1"/>
  <c r="R961" i="6" s="1"/>
  <c r="R960" i="6" s="1"/>
  <c r="T965" i="6"/>
  <c r="U965" i="6"/>
  <c r="U964" i="6" s="1"/>
  <c r="U963" i="6" s="1"/>
  <c r="U962" i="6" s="1"/>
  <c r="U961" i="6" s="1"/>
  <c r="U960" i="6" s="1"/>
  <c r="W965" i="6"/>
  <c r="Y965" i="6"/>
  <c r="Y964" i="6" s="1"/>
  <c r="Y963" i="6" s="1"/>
  <c r="Y962" i="6" s="1"/>
  <c r="Y961" i="6" s="1"/>
  <c r="Y960" i="6" s="1"/>
  <c r="AA965" i="6"/>
  <c r="AC965" i="6"/>
  <c r="AC964" i="6" s="1"/>
  <c r="AC963" i="6" s="1"/>
  <c r="AC962" i="6" s="1"/>
  <c r="AC961" i="6" s="1"/>
  <c r="AC960" i="6" s="1"/>
  <c r="AE965" i="6"/>
  <c r="AF965" i="6"/>
  <c r="AG965" i="6"/>
  <c r="AG964" i="6" s="1"/>
  <c r="AG963" i="6" s="1"/>
  <c r="AG962" i="6" s="1"/>
  <c r="AG961" i="6" s="1"/>
  <c r="AG960" i="6" s="1"/>
  <c r="AH965" i="6"/>
  <c r="AH964" i="6" s="1"/>
  <c r="AH963" i="6" s="1"/>
  <c r="AH962" i="6" s="1"/>
  <c r="AH961" i="6" s="1"/>
  <c r="AH960" i="6" s="1"/>
  <c r="AJ965" i="6"/>
  <c r="AL965" i="6"/>
  <c r="AL964" i="6" s="1"/>
  <c r="AL963" i="6" s="1"/>
  <c r="AL962" i="6" s="1"/>
  <c r="AL961" i="6" s="1"/>
  <c r="AL960" i="6" s="1"/>
  <c r="H966" i="6"/>
  <c r="H965" i="6" s="1"/>
  <c r="H964" i="6" s="1"/>
  <c r="H963" i="6" s="1"/>
  <c r="H962" i="6" s="1"/>
  <c r="H961" i="6" s="1"/>
  <c r="H960" i="6" s="1"/>
  <c r="L966" i="6"/>
  <c r="N966" i="6" s="1"/>
  <c r="V966" i="6"/>
  <c r="V965" i="6" s="1"/>
  <c r="V964" i="6" s="1"/>
  <c r="V963" i="6" s="1"/>
  <c r="V962" i="6" s="1"/>
  <c r="V961" i="6" s="1"/>
  <c r="V960" i="6" s="1"/>
  <c r="AG966" i="6"/>
  <c r="AI966" i="6"/>
  <c r="AI965" i="6" s="1"/>
  <c r="AI964" i="6" s="1"/>
  <c r="AI963" i="6" s="1"/>
  <c r="AI962" i="6" s="1"/>
  <c r="AI961" i="6" s="1"/>
  <c r="AI960" i="6" s="1"/>
  <c r="I971" i="6"/>
  <c r="I970" i="6" s="1"/>
  <c r="I969" i="6" s="1"/>
  <c r="I968" i="6" s="1"/>
  <c r="J971" i="6"/>
  <c r="J970" i="6" s="1"/>
  <c r="J969" i="6" s="1"/>
  <c r="J968" i="6" s="1"/>
  <c r="M971" i="6"/>
  <c r="M970" i="6" s="1"/>
  <c r="M969" i="6" s="1"/>
  <c r="M968" i="6" s="1"/>
  <c r="U971" i="6"/>
  <c r="U970" i="6" s="1"/>
  <c r="U969" i="6" s="1"/>
  <c r="U968" i="6" s="1"/>
  <c r="Y971" i="6"/>
  <c r="Y970" i="6" s="1"/>
  <c r="Y969" i="6" s="1"/>
  <c r="Y968" i="6" s="1"/>
  <c r="AC971" i="6"/>
  <c r="AC970" i="6" s="1"/>
  <c r="AC969" i="6" s="1"/>
  <c r="AC968" i="6" s="1"/>
  <c r="AH971" i="6"/>
  <c r="AH970" i="6" s="1"/>
  <c r="AH969" i="6" s="1"/>
  <c r="AH968" i="6" s="1"/>
  <c r="AL971" i="6"/>
  <c r="AL970" i="6" s="1"/>
  <c r="AL969" i="6" s="1"/>
  <c r="AL968" i="6" s="1"/>
  <c r="G972" i="6"/>
  <c r="G971" i="6" s="1"/>
  <c r="G970" i="6" s="1"/>
  <c r="G969" i="6" s="1"/>
  <c r="G968" i="6" s="1"/>
  <c r="I972" i="6"/>
  <c r="J972" i="6"/>
  <c r="K972" i="6"/>
  <c r="K971" i="6" s="1"/>
  <c r="K970" i="6" s="1"/>
  <c r="K969" i="6" s="1"/>
  <c r="K968" i="6" s="1"/>
  <c r="M972" i="6"/>
  <c r="O972" i="6"/>
  <c r="O971" i="6" s="1"/>
  <c r="O970" i="6" s="1"/>
  <c r="O969" i="6" s="1"/>
  <c r="O968" i="6" s="1"/>
  <c r="P972" i="6"/>
  <c r="P971" i="6" s="1"/>
  <c r="P970" i="6" s="1"/>
  <c r="P969" i="6" s="1"/>
  <c r="P968" i="6" s="1"/>
  <c r="U972" i="6"/>
  <c r="W972" i="6"/>
  <c r="W971" i="6" s="1"/>
  <c r="W970" i="6" s="1"/>
  <c r="W969" i="6" s="1"/>
  <c r="W968" i="6" s="1"/>
  <c r="Y972" i="6"/>
  <c r="AA972" i="6"/>
  <c r="AA971" i="6" s="1"/>
  <c r="AA970" i="6" s="1"/>
  <c r="AA969" i="6" s="1"/>
  <c r="AA968" i="6" s="1"/>
  <c r="AC972" i="6"/>
  <c r="AE972" i="6"/>
  <c r="AE971" i="6" s="1"/>
  <c r="AE970" i="6" s="1"/>
  <c r="AE969" i="6" s="1"/>
  <c r="AE968" i="6" s="1"/>
  <c r="AF972" i="6"/>
  <c r="AF971" i="6" s="1"/>
  <c r="AF970" i="6" s="1"/>
  <c r="AF969" i="6" s="1"/>
  <c r="AF968" i="6" s="1"/>
  <c r="AH972" i="6"/>
  <c r="AJ972" i="6"/>
  <c r="AJ971" i="6" s="1"/>
  <c r="AJ970" i="6" s="1"/>
  <c r="AJ969" i="6" s="1"/>
  <c r="AJ968" i="6" s="1"/>
  <c r="AL972" i="6"/>
  <c r="F973" i="6"/>
  <c r="F972" i="6" s="1"/>
  <c r="F971" i="6" s="1"/>
  <c r="F970" i="6" s="1"/>
  <c r="F969" i="6" s="1"/>
  <c r="F968" i="6" s="1"/>
  <c r="H973" i="6"/>
  <c r="H972" i="6" s="1"/>
  <c r="H971" i="6" s="1"/>
  <c r="H970" i="6" s="1"/>
  <c r="H969" i="6" s="1"/>
  <c r="H968" i="6" s="1"/>
  <c r="R973" i="6"/>
  <c r="R972" i="6" s="1"/>
  <c r="R971" i="6" s="1"/>
  <c r="R970" i="6" s="1"/>
  <c r="R969" i="6" s="1"/>
  <c r="R968" i="6" s="1"/>
  <c r="T973" i="6"/>
  <c r="T972" i="6" s="1"/>
  <c r="T971" i="6" s="1"/>
  <c r="T970" i="6" s="1"/>
  <c r="T969" i="6" s="1"/>
  <c r="T968" i="6" s="1"/>
  <c r="AE973" i="6"/>
  <c r="AG973" i="6" s="1"/>
  <c r="F978" i="6"/>
  <c r="F977" i="6" s="1"/>
  <c r="F976" i="6" s="1"/>
  <c r="F975" i="6" s="1"/>
  <c r="F974" i="6" s="1"/>
  <c r="G978" i="6"/>
  <c r="G977" i="6" s="1"/>
  <c r="G976" i="6" s="1"/>
  <c r="G975" i="6" s="1"/>
  <c r="H978" i="6"/>
  <c r="H977" i="6" s="1"/>
  <c r="H976" i="6" s="1"/>
  <c r="H975" i="6" s="1"/>
  <c r="H974" i="6" s="1"/>
  <c r="I978" i="6"/>
  <c r="I977" i="6" s="1"/>
  <c r="I976" i="6" s="1"/>
  <c r="I975" i="6" s="1"/>
  <c r="J978" i="6"/>
  <c r="J977" i="6" s="1"/>
  <c r="J976" i="6" s="1"/>
  <c r="J975" i="6" s="1"/>
  <c r="K978" i="6"/>
  <c r="K977" i="6" s="1"/>
  <c r="K976" i="6" s="1"/>
  <c r="K975" i="6" s="1"/>
  <c r="M978" i="6"/>
  <c r="M977" i="6" s="1"/>
  <c r="M976" i="6" s="1"/>
  <c r="M975" i="6" s="1"/>
  <c r="O978" i="6"/>
  <c r="O977" i="6" s="1"/>
  <c r="O976" i="6" s="1"/>
  <c r="O975" i="6" s="1"/>
  <c r="P978" i="6"/>
  <c r="P977" i="6" s="1"/>
  <c r="P976" i="6" s="1"/>
  <c r="P975" i="6" s="1"/>
  <c r="R978" i="6"/>
  <c r="R977" i="6" s="1"/>
  <c r="R976" i="6" s="1"/>
  <c r="R975" i="6" s="1"/>
  <c r="T978" i="6"/>
  <c r="T977" i="6" s="1"/>
  <c r="T976" i="6" s="1"/>
  <c r="T975" i="6" s="1"/>
  <c r="U978" i="6"/>
  <c r="U977" i="6" s="1"/>
  <c r="U976" i="6" s="1"/>
  <c r="U975" i="6" s="1"/>
  <c r="W978" i="6"/>
  <c r="W977" i="6" s="1"/>
  <c r="W976" i="6" s="1"/>
  <c r="W975" i="6" s="1"/>
  <c r="Y978" i="6"/>
  <c r="Y977" i="6" s="1"/>
  <c r="Y976" i="6" s="1"/>
  <c r="Y975" i="6" s="1"/>
  <c r="AA978" i="6"/>
  <c r="AA977" i="6" s="1"/>
  <c r="AA976" i="6" s="1"/>
  <c r="AA975" i="6" s="1"/>
  <c r="AC978" i="6"/>
  <c r="AC977" i="6" s="1"/>
  <c r="AC976" i="6" s="1"/>
  <c r="AC975" i="6" s="1"/>
  <c r="AE978" i="6"/>
  <c r="AE977" i="6" s="1"/>
  <c r="AE976" i="6" s="1"/>
  <c r="AE975" i="6" s="1"/>
  <c r="AF978" i="6"/>
  <c r="AF977" i="6" s="1"/>
  <c r="AF976" i="6" s="1"/>
  <c r="AF975" i="6" s="1"/>
  <c r="AH978" i="6"/>
  <c r="AH977" i="6" s="1"/>
  <c r="AH976" i="6" s="1"/>
  <c r="AH975" i="6" s="1"/>
  <c r="AJ978" i="6"/>
  <c r="AJ977" i="6" s="1"/>
  <c r="AJ976" i="6" s="1"/>
  <c r="AJ975" i="6" s="1"/>
  <c r="AL978" i="6"/>
  <c r="AL977" i="6" s="1"/>
  <c r="AL976" i="6" s="1"/>
  <c r="AL975" i="6" s="1"/>
  <c r="H979" i="6"/>
  <c r="L979" i="6"/>
  <c r="L978" i="6" s="1"/>
  <c r="L977" i="6" s="1"/>
  <c r="L976" i="6" s="1"/>
  <c r="L975" i="6" s="1"/>
  <c r="X979" i="6"/>
  <c r="X978" i="6" s="1"/>
  <c r="X977" i="6" s="1"/>
  <c r="X976" i="6" s="1"/>
  <c r="X975" i="6" s="1"/>
  <c r="AI979" i="6"/>
  <c r="AK979" i="6" s="1"/>
  <c r="F983" i="6"/>
  <c r="F982" i="6" s="1"/>
  <c r="F981" i="6" s="1"/>
  <c r="F980" i="6" s="1"/>
  <c r="G983" i="6"/>
  <c r="G982" i="6" s="1"/>
  <c r="G981" i="6" s="1"/>
  <c r="G980" i="6" s="1"/>
  <c r="I983" i="6"/>
  <c r="I982" i="6" s="1"/>
  <c r="I981" i="6" s="1"/>
  <c r="I980" i="6" s="1"/>
  <c r="J983" i="6"/>
  <c r="J982" i="6" s="1"/>
  <c r="J981" i="6" s="1"/>
  <c r="J980" i="6" s="1"/>
  <c r="K983" i="6"/>
  <c r="K982" i="6" s="1"/>
  <c r="K981" i="6" s="1"/>
  <c r="K980" i="6" s="1"/>
  <c r="M983" i="6"/>
  <c r="M982" i="6" s="1"/>
  <c r="M981" i="6" s="1"/>
  <c r="M980" i="6" s="1"/>
  <c r="O983" i="6"/>
  <c r="O982" i="6" s="1"/>
  <c r="O981" i="6" s="1"/>
  <c r="O980" i="6" s="1"/>
  <c r="P983" i="6"/>
  <c r="P982" i="6" s="1"/>
  <c r="P981" i="6" s="1"/>
  <c r="P980" i="6" s="1"/>
  <c r="R983" i="6"/>
  <c r="R982" i="6" s="1"/>
  <c r="R981" i="6" s="1"/>
  <c r="R980" i="6" s="1"/>
  <c r="T983" i="6"/>
  <c r="T982" i="6" s="1"/>
  <c r="T981" i="6" s="1"/>
  <c r="T980" i="6" s="1"/>
  <c r="U983" i="6"/>
  <c r="U982" i="6" s="1"/>
  <c r="U981" i="6" s="1"/>
  <c r="U980" i="6" s="1"/>
  <c r="W983" i="6"/>
  <c r="W982" i="6" s="1"/>
  <c r="W981" i="6" s="1"/>
  <c r="W980" i="6" s="1"/>
  <c r="Y983" i="6"/>
  <c r="Y982" i="6" s="1"/>
  <c r="Y981" i="6" s="1"/>
  <c r="Y980" i="6" s="1"/>
  <c r="AA983" i="6"/>
  <c r="AA982" i="6" s="1"/>
  <c r="AA981" i="6" s="1"/>
  <c r="AA980" i="6" s="1"/>
  <c r="AC983" i="6"/>
  <c r="AC982" i="6" s="1"/>
  <c r="AC981" i="6" s="1"/>
  <c r="AC980" i="6" s="1"/>
  <c r="AE983" i="6"/>
  <c r="AE982" i="6" s="1"/>
  <c r="AE981" i="6" s="1"/>
  <c r="AE980" i="6" s="1"/>
  <c r="AF983" i="6"/>
  <c r="AF982" i="6" s="1"/>
  <c r="AF981" i="6" s="1"/>
  <c r="AF980" i="6" s="1"/>
  <c r="AH983" i="6"/>
  <c r="AH982" i="6" s="1"/>
  <c r="AH981" i="6" s="1"/>
  <c r="AH980" i="6" s="1"/>
  <c r="AJ983" i="6"/>
  <c r="AJ982" i="6" s="1"/>
  <c r="AJ981" i="6" s="1"/>
  <c r="AJ980" i="6" s="1"/>
  <c r="AL983" i="6"/>
  <c r="AL982" i="6" s="1"/>
  <c r="AL981" i="6" s="1"/>
  <c r="AL980" i="6" s="1"/>
  <c r="H984" i="6"/>
  <c r="H983" i="6" s="1"/>
  <c r="H982" i="6" s="1"/>
  <c r="H981" i="6" s="1"/>
  <c r="H980" i="6" s="1"/>
  <c r="L984" i="6"/>
  <c r="L983" i="6" s="1"/>
  <c r="L982" i="6" s="1"/>
  <c r="L981" i="6" s="1"/>
  <c r="L980" i="6" s="1"/>
  <c r="X984" i="6"/>
  <c r="X983" i="6" s="1"/>
  <c r="X982" i="6" s="1"/>
  <c r="X981" i="6" s="1"/>
  <c r="X980" i="6" s="1"/>
  <c r="AI984" i="6"/>
  <c r="AK984" i="6" s="1"/>
  <c r="I988" i="6"/>
  <c r="I987" i="6" s="1"/>
  <c r="I986" i="6" s="1"/>
  <c r="I985" i="6" s="1"/>
  <c r="M988" i="6"/>
  <c r="M987" i="6" s="1"/>
  <c r="M986" i="6" s="1"/>
  <c r="M985" i="6" s="1"/>
  <c r="U988" i="6"/>
  <c r="U987" i="6" s="1"/>
  <c r="U986" i="6" s="1"/>
  <c r="U985" i="6" s="1"/>
  <c r="Y988" i="6"/>
  <c r="Y987" i="6" s="1"/>
  <c r="Y986" i="6" s="1"/>
  <c r="Y985" i="6" s="1"/>
  <c r="AC988" i="6"/>
  <c r="AC987" i="6" s="1"/>
  <c r="AC986" i="6" s="1"/>
  <c r="AC985" i="6" s="1"/>
  <c r="AG988" i="6"/>
  <c r="AG987" i="6" s="1"/>
  <c r="AG986" i="6" s="1"/>
  <c r="AG985" i="6" s="1"/>
  <c r="F989" i="6"/>
  <c r="F988" i="6" s="1"/>
  <c r="F987" i="6" s="1"/>
  <c r="F986" i="6" s="1"/>
  <c r="F985" i="6" s="1"/>
  <c r="G989" i="6"/>
  <c r="G988" i="6" s="1"/>
  <c r="G987" i="6" s="1"/>
  <c r="G986" i="6" s="1"/>
  <c r="G985" i="6" s="1"/>
  <c r="I989" i="6"/>
  <c r="J989" i="6"/>
  <c r="J988" i="6" s="1"/>
  <c r="J987" i="6" s="1"/>
  <c r="J986" i="6" s="1"/>
  <c r="J985" i="6" s="1"/>
  <c r="K989" i="6"/>
  <c r="K988" i="6" s="1"/>
  <c r="K987" i="6" s="1"/>
  <c r="K986" i="6" s="1"/>
  <c r="K985" i="6" s="1"/>
  <c r="M989" i="6"/>
  <c r="O989" i="6"/>
  <c r="O988" i="6" s="1"/>
  <c r="O987" i="6" s="1"/>
  <c r="O986" i="6" s="1"/>
  <c r="O985" i="6" s="1"/>
  <c r="P989" i="6"/>
  <c r="P988" i="6" s="1"/>
  <c r="P987" i="6" s="1"/>
  <c r="P986" i="6" s="1"/>
  <c r="P985" i="6" s="1"/>
  <c r="R989" i="6"/>
  <c r="R988" i="6" s="1"/>
  <c r="R987" i="6" s="1"/>
  <c r="R986" i="6" s="1"/>
  <c r="R985" i="6" s="1"/>
  <c r="T989" i="6"/>
  <c r="T988" i="6" s="1"/>
  <c r="T987" i="6" s="1"/>
  <c r="T986" i="6" s="1"/>
  <c r="T985" i="6" s="1"/>
  <c r="U989" i="6"/>
  <c r="W989" i="6"/>
  <c r="W988" i="6" s="1"/>
  <c r="W987" i="6" s="1"/>
  <c r="W986" i="6" s="1"/>
  <c r="W985" i="6" s="1"/>
  <c r="Y989" i="6"/>
  <c r="AA989" i="6"/>
  <c r="AA988" i="6" s="1"/>
  <c r="AA987" i="6" s="1"/>
  <c r="AA986" i="6" s="1"/>
  <c r="AA985" i="6" s="1"/>
  <c r="AC989" i="6"/>
  <c r="AE989" i="6"/>
  <c r="AE988" i="6" s="1"/>
  <c r="AE987" i="6" s="1"/>
  <c r="AE986" i="6" s="1"/>
  <c r="AE985" i="6" s="1"/>
  <c r="AF989" i="6"/>
  <c r="AF988" i="6" s="1"/>
  <c r="AF987" i="6" s="1"/>
  <c r="AF986" i="6" s="1"/>
  <c r="AF985" i="6" s="1"/>
  <c r="AG989" i="6"/>
  <c r="AH989" i="6"/>
  <c r="AH988" i="6" s="1"/>
  <c r="AH987" i="6" s="1"/>
  <c r="AH986" i="6" s="1"/>
  <c r="AH985" i="6" s="1"/>
  <c r="AJ989" i="6"/>
  <c r="AJ988" i="6" s="1"/>
  <c r="AJ987" i="6" s="1"/>
  <c r="AJ986" i="6" s="1"/>
  <c r="AJ985" i="6" s="1"/>
  <c r="AL989" i="6"/>
  <c r="AL988" i="6" s="1"/>
  <c r="AL987" i="6" s="1"/>
  <c r="AL986" i="6" s="1"/>
  <c r="AL985" i="6" s="1"/>
  <c r="H990" i="6"/>
  <c r="H989" i="6" s="1"/>
  <c r="H988" i="6" s="1"/>
  <c r="H987" i="6" s="1"/>
  <c r="H986" i="6" s="1"/>
  <c r="H985" i="6" s="1"/>
  <c r="L990" i="6"/>
  <c r="L989" i="6" s="1"/>
  <c r="L988" i="6" s="1"/>
  <c r="L987" i="6" s="1"/>
  <c r="L986" i="6" s="1"/>
  <c r="L985" i="6" s="1"/>
  <c r="V990" i="6"/>
  <c r="V989" i="6" s="1"/>
  <c r="V988" i="6" s="1"/>
  <c r="V987" i="6" s="1"/>
  <c r="V986" i="6" s="1"/>
  <c r="V985" i="6" s="1"/>
  <c r="AG990" i="6"/>
  <c r="AI990" i="6"/>
  <c r="AI989" i="6" s="1"/>
  <c r="AI988" i="6" s="1"/>
  <c r="AI987" i="6" s="1"/>
  <c r="AI986" i="6" s="1"/>
  <c r="AI985" i="6" s="1"/>
  <c r="G995" i="6"/>
  <c r="G994" i="6" s="1"/>
  <c r="G993" i="6" s="1"/>
  <c r="G992" i="6" s="1"/>
  <c r="G991" i="6" s="1"/>
  <c r="K995" i="6"/>
  <c r="K994" i="6" s="1"/>
  <c r="K993" i="6" s="1"/>
  <c r="K992" i="6" s="1"/>
  <c r="K991" i="6" s="1"/>
  <c r="O995" i="6"/>
  <c r="O994" i="6" s="1"/>
  <c r="O993" i="6" s="1"/>
  <c r="O992" i="6" s="1"/>
  <c r="O991" i="6" s="1"/>
  <c r="W995" i="6"/>
  <c r="W994" i="6" s="1"/>
  <c r="W993" i="6" s="1"/>
  <c r="W992" i="6" s="1"/>
  <c r="W991" i="6" s="1"/>
  <c r="AA995" i="6"/>
  <c r="AA994" i="6" s="1"/>
  <c r="AA993" i="6" s="1"/>
  <c r="AA992" i="6" s="1"/>
  <c r="AA991" i="6" s="1"/>
  <c r="AE995" i="6"/>
  <c r="AE994" i="6" s="1"/>
  <c r="AE993" i="6" s="1"/>
  <c r="AE992" i="6" s="1"/>
  <c r="AE991" i="6" s="1"/>
  <c r="F996" i="6"/>
  <c r="F995" i="6" s="1"/>
  <c r="F994" i="6" s="1"/>
  <c r="F993" i="6" s="1"/>
  <c r="F992" i="6" s="1"/>
  <c r="F991" i="6" s="1"/>
  <c r="G996" i="6"/>
  <c r="I996" i="6"/>
  <c r="I995" i="6" s="1"/>
  <c r="I994" i="6" s="1"/>
  <c r="I993" i="6" s="1"/>
  <c r="I992" i="6" s="1"/>
  <c r="I991" i="6" s="1"/>
  <c r="J996" i="6"/>
  <c r="J995" i="6" s="1"/>
  <c r="J994" i="6" s="1"/>
  <c r="J993" i="6" s="1"/>
  <c r="J992" i="6" s="1"/>
  <c r="J991" i="6" s="1"/>
  <c r="K996" i="6"/>
  <c r="M996" i="6"/>
  <c r="M995" i="6" s="1"/>
  <c r="M994" i="6" s="1"/>
  <c r="M993" i="6" s="1"/>
  <c r="M992" i="6" s="1"/>
  <c r="M991" i="6" s="1"/>
  <c r="O996" i="6"/>
  <c r="P996" i="6"/>
  <c r="P995" i="6" s="1"/>
  <c r="P994" i="6" s="1"/>
  <c r="P993" i="6" s="1"/>
  <c r="P992" i="6" s="1"/>
  <c r="P991" i="6" s="1"/>
  <c r="R996" i="6"/>
  <c r="R995" i="6" s="1"/>
  <c r="R994" i="6" s="1"/>
  <c r="R993" i="6" s="1"/>
  <c r="R992" i="6" s="1"/>
  <c r="R991" i="6" s="1"/>
  <c r="T996" i="6"/>
  <c r="T995" i="6" s="1"/>
  <c r="T994" i="6" s="1"/>
  <c r="T993" i="6" s="1"/>
  <c r="T992" i="6" s="1"/>
  <c r="T991" i="6" s="1"/>
  <c r="U996" i="6"/>
  <c r="U995" i="6" s="1"/>
  <c r="U994" i="6" s="1"/>
  <c r="U993" i="6" s="1"/>
  <c r="U992" i="6" s="1"/>
  <c r="U991" i="6" s="1"/>
  <c r="W996" i="6"/>
  <c r="Y996" i="6"/>
  <c r="Y995" i="6" s="1"/>
  <c r="Y994" i="6" s="1"/>
  <c r="Y993" i="6" s="1"/>
  <c r="Y992" i="6" s="1"/>
  <c r="Y991" i="6" s="1"/>
  <c r="AA996" i="6"/>
  <c r="AC996" i="6"/>
  <c r="AC995" i="6" s="1"/>
  <c r="AC994" i="6" s="1"/>
  <c r="AC993" i="6" s="1"/>
  <c r="AC992" i="6" s="1"/>
  <c r="AC991" i="6" s="1"/>
  <c r="AE996" i="6"/>
  <c r="AF996" i="6"/>
  <c r="AF995" i="6" s="1"/>
  <c r="AF994" i="6" s="1"/>
  <c r="AF993" i="6" s="1"/>
  <c r="AF992" i="6" s="1"/>
  <c r="AF991" i="6" s="1"/>
  <c r="AG996" i="6"/>
  <c r="AG995" i="6" s="1"/>
  <c r="AG994" i="6" s="1"/>
  <c r="AG993" i="6" s="1"/>
  <c r="AG992" i="6" s="1"/>
  <c r="AG991" i="6" s="1"/>
  <c r="AH996" i="6"/>
  <c r="AH995" i="6" s="1"/>
  <c r="AH994" i="6" s="1"/>
  <c r="AH993" i="6" s="1"/>
  <c r="AH992" i="6" s="1"/>
  <c r="AH991" i="6" s="1"/>
  <c r="AJ996" i="6"/>
  <c r="AJ995" i="6" s="1"/>
  <c r="AJ994" i="6" s="1"/>
  <c r="AJ993" i="6" s="1"/>
  <c r="AJ992" i="6" s="1"/>
  <c r="AJ991" i="6" s="1"/>
  <c r="AL996" i="6"/>
  <c r="AL995" i="6" s="1"/>
  <c r="AL994" i="6" s="1"/>
  <c r="AL993" i="6" s="1"/>
  <c r="AL992" i="6" s="1"/>
  <c r="AL991" i="6" s="1"/>
  <c r="H997" i="6"/>
  <c r="H996" i="6" s="1"/>
  <c r="H995" i="6" s="1"/>
  <c r="H994" i="6" s="1"/>
  <c r="H993" i="6" s="1"/>
  <c r="H992" i="6" s="1"/>
  <c r="H991" i="6" s="1"/>
  <c r="L997" i="6"/>
  <c r="N997" i="6" s="1"/>
  <c r="V997" i="6"/>
  <c r="V996" i="6" s="1"/>
  <c r="V995" i="6" s="1"/>
  <c r="V994" i="6" s="1"/>
  <c r="V993" i="6" s="1"/>
  <c r="V992" i="6" s="1"/>
  <c r="V991" i="6" s="1"/>
  <c r="AG997" i="6"/>
  <c r="AI997" i="6"/>
  <c r="AI996" i="6" s="1"/>
  <c r="AI995" i="6" s="1"/>
  <c r="AI994" i="6" s="1"/>
  <c r="AI993" i="6" s="1"/>
  <c r="AI992" i="6" s="1"/>
  <c r="AI991" i="6" s="1"/>
  <c r="M1002" i="6"/>
  <c r="M1001" i="6" s="1"/>
  <c r="M1000" i="6" s="1"/>
  <c r="M999" i="6" s="1"/>
  <c r="O1002" i="6"/>
  <c r="O1001" i="6" s="1"/>
  <c r="O1000" i="6" s="1"/>
  <c r="O999" i="6" s="1"/>
  <c r="T1002" i="6"/>
  <c r="U1002" i="6"/>
  <c r="V1002" i="6"/>
  <c r="W1002" i="6"/>
  <c r="X1002" i="6"/>
  <c r="Y1002" i="6"/>
  <c r="Z1002" i="6"/>
  <c r="AE1002" i="6"/>
  <c r="AF1002" i="6"/>
  <c r="AG1002" i="6"/>
  <c r="AH1002" i="6"/>
  <c r="AI1002" i="6"/>
  <c r="M1003" i="6"/>
  <c r="N1003" i="6"/>
  <c r="N1002" i="6" s="1"/>
  <c r="N1001" i="6" s="1"/>
  <c r="N1000" i="6" s="1"/>
  <c r="N999" i="6" s="1"/>
  <c r="O1003" i="6"/>
  <c r="P1003" i="6"/>
  <c r="P1002" i="6" s="1"/>
  <c r="P1001" i="6" s="1"/>
  <c r="P1000" i="6" s="1"/>
  <c r="P999" i="6" s="1"/>
  <c r="R1003" i="6"/>
  <c r="R1002" i="6" s="1"/>
  <c r="R1001" i="6" s="1"/>
  <c r="R1000" i="6" s="1"/>
  <c r="R999" i="6" s="1"/>
  <c r="AA1003" i="6"/>
  <c r="AA1002" i="6" s="1"/>
  <c r="AA1001" i="6" s="1"/>
  <c r="AA1000" i="6" s="1"/>
  <c r="AA999" i="6" s="1"/>
  <c r="AC1003" i="6"/>
  <c r="AC1002" i="6" s="1"/>
  <c r="AC1001" i="6" s="1"/>
  <c r="AC1000" i="6" s="1"/>
  <c r="AC999" i="6" s="1"/>
  <c r="AJ1003" i="6"/>
  <c r="AJ1002" i="6" s="1"/>
  <c r="AJ1001" i="6" s="1"/>
  <c r="AJ1000" i="6" s="1"/>
  <c r="AJ999" i="6" s="1"/>
  <c r="AL1003" i="6"/>
  <c r="AL1002" i="6" s="1"/>
  <c r="AL1001" i="6" s="1"/>
  <c r="AL1000" i="6" s="1"/>
  <c r="AL999" i="6" s="1"/>
  <c r="N1004" i="6"/>
  <c r="Q1004" i="6" s="1"/>
  <c r="AB1004" i="6"/>
  <c r="AB1003" i="6" s="1"/>
  <c r="AD1004" i="6"/>
  <c r="AD1003" i="6" s="1"/>
  <c r="AK1004" i="6"/>
  <c r="AK1003" i="6" s="1"/>
  <c r="AM1004" i="6"/>
  <c r="AM1003" i="6" s="1"/>
  <c r="O1005" i="6"/>
  <c r="P1005" i="6"/>
  <c r="R1005" i="6"/>
  <c r="Q1006" i="6"/>
  <c r="Q1005" i="6" s="1"/>
  <c r="O1010" i="6"/>
  <c r="O1011" i="6"/>
  <c r="P1011" i="6"/>
  <c r="P1010" i="6" s="1"/>
  <c r="R1011" i="6"/>
  <c r="R1010" i="6" s="1"/>
  <c r="Q1012" i="6"/>
  <c r="Q1011" i="6" s="1"/>
  <c r="Q1010" i="6" s="1"/>
  <c r="R1012" i="6"/>
  <c r="F1014" i="6"/>
  <c r="F1013" i="6" s="1"/>
  <c r="F1009" i="6" s="1"/>
  <c r="F1008" i="6" s="1"/>
  <c r="G1014" i="6"/>
  <c r="G1013" i="6" s="1"/>
  <c r="G1009" i="6" s="1"/>
  <c r="G1008" i="6" s="1"/>
  <c r="I1014" i="6"/>
  <c r="I1013" i="6" s="1"/>
  <c r="I1009" i="6" s="1"/>
  <c r="I1008" i="6" s="1"/>
  <c r="J1014" i="6"/>
  <c r="J1013" i="6" s="1"/>
  <c r="J1009" i="6" s="1"/>
  <c r="J1008" i="6" s="1"/>
  <c r="K1014" i="6"/>
  <c r="K1013" i="6" s="1"/>
  <c r="K1009" i="6" s="1"/>
  <c r="K1008" i="6" s="1"/>
  <c r="M1014" i="6"/>
  <c r="M1013" i="6" s="1"/>
  <c r="M1009" i="6" s="1"/>
  <c r="M1008" i="6" s="1"/>
  <c r="O1014" i="6"/>
  <c r="O1013" i="6" s="1"/>
  <c r="O1009" i="6" s="1"/>
  <c r="O1008" i="6" s="1"/>
  <c r="P1014" i="6"/>
  <c r="P1013" i="6" s="1"/>
  <c r="P1009" i="6" s="1"/>
  <c r="P1008" i="6" s="1"/>
  <c r="R1014" i="6"/>
  <c r="R1013" i="6" s="1"/>
  <c r="T1014" i="6"/>
  <c r="T1013" i="6" s="1"/>
  <c r="T1009" i="6" s="1"/>
  <c r="T1008" i="6" s="1"/>
  <c r="U1014" i="6"/>
  <c r="U1013" i="6" s="1"/>
  <c r="U1009" i="6" s="1"/>
  <c r="U1008" i="6" s="1"/>
  <c r="W1014" i="6"/>
  <c r="W1013" i="6" s="1"/>
  <c r="W1009" i="6" s="1"/>
  <c r="W1008" i="6" s="1"/>
  <c r="Y1014" i="6"/>
  <c r="Y1013" i="6" s="1"/>
  <c r="Y1009" i="6" s="1"/>
  <c r="Y1008" i="6" s="1"/>
  <c r="AA1014" i="6"/>
  <c r="AA1013" i="6" s="1"/>
  <c r="AA1009" i="6" s="1"/>
  <c r="AA1008" i="6" s="1"/>
  <c r="AC1014" i="6"/>
  <c r="AC1013" i="6" s="1"/>
  <c r="AC1009" i="6" s="1"/>
  <c r="AC1008" i="6" s="1"/>
  <c r="AE1014" i="6"/>
  <c r="AE1013" i="6" s="1"/>
  <c r="AE1009" i="6" s="1"/>
  <c r="AE1008" i="6" s="1"/>
  <c r="AF1014" i="6"/>
  <c r="AF1013" i="6" s="1"/>
  <c r="AF1009" i="6" s="1"/>
  <c r="AF1008" i="6" s="1"/>
  <c r="AH1014" i="6"/>
  <c r="AH1013" i="6" s="1"/>
  <c r="AH1009" i="6" s="1"/>
  <c r="AH1008" i="6" s="1"/>
  <c r="AJ1014" i="6"/>
  <c r="AJ1013" i="6" s="1"/>
  <c r="AJ1009" i="6" s="1"/>
  <c r="AJ1008" i="6" s="1"/>
  <c r="AL1014" i="6"/>
  <c r="AL1013" i="6" s="1"/>
  <c r="AL1009" i="6" s="1"/>
  <c r="AL1008" i="6" s="1"/>
  <c r="H1015" i="6"/>
  <c r="H1014" i="6" s="1"/>
  <c r="H1013" i="6" s="1"/>
  <c r="H1009" i="6" s="1"/>
  <c r="H1008" i="6" s="1"/>
  <c r="L1015" i="6"/>
  <c r="L1014" i="6" s="1"/>
  <c r="L1013" i="6" s="1"/>
  <c r="L1009" i="6" s="1"/>
  <c r="L1008" i="6" s="1"/>
  <c r="X1015" i="6"/>
  <c r="X1014" i="6" s="1"/>
  <c r="X1013" i="6" s="1"/>
  <c r="X1009" i="6" s="1"/>
  <c r="X1008" i="6" s="1"/>
  <c r="AI1015" i="6"/>
  <c r="AK1015" i="6" s="1"/>
  <c r="G1018" i="6"/>
  <c r="W1018" i="6"/>
  <c r="AE1018" i="6"/>
  <c r="F1019" i="6"/>
  <c r="F1018" i="6" s="1"/>
  <c r="F1017" i="6" s="1"/>
  <c r="G1019" i="6"/>
  <c r="I1019" i="6"/>
  <c r="J1019" i="6"/>
  <c r="J1018" i="6" s="1"/>
  <c r="J1017" i="6" s="1"/>
  <c r="K1019" i="6"/>
  <c r="M1019" i="6"/>
  <c r="O1019" i="6"/>
  <c r="P1019" i="6"/>
  <c r="P1018" i="6" s="1"/>
  <c r="P1017" i="6" s="1"/>
  <c r="R1019" i="6"/>
  <c r="R1018" i="6" s="1"/>
  <c r="R1017" i="6" s="1"/>
  <c r="T1019" i="6"/>
  <c r="T1018" i="6" s="1"/>
  <c r="U1019" i="6"/>
  <c r="U1018" i="6" s="1"/>
  <c r="W1019" i="6"/>
  <c r="Y1019" i="6"/>
  <c r="Y1018" i="6" s="1"/>
  <c r="AA1019" i="6"/>
  <c r="AC1019" i="6"/>
  <c r="AC1018" i="6" s="1"/>
  <c r="AE1019" i="6"/>
  <c r="AF1019" i="6"/>
  <c r="AF1018" i="6" s="1"/>
  <c r="AG1019" i="6"/>
  <c r="AG1018" i="6" s="1"/>
  <c r="AH1019" i="6"/>
  <c r="AH1018" i="6" s="1"/>
  <c r="AJ1019" i="6"/>
  <c r="AL1019" i="6"/>
  <c r="H1020" i="6"/>
  <c r="H1019" i="6" s="1"/>
  <c r="H1018" i="6" s="1"/>
  <c r="L1020" i="6"/>
  <c r="V1020" i="6"/>
  <c r="AG1020" i="6"/>
  <c r="AI1020" i="6"/>
  <c r="L1021" i="6"/>
  <c r="N1021" i="6"/>
  <c r="Q1021" i="6" s="1"/>
  <c r="S1021" i="6"/>
  <c r="Z1021" i="6"/>
  <c r="AB1021" i="6"/>
  <c r="AK1021" i="6"/>
  <c r="I1022" i="6"/>
  <c r="J1022" i="6"/>
  <c r="K1022" i="6"/>
  <c r="K1018" i="6" s="1"/>
  <c r="M1022" i="6"/>
  <c r="O1022" i="6"/>
  <c r="P1022" i="6"/>
  <c r="R1022" i="6"/>
  <c r="Y1022" i="6"/>
  <c r="Z1022" i="6"/>
  <c r="AA1022" i="6"/>
  <c r="AB1022" i="6"/>
  <c r="AC1022" i="6"/>
  <c r="AD1022" i="6"/>
  <c r="AJ1022" i="6"/>
  <c r="AL1022" i="6"/>
  <c r="L1023" i="6"/>
  <c r="L1022" i="6" s="1"/>
  <c r="N1023" i="6"/>
  <c r="Z1023" i="6"/>
  <c r="AB1023" i="6"/>
  <c r="AD1023" i="6" s="1"/>
  <c r="AK1023" i="6"/>
  <c r="AM1023" i="6" s="1"/>
  <c r="AM1022" i="6" s="1"/>
  <c r="I1024" i="6"/>
  <c r="M1024" i="6"/>
  <c r="O1024" i="6"/>
  <c r="P1024" i="6"/>
  <c r="R1024" i="6"/>
  <c r="AA1024" i="6"/>
  <c r="AA1018" i="6" s="1"/>
  <c r="AA1017" i="6" s="1"/>
  <c r="AA1016" i="6" s="1"/>
  <c r="AC1024" i="6"/>
  <c r="AJ1024" i="6"/>
  <c r="AL1024" i="6"/>
  <c r="L1025" i="6"/>
  <c r="Z1025" i="6"/>
  <c r="AK1025" i="6"/>
  <c r="AK1024" i="6" s="1"/>
  <c r="AM1025" i="6"/>
  <c r="AM1024" i="6" s="1"/>
  <c r="W1026" i="6"/>
  <c r="AA1026" i="6"/>
  <c r="AE1026" i="6"/>
  <c r="F1027" i="6"/>
  <c r="F1026" i="6" s="1"/>
  <c r="G1027" i="6"/>
  <c r="G1026" i="6" s="1"/>
  <c r="I1027" i="6"/>
  <c r="I1026" i="6" s="1"/>
  <c r="K1027" i="6"/>
  <c r="K1026" i="6" s="1"/>
  <c r="O1027" i="6"/>
  <c r="O1026" i="6" s="1"/>
  <c r="P1027" i="6"/>
  <c r="P1026" i="6" s="1"/>
  <c r="R1027" i="6"/>
  <c r="R1026" i="6" s="1"/>
  <c r="T1027" i="6"/>
  <c r="T1026" i="6" s="1"/>
  <c r="U1027" i="6"/>
  <c r="U1026" i="6" s="1"/>
  <c r="W1027" i="6"/>
  <c r="Y1027" i="6"/>
  <c r="Y1026" i="6" s="1"/>
  <c r="AA1027" i="6"/>
  <c r="AC1027" i="6"/>
  <c r="AC1026" i="6" s="1"/>
  <c r="AE1027" i="6"/>
  <c r="AF1027" i="6"/>
  <c r="AF1026" i="6" s="1"/>
  <c r="AH1027" i="6"/>
  <c r="AH1026" i="6" s="1"/>
  <c r="AJ1027" i="6"/>
  <c r="AJ1026" i="6" s="1"/>
  <c r="AL1027" i="6"/>
  <c r="AL1026" i="6" s="1"/>
  <c r="L1028" i="6"/>
  <c r="N1028" i="6"/>
  <c r="Q1028" i="6" s="1"/>
  <c r="S1028" i="6"/>
  <c r="Z1028" i="6"/>
  <c r="AB1028" i="6"/>
  <c r="AD1028" i="6" s="1"/>
  <c r="AK1028" i="6"/>
  <c r="AM1028" i="6" s="1"/>
  <c r="H1029" i="6"/>
  <c r="H1027" i="6" s="1"/>
  <c r="H1026" i="6" s="1"/>
  <c r="J1029" i="6"/>
  <c r="J1027" i="6" s="1"/>
  <c r="J1026" i="6" s="1"/>
  <c r="L1029" i="6"/>
  <c r="L1027" i="6" s="1"/>
  <c r="L1026" i="6" s="1"/>
  <c r="M1029" i="6"/>
  <c r="N1029" i="6"/>
  <c r="V1029" i="6"/>
  <c r="X1029" i="6"/>
  <c r="AG1029" i="6"/>
  <c r="AI1029" i="6" s="1"/>
  <c r="AI1027" i="6" s="1"/>
  <c r="AI1026" i="6" s="1"/>
  <c r="AK1029" i="6"/>
  <c r="AM1029" i="6" s="1"/>
  <c r="AM1027" i="6" s="1"/>
  <c r="AM1026" i="6" s="1"/>
  <c r="H1030" i="6"/>
  <c r="L1030" i="6" s="1"/>
  <c r="M1030" i="6"/>
  <c r="M1027" i="6" s="1"/>
  <c r="M1026" i="6" s="1"/>
  <c r="V1030" i="6"/>
  <c r="X1030" i="6" s="1"/>
  <c r="Z1030" i="6" s="1"/>
  <c r="AB1030" i="6" s="1"/>
  <c r="AD1030" i="6" s="1"/>
  <c r="AG1030" i="6"/>
  <c r="AI1030" i="6"/>
  <c r="AK1030" i="6" s="1"/>
  <c r="AM1030" i="6" s="1"/>
  <c r="H1031" i="6"/>
  <c r="L1031" i="6"/>
  <c r="M1031" i="6"/>
  <c r="N1031" i="6"/>
  <c r="Q1031" i="6" s="1"/>
  <c r="S1031" i="6"/>
  <c r="V1031" i="6"/>
  <c r="X1031" i="6"/>
  <c r="Z1031" i="6" s="1"/>
  <c r="AB1031" i="6" s="1"/>
  <c r="AD1031" i="6" s="1"/>
  <c r="AG1031" i="6"/>
  <c r="AI1031" i="6" s="1"/>
  <c r="AK1031" i="6" s="1"/>
  <c r="AM1031" i="6" s="1"/>
  <c r="V1032" i="6"/>
  <c r="P1033" i="6"/>
  <c r="P1032" i="6" s="1"/>
  <c r="T1033" i="6"/>
  <c r="T1032" i="6" s="1"/>
  <c r="V1033" i="6"/>
  <c r="AF1033" i="6"/>
  <c r="AF1032" i="6" s="1"/>
  <c r="AJ1033" i="6"/>
  <c r="AJ1032" i="6" s="1"/>
  <c r="F1034" i="6"/>
  <c r="F1033" i="6" s="1"/>
  <c r="F1032" i="6" s="1"/>
  <c r="G1034" i="6"/>
  <c r="G1033" i="6" s="1"/>
  <c r="G1032" i="6" s="1"/>
  <c r="H1034" i="6"/>
  <c r="H1033" i="6" s="1"/>
  <c r="H1032" i="6" s="1"/>
  <c r="I1034" i="6"/>
  <c r="I1033" i="6" s="1"/>
  <c r="I1032" i="6" s="1"/>
  <c r="J1034" i="6"/>
  <c r="J1033" i="6" s="1"/>
  <c r="J1032" i="6" s="1"/>
  <c r="M1034" i="6"/>
  <c r="M1033" i="6" s="1"/>
  <c r="M1032" i="6" s="1"/>
  <c r="O1034" i="6"/>
  <c r="O1033" i="6" s="1"/>
  <c r="O1032" i="6" s="1"/>
  <c r="P1034" i="6"/>
  <c r="R1034" i="6"/>
  <c r="R1033" i="6" s="1"/>
  <c r="R1032" i="6" s="1"/>
  <c r="T1034" i="6"/>
  <c r="U1034" i="6"/>
  <c r="U1033" i="6" s="1"/>
  <c r="U1032" i="6" s="1"/>
  <c r="V1034" i="6"/>
  <c r="W1034" i="6"/>
  <c r="W1033" i="6" s="1"/>
  <c r="W1032" i="6" s="1"/>
  <c r="Y1034" i="6"/>
  <c r="Y1033" i="6" s="1"/>
  <c r="Y1032" i="6" s="1"/>
  <c r="AA1034" i="6"/>
  <c r="AA1033" i="6" s="1"/>
  <c r="AA1032" i="6" s="1"/>
  <c r="AC1034" i="6"/>
  <c r="AC1033" i="6" s="1"/>
  <c r="AC1032" i="6" s="1"/>
  <c r="AE1034" i="6"/>
  <c r="AE1033" i="6" s="1"/>
  <c r="AE1032" i="6" s="1"/>
  <c r="AF1034" i="6"/>
  <c r="AH1034" i="6"/>
  <c r="AH1033" i="6" s="1"/>
  <c r="AH1032" i="6" s="1"/>
  <c r="AJ1034" i="6"/>
  <c r="AL1034" i="6"/>
  <c r="AL1033" i="6" s="1"/>
  <c r="AL1032" i="6" s="1"/>
  <c r="H1035" i="6"/>
  <c r="L1035" i="6" s="1"/>
  <c r="K1035" i="6"/>
  <c r="K1034" i="6" s="1"/>
  <c r="K1033" i="6" s="1"/>
  <c r="K1032" i="6" s="1"/>
  <c r="R1035" i="6"/>
  <c r="V1035" i="6"/>
  <c r="X1035" i="6"/>
  <c r="Z1035" i="6" s="1"/>
  <c r="AB1035" i="6" s="1"/>
  <c r="AG1035" i="6"/>
  <c r="AG1038" i="6"/>
  <c r="AG1037" i="6" s="1"/>
  <c r="AG1036" i="6" s="1"/>
  <c r="AG1039" i="6"/>
  <c r="F1040" i="6"/>
  <c r="G1040" i="6"/>
  <c r="I1040" i="6"/>
  <c r="J1040" i="6"/>
  <c r="K1040" i="6"/>
  <c r="M1040" i="6"/>
  <c r="O1040" i="6"/>
  <c r="P1040" i="6"/>
  <c r="R1040" i="6"/>
  <c r="T1040" i="6"/>
  <c r="U1040" i="6"/>
  <c r="W1040" i="6"/>
  <c r="Y1040" i="6"/>
  <c r="AA1040" i="6"/>
  <c r="AC1040" i="6"/>
  <c r="AE1040" i="6"/>
  <c r="AF1040" i="6"/>
  <c r="AH1040" i="6"/>
  <c r="AH1039" i="6" s="1"/>
  <c r="AH1038" i="6" s="1"/>
  <c r="AH1037" i="6" s="1"/>
  <c r="AH1036" i="6" s="1"/>
  <c r="AJ1040" i="6"/>
  <c r="AL1040" i="6"/>
  <c r="V1041" i="6"/>
  <c r="V1040" i="6" s="1"/>
  <c r="X1041" i="6"/>
  <c r="X1040" i="6" s="1"/>
  <c r="AI1041" i="6"/>
  <c r="AI1040" i="6" s="1"/>
  <c r="F1042" i="6"/>
  <c r="F1039" i="6" s="1"/>
  <c r="F1038" i="6" s="1"/>
  <c r="F1037" i="6" s="1"/>
  <c r="F1036" i="6" s="1"/>
  <c r="G1042" i="6"/>
  <c r="G1039" i="6" s="1"/>
  <c r="G1038" i="6" s="1"/>
  <c r="G1037" i="6" s="1"/>
  <c r="G1036" i="6" s="1"/>
  <c r="I1042" i="6"/>
  <c r="J1042" i="6"/>
  <c r="J1039" i="6" s="1"/>
  <c r="J1038" i="6" s="1"/>
  <c r="J1037" i="6" s="1"/>
  <c r="J1036" i="6" s="1"/>
  <c r="K1042" i="6"/>
  <c r="K1039" i="6" s="1"/>
  <c r="K1038" i="6" s="1"/>
  <c r="K1037" i="6" s="1"/>
  <c r="K1036" i="6" s="1"/>
  <c r="M1042" i="6"/>
  <c r="M1039" i="6" s="1"/>
  <c r="M1038" i="6" s="1"/>
  <c r="M1037" i="6" s="1"/>
  <c r="M1036" i="6" s="1"/>
  <c r="O1042" i="6"/>
  <c r="P1042" i="6"/>
  <c r="P1039" i="6" s="1"/>
  <c r="P1038" i="6" s="1"/>
  <c r="P1037" i="6" s="1"/>
  <c r="P1036" i="6" s="1"/>
  <c r="R1042" i="6"/>
  <c r="R1039" i="6" s="1"/>
  <c r="R1038" i="6" s="1"/>
  <c r="R1037" i="6" s="1"/>
  <c r="R1036" i="6" s="1"/>
  <c r="T1042" i="6"/>
  <c r="T1039" i="6" s="1"/>
  <c r="T1038" i="6" s="1"/>
  <c r="T1037" i="6" s="1"/>
  <c r="T1036" i="6" s="1"/>
  <c r="U1042" i="6"/>
  <c r="V1042" i="6"/>
  <c r="V1039" i="6" s="1"/>
  <c r="V1038" i="6" s="1"/>
  <c r="V1037" i="6" s="1"/>
  <c r="V1036" i="6" s="1"/>
  <c r="W1042" i="6"/>
  <c r="Y1042" i="6"/>
  <c r="AA1042" i="6"/>
  <c r="AC1042" i="6"/>
  <c r="AE1042" i="6"/>
  <c r="AF1042" i="6"/>
  <c r="AF1039" i="6" s="1"/>
  <c r="AF1038" i="6" s="1"/>
  <c r="AF1037" i="6" s="1"/>
  <c r="AF1036" i="6" s="1"/>
  <c r="AH1042" i="6"/>
  <c r="AJ1042" i="6"/>
  <c r="AJ1039" i="6" s="1"/>
  <c r="AJ1038" i="6" s="1"/>
  <c r="AJ1037" i="6" s="1"/>
  <c r="AJ1036" i="6" s="1"/>
  <c r="AL1042" i="6"/>
  <c r="V1043" i="6"/>
  <c r="X1043" i="6"/>
  <c r="X1042" i="6" s="1"/>
  <c r="X1039" i="6" s="1"/>
  <c r="X1038" i="6" s="1"/>
  <c r="X1037" i="6" s="1"/>
  <c r="X1036" i="6" s="1"/>
  <c r="AI1043" i="6"/>
  <c r="AI1042" i="6" s="1"/>
  <c r="AI1039" i="6" s="1"/>
  <c r="AI1038" i="6" s="1"/>
  <c r="AI1037" i="6" s="1"/>
  <c r="AI1036" i="6" s="1"/>
  <c r="M1044" i="6"/>
  <c r="O1044" i="6"/>
  <c r="P1044" i="6"/>
  <c r="R1044" i="6"/>
  <c r="Y1044" i="6"/>
  <c r="AA1044" i="6"/>
  <c r="AC1044" i="6"/>
  <c r="AJ1044" i="6"/>
  <c r="AL1044" i="6"/>
  <c r="AL1039" i="6" s="1"/>
  <c r="AL1038" i="6" s="1"/>
  <c r="AL1037" i="6" s="1"/>
  <c r="AL1036" i="6" s="1"/>
  <c r="N1045" i="6"/>
  <c r="N1044" i="6" s="1"/>
  <c r="Z1045" i="6"/>
  <c r="Z1044" i="6" s="1"/>
  <c r="AB1045" i="6"/>
  <c r="AB1044" i="6" s="1"/>
  <c r="AK1045" i="6"/>
  <c r="AM1045" i="6" s="1"/>
  <c r="AM1044" i="6" s="1"/>
  <c r="I1046" i="6"/>
  <c r="O1046" i="6"/>
  <c r="P1046" i="6"/>
  <c r="R1046" i="6"/>
  <c r="W1046" i="6"/>
  <c r="AA1046" i="6"/>
  <c r="AC1046" i="6"/>
  <c r="AJ1046" i="6"/>
  <c r="AK1046" i="6"/>
  <c r="AL1046" i="6"/>
  <c r="L1047" i="6"/>
  <c r="L1046" i="6" s="1"/>
  <c r="L1039" i="6" s="1"/>
  <c r="L1038" i="6" s="1"/>
  <c r="L1037" i="6" s="1"/>
  <c r="L1036" i="6" s="1"/>
  <c r="N1047" i="6"/>
  <c r="N1046" i="6" s="1"/>
  <c r="N1039" i="6" s="1"/>
  <c r="N1038" i="6" s="1"/>
  <c r="N1037" i="6" s="1"/>
  <c r="N1036" i="6" s="1"/>
  <c r="X1047" i="6"/>
  <c r="X1046" i="6" s="1"/>
  <c r="Z1047" i="6"/>
  <c r="Z1046" i="6" s="1"/>
  <c r="AK1047" i="6"/>
  <c r="AM1047" i="6"/>
  <c r="AM1046" i="6" s="1"/>
  <c r="F1051" i="6"/>
  <c r="F1050" i="6" s="1"/>
  <c r="F1049" i="6" s="1"/>
  <c r="F1048" i="6" s="1"/>
  <c r="J1051" i="6"/>
  <c r="J1050" i="6" s="1"/>
  <c r="J1049" i="6" s="1"/>
  <c r="J1048" i="6" s="1"/>
  <c r="R1051" i="6"/>
  <c r="R1050" i="6" s="1"/>
  <c r="R1049" i="6" s="1"/>
  <c r="R1048" i="6" s="1"/>
  <c r="AH1051" i="6"/>
  <c r="AH1050" i="6" s="1"/>
  <c r="AH1049" i="6" s="1"/>
  <c r="AH1048" i="6" s="1"/>
  <c r="AL1051" i="6"/>
  <c r="AL1050" i="6" s="1"/>
  <c r="AL1049" i="6" s="1"/>
  <c r="AL1048" i="6" s="1"/>
  <c r="F1052" i="6"/>
  <c r="G1052" i="6"/>
  <c r="G1051" i="6" s="1"/>
  <c r="G1050" i="6" s="1"/>
  <c r="G1049" i="6" s="1"/>
  <c r="G1048" i="6" s="1"/>
  <c r="I1052" i="6"/>
  <c r="I1051" i="6" s="1"/>
  <c r="I1050" i="6" s="1"/>
  <c r="I1049" i="6" s="1"/>
  <c r="I1048" i="6" s="1"/>
  <c r="J1052" i="6"/>
  <c r="K1052" i="6"/>
  <c r="K1051" i="6" s="1"/>
  <c r="K1050" i="6" s="1"/>
  <c r="K1049" i="6" s="1"/>
  <c r="K1048" i="6" s="1"/>
  <c r="M1052" i="6"/>
  <c r="M1051" i="6" s="1"/>
  <c r="M1050" i="6" s="1"/>
  <c r="M1049" i="6" s="1"/>
  <c r="M1048" i="6" s="1"/>
  <c r="O1052" i="6"/>
  <c r="O1051" i="6" s="1"/>
  <c r="O1050" i="6" s="1"/>
  <c r="O1049" i="6" s="1"/>
  <c r="O1048" i="6" s="1"/>
  <c r="P1052" i="6"/>
  <c r="P1051" i="6" s="1"/>
  <c r="P1050" i="6" s="1"/>
  <c r="P1049" i="6" s="1"/>
  <c r="P1048" i="6" s="1"/>
  <c r="R1052" i="6"/>
  <c r="T1052" i="6"/>
  <c r="T1051" i="6" s="1"/>
  <c r="T1050" i="6" s="1"/>
  <c r="T1049" i="6" s="1"/>
  <c r="T1048" i="6" s="1"/>
  <c r="U1052" i="6"/>
  <c r="U1051" i="6" s="1"/>
  <c r="U1050" i="6" s="1"/>
  <c r="U1049" i="6" s="1"/>
  <c r="U1048" i="6" s="1"/>
  <c r="W1052" i="6"/>
  <c r="W1051" i="6" s="1"/>
  <c r="W1050" i="6" s="1"/>
  <c r="W1049" i="6" s="1"/>
  <c r="W1048" i="6" s="1"/>
  <c r="Y1052" i="6"/>
  <c r="Y1051" i="6" s="1"/>
  <c r="Y1050" i="6" s="1"/>
  <c r="Y1049" i="6" s="1"/>
  <c r="Y1048" i="6" s="1"/>
  <c r="AA1052" i="6"/>
  <c r="AA1051" i="6" s="1"/>
  <c r="AA1050" i="6" s="1"/>
  <c r="AA1049" i="6" s="1"/>
  <c r="AA1048" i="6" s="1"/>
  <c r="AC1052" i="6"/>
  <c r="AC1051" i="6" s="1"/>
  <c r="AC1050" i="6" s="1"/>
  <c r="AC1049" i="6" s="1"/>
  <c r="AC1048" i="6" s="1"/>
  <c r="AE1052" i="6"/>
  <c r="AE1051" i="6" s="1"/>
  <c r="AE1050" i="6" s="1"/>
  <c r="AE1049" i="6" s="1"/>
  <c r="AE1048" i="6" s="1"/>
  <c r="AF1052" i="6"/>
  <c r="AF1051" i="6" s="1"/>
  <c r="AF1050" i="6" s="1"/>
  <c r="AF1049" i="6" s="1"/>
  <c r="AF1048" i="6" s="1"/>
  <c r="AG1052" i="6"/>
  <c r="AG1051" i="6" s="1"/>
  <c r="AG1050" i="6" s="1"/>
  <c r="AG1049" i="6" s="1"/>
  <c r="AG1048" i="6" s="1"/>
  <c r="AH1052" i="6"/>
  <c r="AJ1052" i="6"/>
  <c r="AJ1051" i="6" s="1"/>
  <c r="AJ1050" i="6" s="1"/>
  <c r="AJ1049" i="6" s="1"/>
  <c r="AJ1048" i="6" s="1"/>
  <c r="AL1052" i="6"/>
  <c r="H1053" i="6"/>
  <c r="H1052" i="6" s="1"/>
  <c r="H1051" i="6" s="1"/>
  <c r="H1050" i="6" s="1"/>
  <c r="H1049" i="6" s="1"/>
  <c r="H1048" i="6" s="1"/>
  <c r="L1053" i="6"/>
  <c r="L1052" i="6" s="1"/>
  <c r="L1051" i="6" s="1"/>
  <c r="L1050" i="6" s="1"/>
  <c r="L1049" i="6" s="1"/>
  <c r="L1048" i="6" s="1"/>
  <c r="V1053" i="6"/>
  <c r="V1052" i="6" s="1"/>
  <c r="V1051" i="6" s="1"/>
  <c r="V1050" i="6" s="1"/>
  <c r="V1049" i="6" s="1"/>
  <c r="V1048" i="6" s="1"/>
  <c r="AG1053" i="6"/>
  <c r="AI1053" i="6"/>
  <c r="AI1052" i="6" s="1"/>
  <c r="AI1051" i="6" s="1"/>
  <c r="AI1050" i="6" s="1"/>
  <c r="AI1049" i="6" s="1"/>
  <c r="AI1048" i="6" s="1"/>
  <c r="H1054" i="6"/>
  <c r="L1054" i="6"/>
  <c r="N1054" i="6" s="1"/>
  <c r="Q1054" i="6" s="1"/>
  <c r="S1054" i="6" s="1"/>
  <c r="V1054" i="6"/>
  <c r="X1054" i="6" s="1"/>
  <c r="Z1054" i="6" s="1"/>
  <c r="AB1054" i="6" s="1"/>
  <c r="AD1054" i="6" s="1"/>
  <c r="AG1054" i="6"/>
  <c r="AI1054" i="6"/>
  <c r="AK1054" i="6" s="1"/>
  <c r="AM1054" i="6" s="1"/>
  <c r="H1055" i="6"/>
  <c r="L1055" i="6"/>
  <c r="N1055" i="6" s="1"/>
  <c r="Q1055" i="6" s="1"/>
  <c r="S1055" i="6" s="1"/>
  <c r="X1055" i="6"/>
  <c r="Z1055" i="6" s="1"/>
  <c r="AB1055" i="6" s="1"/>
  <c r="AD1055" i="6" s="1"/>
  <c r="AI1055" i="6"/>
  <c r="AK1055" i="6" s="1"/>
  <c r="AM1055" i="6" s="1"/>
  <c r="F1063" i="6"/>
  <c r="F1062" i="6" s="1"/>
  <c r="F1061" i="6" s="1"/>
  <c r="F1060" i="6" s="1"/>
  <c r="F1059" i="6" s="1"/>
  <c r="G1063" i="6"/>
  <c r="G1062" i="6" s="1"/>
  <c r="G1061" i="6" s="1"/>
  <c r="G1060" i="6" s="1"/>
  <c r="G1059" i="6" s="1"/>
  <c r="I1063" i="6"/>
  <c r="I1062" i="6" s="1"/>
  <c r="I1061" i="6" s="1"/>
  <c r="I1060" i="6" s="1"/>
  <c r="I1059" i="6" s="1"/>
  <c r="J1063" i="6"/>
  <c r="J1062" i="6" s="1"/>
  <c r="J1061" i="6" s="1"/>
  <c r="J1060" i="6" s="1"/>
  <c r="J1059" i="6" s="1"/>
  <c r="K1063" i="6"/>
  <c r="K1062" i="6" s="1"/>
  <c r="K1061" i="6" s="1"/>
  <c r="K1060" i="6" s="1"/>
  <c r="K1059" i="6" s="1"/>
  <c r="M1063" i="6"/>
  <c r="M1062" i="6" s="1"/>
  <c r="M1061" i="6" s="1"/>
  <c r="M1060" i="6" s="1"/>
  <c r="M1059" i="6" s="1"/>
  <c r="O1063" i="6"/>
  <c r="O1062" i="6" s="1"/>
  <c r="O1061" i="6" s="1"/>
  <c r="O1060" i="6" s="1"/>
  <c r="O1059" i="6" s="1"/>
  <c r="P1063" i="6"/>
  <c r="R1063" i="6"/>
  <c r="R1062" i="6" s="1"/>
  <c r="R1061" i="6" s="1"/>
  <c r="R1060" i="6" s="1"/>
  <c r="R1059" i="6" s="1"/>
  <c r="T1063" i="6"/>
  <c r="U1063" i="6"/>
  <c r="U1062" i="6" s="1"/>
  <c r="U1061" i="6" s="1"/>
  <c r="U1060" i="6" s="1"/>
  <c r="U1059" i="6" s="1"/>
  <c r="W1063" i="6"/>
  <c r="W1062" i="6" s="1"/>
  <c r="W1061" i="6" s="1"/>
  <c r="W1060" i="6" s="1"/>
  <c r="W1059" i="6" s="1"/>
  <c r="Y1063" i="6"/>
  <c r="Y1062" i="6" s="1"/>
  <c r="Y1061" i="6" s="1"/>
  <c r="Y1060" i="6" s="1"/>
  <c r="Y1059" i="6" s="1"/>
  <c r="AA1063" i="6"/>
  <c r="AA1062" i="6" s="1"/>
  <c r="AA1061" i="6" s="1"/>
  <c r="AA1060" i="6" s="1"/>
  <c r="AA1059" i="6" s="1"/>
  <c r="AC1063" i="6"/>
  <c r="AC1062" i="6" s="1"/>
  <c r="AC1061" i="6" s="1"/>
  <c r="AC1060" i="6" s="1"/>
  <c r="AC1059" i="6" s="1"/>
  <c r="AE1063" i="6"/>
  <c r="AE1062" i="6" s="1"/>
  <c r="AE1061" i="6" s="1"/>
  <c r="AE1060" i="6" s="1"/>
  <c r="AE1059" i="6" s="1"/>
  <c r="AF1063" i="6"/>
  <c r="AG1063" i="6"/>
  <c r="AG1062" i="6" s="1"/>
  <c r="AG1061" i="6" s="1"/>
  <c r="AG1060" i="6" s="1"/>
  <c r="AG1059" i="6" s="1"/>
  <c r="AH1063" i="6"/>
  <c r="AH1062" i="6" s="1"/>
  <c r="AH1061" i="6" s="1"/>
  <c r="AH1060" i="6" s="1"/>
  <c r="AH1059" i="6" s="1"/>
  <c r="AJ1063" i="6"/>
  <c r="AL1063" i="6"/>
  <c r="AL1062" i="6" s="1"/>
  <c r="AL1061" i="6" s="1"/>
  <c r="AL1060" i="6" s="1"/>
  <c r="AL1059" i="6" s="1"/>
  <c r="H1064" i="6"/>
  <c r="H1063" i="6" s="1"/>
  <c r="H1062" i="6" s="1"/>
  <c r="H1061" i="6" s="1"/>
  <c r="H1060" i="6" s="1"/>
  <c r="H1059" i="6" s="1"/>
  <c r="L1064" i="6"/>
  <c r="N1064" i="6" s="1"/>
  <c r="V1064" i="6"/>
  <c r="V1063" i="6" s="1"/>
  <c r="V1062" i="6" s="1"/>
  <c r="V1061" i="6" s="1"/>
  <c r="V1060" i="6" s="1"/>
  <c r="V1059" i="6" s="1"/>
  <c r="AG1064" i="6"/>
  <c r="AI1064" i="6"/>
  <c r="AI1063" i="6" s="1"/>
  <c r="AI1062" i="6" s="1"/>
  <c r="AI1061" i="6" s="1"/>
  <c r="AI1060" i="6" s="1"/>
  <c r="AI1059" i="6" s="1"/>
  <c r="H1065" i="6"/>
  <c r="L1065" i="6"/>
  <c r="N1065" i="6" s="1"/>
  <c r="Q1065" i="6" s="1"/>
  <c r="S1065" i="6" s="1"/>
  <c r="V1065" i="6"/>
  <c r="X1065" i="6" s="1"/>
  <c r="Z1065" i="6" s="1"/>
  <c r="AB1065" i="6" s="1"/>
  <c r="AD1065" i="6" s="1"/>
  <c r="AG1065" i="6"/>
  <c r="AI1065" i="6"/>
  <c r="AK1065" i="6" s="1"/>
  <c r="AM1065" i="6" s="1"/>
  <c r="H1066" i="6"/>
  <c r="L1066" i="6"/>
  <c r="N1066" i="6" s="1"/>
  <c r="Q1066" i="6" s="1"/>
  <c r="S1066" i="6" s="1"/>
  <c r="X1066" i="6"/>
  <c r="Z1066" i="6" s="1"/>
  <c r="AB1066" i="6" s="1"/>
  <c r="AD1066" i="6" s="1"/>
  <c r="AI1066" i="6"/>
  <c r="AK1066" i="6" s="1"/>
  <c r="AM1066" i="6" s="1"/>
  <c r="F1067" i="6"/>
  <c r="G1067" i="6"/>
  <c r="I1067" i="6"/>
  <c r="J1067" i="6"/>
  <c r="K1067" i="6"/>
  <c r="M1067" i="6"/>
  <c r="O1067" i="6"/>
  <c r="P1067" i="6"/>
  <c r="P1062" i="6" s="1"/>
  <c r="P1061" i="6" s="1"/>
  <c r="P1060" i="6" s="1"/>
  <c r="P1059" i="6" s="1"/>
  <c r="R1067" i="6"/>
  <c r="T1067" i="6"/>
  <c r="T1062" i="6" s="1"/>
  <c r="T1061" i="6" s="1"/>
  <c r="T1060" i="6" s="1"/>
  <c r="T1059" i="6" s="1"/>
  <c r="U1067" i="6"/>
  <c r="W1067" i="6"/>
  <c r="Y1067" i="6"/>
  <c r="AA1067" i="6"/>
  <c r="AC1067" i="6"/>
  <c r="AE1067" i="6"/>
  <c r="AF1067" i="6"/>
  <c r="AF1062" i="6" s="1"/>
  <c r="AF1061" i="6" s="1"/>
  <c r="AF1060" i="6" s="1"/>
  <c r="AF1059" i="6" s="1"/>
  <c r="AG1067" i="6"/>
  <c r="AH1067" i="6"/>
  <c r="AJ1067" i="6"/>
  <c r="AJ1062" i="6" s="1"/>
  <c r="AJ1061" i="6" s="1"/>
  <c r="AJ1060" i="6" s="1"/>
  <c r="AJ1059" i="6" s="1"/>
  <c r="AL1067" i="6"/>
  <c r="H1068" i="6"/>
  <c r="H1067" i="6" s="1"/>
  <c r="L1068" i="6"/>
  <c r="L1067" i="6" s="1"/>
  <c r="V1068" i="6"/>
  <c r="V1067" i="6" s="1"/>
  <c r="AG1068" i="6"/>
  <c r="AI1068" i="6"/>
  <c r="AI1067" i="6" s="1"/>
  <c r="F1072" i="6"/>
  <c r="F1071" i="6" s="1"/>
  <c r="F1070" i="6" s="1"/>
  <c r="J1072" i="6"/>
  <c r="J1071" i="6" s="1"/>
  <c r="J1070" i="6" s="1"/>
  <c r="R1072" i="6"/>
  <c r="R1071" i="6" s="1"/>
  <c r="R1070" i="6" s="1"/>
  <c r="F1073" i="6"/>
  <c r="G1073" i="6"/>
  <c r="G1072" i="6" s="1"/>
  <c r="G1071" i="6" s="1"/>
  <c r="G1070" i="6" s="1"/>
  <c r="I1073" i="6"/>
  <c r="I1072" i="6" s="1"/>
  <c r="I1071" i="6" s="1"/>
  <c r="I1070" i="6" s="1"/>
  <c r="J1073" i="6"/>
  <c r="K1073" i="6"/>
  <c r="K1072" i="6" s="1"/>
  <c r="K1071" i="6" s="1"/>
  <c r="K1070" i="6" s="1"/>
  <c r="M1073" i="6"/>
  <c r="M1072" i="6" s="1"/>
  <c r="M1071" i="6" s="1"/>
  <c r="M1070" i="6" s="1"/>
  <c r="O1073" i="6"/>
  <c r="O1072" i="6" s="1"/>
  <c r="O1071" i="6" s="1"/>
  <c r="O1070" i="6" s="1"/>
  <c r="P1073" i="6"/>
  <c r="P1072" i="6" s="1"/>
  <c r="P1071" i="6" s="1"/>
  <c r="P1070" i="6" s="1"/>
  <c r="R1073" i="6"/>
  <c r="T1073" i="6"/>
  <c r="T1072" i="6" s="1"/>
  <c r="T1071" i="6" s="1"/>
  <c r="T1070" i="6" s="1"/>
  <c r="U1073" i="6"/>
  <c r="U1072" i="6" s="1"/>
  <c r="U1071" i="6" s="1"/>
  <c r="U1070" i="6" s="1"/>
  <c r="W1073" i="6"/>
  <c r="W1072" i="6" s="1"/>
  <c r="W1071" i="6" s="1"/>
  <c r="W1070" i="6" s="1"/>
  <c r="Y1073" i="6"/>
  <c r="Y1072" i="6" s="1"/>
  <c r="Y1071" i="6" s="1"/>
  <c r="Y1070" i="6" s="1"/>
  <c r="AA1073" i="6"/>
  <c r="AA1072" i="6" s="1"/>
  <c r="AA1071" i="6" s="1"/>
  <c r="AA1070" i="6" s="1"/>
  <c r="AC1073" i="6"/>
  <c r="AC1072" i="6" s="1"/>
  <c r="AC1071" i="6" s="1"/>
  <c r="AC1070" i="6" s="1"/>
  <c r="AE1073" i="6"/>
  <c r="AE1072" i="6" s="1"/>
  <c r="AE1071" i="6" s="1"/>
  <c r="AE1070" i="6" s="1"/>
  <c r="AF1073" i="6"/>
  <c r="AF1072" i="6" s="1"/>
  <c r="AF1071" i="6" s="1"/>
  <c r="AF1070" i="6" s="1"/>
  <c r="AG1073" i="6"/>
  <c r="AG1072" i="6" s="1"/>
  <c r="AG1071" i="6" s="1"/>
  <c r="AG1070" i="6" s="1"/>
  <c r="AH1073" i="6"/>
  <c r="AH1072" i="6" s="1"/>
  <c r="AH1071" i="6" s="1"/>
  <c r="AH1070" i="6" s="1"/>
  <c r="AJ1073" i="6"/>
  <c r="AJ1072" i="6" s="1"/>
  <c r="AJ1071" i="6" s="1"/>
  <c r="AJ1070" i="6" s="1"/>
  <c r="AL1073" i="6"/>
  <c r="AL1072" i="6" s="1"/>
  <c r="AL1071" i="6" s="1"/>
  <c r="AL1070" i="6" s="1"/>
  <c r="H1074" i="6"/>
  <c r="H1073" i="6" s="1"/>
  <c r="L1074" i="6"/>
  <c r="L1073" i="6" s="1"/>
  <c r="V1074" i="6"/>
  <c r="V1073" i="6" s="1"/>
  <c r="AG1074" i="6"/>
  <c r="AI1074" i="6"/>
  <c r="AI1073" i="6" s="1"/>
  <c r="H1075" i="6"/>
  <c r="L1075" i="6"/>
  <c r="N1075" i="6" s="1"/>
  <c r="Q1075" i="6" s="1"/>
  <c r="S1075" i="6" s="1"/>
  <c r="V1075" i="6"/>
  <c r="X1075" i="6" s="1"/>
  <c r="Z1075" i="6" s="1"/>
  <c r="AB1075" i="6" s="1"/>
  <c r="AD1075" i="6" s="1"/>
  <c r="AG1075" i="6"/>
  <c r="AI1075" i="6"/>
  <c r="AK1075" i="6" s="1"/>
  <c r="AM1075" i="6" s="1"/>
  <c r="F1079" i="6"/>
  <c r="F1078" i="6" s="1"/>
  <c r="F1077" i="6" s="1"/>
  <c r="F1076" i="6" s="1"/>
  <c r="G1079" i="6"/>
  <c r="G1078" i="6" s="1"/>
  <c r="G1077" i="6" s="1"/>
  <c r="I1079" i="6"/>
  <c r="I1078" i="6" s="1"/>
  <c r="I1077" i="6" s="1"/>
  <c r="I1076" i="6" s="1"/>
  <c r="J1079" i="6"/>
  <c r="J1078" i="6" s="1"/>
  <c r="J1077" i="6" s="1"/>
  <c r="K1079" i="6"/>
  <c r="K1078" i="6" s="1"/>
  <c r="K1077" i="6" s="1"/>
  <c r="K1076" i="6" s="1"/>
  <c r="M1079" i="6"/>
  <c r="M1078" i="6" s="1"/>
  <c r="M1077" i="6" s="1"/>
  <c r="O1079" i="6"/>
  <c r="O1078" i="6" s="1"/>
  <c r="O1077" i="6" s="1"/>
  <c r="O1076" i="6" s="1"/>
  <c r="P1079" i="6"/>
  <c r="P1078" i="6" s="1"/>
  <c r="P1077" i="6" s="1"/>
  <c r="R1079" i="6"/>
  <c r="R1078" i="6" s="1"/>
  <c r="R1077" i="6" s="1"/>
  <c r="R1076" i="6" s="1"/>
  <c r="T1079" i="6"/>
  <c r="T1078" i="6" s="1"/>
  <c r="T1077" i="6" s="1"/>
  <c r="U1079" i="6"/>
  <c r="U1078" i="6" s="1"/>
  <c r="U1077" i="6" s="1"/>
  <c r="U1076" i="6" s="1"/>
  <c r="W1079" i="6"/>
  <c r="W1078" i="6" s="1"/>
  <c r="W1077" i="6" s="1"/>
  <c r="Y1079" i="6"/>
  <c r="Y1078" i="6" s="1"/>
  <c r="Y1077" i="6" s="1"/>
  <c r="Y1076" i="6" s="1"/>
  <c r="AA1079" i="6"/>
  <c r="AA1078" i="6" s="1"/>
  <c r="AA1077" i="6" s="1"/>
  <c r="AC1079" i="6"/>
  <c r="AC1078" i="6" s="1"/>
  <c r="AC1077" i="6" s="1"/>
  <c r="AC1076" i="6" s="1"/>
  <c r="AE1079" i="6"/>
  <c r="AE1078" i="6" s="1"/>
  <c r="AE1077" i="6" s="1"/>
  <c r="AF1079" i="6"/>
  <c r="AF1078" i="6" s="1"/>
  <c r="AF1077" i="6" s="1"/>
  <c r="AF1076" i="6" s="1"/>
  <c r="AG1079" i="6"/>
  <c r="AG1078" i="6" s="1"/>
  <c r="AG1077" i="6" s="1"/>
  <c r="AH1079" i="6"/>
  <c r="AH1078" i="6" s="1"/>
  <c r="AH1077" i="6" s="1"/>
  <c r="AH1076" i="6" s="1"/>
  <c r="AJ1079" i="6"/>
  <c r="AJ1078" i="6" s="1"/>
  <c r="AJ1077" i="6" s="1"/>
  <c r="AL1079" i="6"/>
  <c r="AL1078" i="6" s="1"/>
  <c r="AL1077" i="6" s="1"/>
  <c r="AL1076" i="6" s="1"/>
  <c r="H1080" i="6"/>
  <c r="H1079" i="6" s="1"/>
  <c r="H1078" i="6" s="1"/>
  <c r="H1077" i="6" s="1"/>
  <c r="L1080" i="6"/>
  <c r="L1079" i="6" s="1"/>
  <c r="L1078" i="6" s="1"/>
  <c r="L1077" i="6" s="1"/>
  <c r="V1080" i="6"/>
  <c r="V1079" i="6" s="1"/>
  <c r="V1078" i="6" s="1"/>
  <c r="V1077" i="6" s="1"/>
  <c r="AG1080" i="6"/>
  <c r="AI1080" i="6"/>
  <c r="AI1079" i="6" s="1"/>
  <c r="AI1078" i="6" s="1"/>
  <c r="AI1077" i="6" s="1"/>
  <c r="H1081" i="6"/>
  <c r="L1081" i="6"/>
  <c r="N1081" i="6" s="1"/>
  <c r="Q1081" i="6" s="1"/>
  <c r="S1081" i="6" s="1"/>
  <c r="V1081" i="6"/>
  <c r="X1081" i="6" s="1"/>
  <c r="Z1081" i="6" s="1"/>
  <c r="AB1081" i="6" s="1"/>
  <c r="AD1081" i="6" s="1"/>
  <c r="AG1081" i="6"/>
  <c r="AI1081" i="6"/>
  <c r="AK1081" i="6" s="1"/>
  <c r="AM1081" i="6" s="1"/>
  <c r="F1084" i="6"/>
  <c r="F1083" i="6" s="1"/>
  <c r="F1082" i="6" s="1"/>
  <c r="G1084" i="6"/>
  <c r="G1083" i="6" s="1"/>
  <c r="G1082" i="6" s="1"/>
  <c r="I1084" i="6"/>
  <c r="I1083" i="6" s="1"/>
  <c r="I1082" i="6" s="1"/>
  <c r="J1084" i="6"/>
  <c r="J1083" i="6" s="1"/>
  <c r="J1082" i="6" s="1"/>
  <c r="K1084" i="6"/>
  <c r="K1083" i="6" s="1"/>
  <c r="K1082" i="6" s="1"/>
  <c r="M1084" i="6"/>
  <c r="M1083" i="6" s="1"/>
  <c r="M1082" i="6" s="1"/>
  <c r="O1084" i="6"/>
  <c r="O1083" i="6" s="1"/>
  <c r="O1082" i="6" s="1"/>
  <c r="P1084" i="6"/>
  <c r="P1083" i="6" s="1"/>
  <c r="P1082" i="6" s="1"/>
  <c r="R1084" i="6"/>
  <c r="R1083" i="6" s="1"/>
  <c r="R1082" i="6" s="1"/>
  <c r="T1084" i="6"/>
  <c r="T1083" i="6" s="1"/>
  <c r="T1082" i="6" s="1"/>
  <c r="U1084" i="6"/>
  <c r="U1083" i="6" s="1"/>
  <c r="U1082" i="6" s="1"/>
  <c r="W1084" i="6"/>
  <c r="W1083" i="6" s="1"/>
  <c r="W1082" i="6" s="1"/>
  <c r="Y1084" i="6"/>
  <c r="Y1083" i="6" s="1"/>
  <c r="Y1082" i="6" s="1"/>
  <c r="AA1084" i="6"/>
  <c r="AA1083" i="6" s="1"/>
  <c r="AA1082" i="6" s="1"/>
  <c r="AC1084" i="6"/>
  <c r="AC1083" i="6" s="1"/>
  <c r="AC1082" i="6" s="1"/>
  <c r="AE1084" i="6"/>
  <c r="AE1083" i="6" s="1"/>
  <c r="AE1082" i="6" s="1"/>
  <c r="AF1084" i="6"/>
  <c r="AF1083" i="6" s="1"/>
  <c r="AF1082" i="6" s="1"/>
  <c r="AG1084" i="6"/>
  <c r="AG1083" i="6" s="1"/>
  <c r="AG1082" i="6" s="1"/>
  <c r="AH1084" i="6"/>
  <c r="AH1083" i="6" s="1"/>
  <c r="AH1082" i="6" s="1"/>
  <c r="AJ1084" i="6"/>
  <c r="AJ1083" i="6" s="1"/>
  <c r="AJ1082" i="6" s="1"/>
  <c r="AL1084" i="6"/>
  <c r="AL1083" i="6" s="1"/>
  <c r="AL1082" i="6" s="1"/>
  <c r="H1085" i="6"/>
  <c r="H1084" i="6" s="1"/>
  <c r="H1083" i="6" s="1"/>
  <c r="H1082" i="6" s="1"/>
  <c r="L1085" i="6"/>
  <c r="N1085" i="6" s="1"/>
  <c r="V1085" i="6"/>
  <c r="V1084" i="6" s="1"/>
  <c r="V1083" i="6" s="1"/>
  <c r="V1082" i="6" s="1"/>
  <c r="AG1085" i="6"/>
  <c r="AI1085" i="6"/>
  <c r="AI1084" i="6" s="1"/>
  <c r="AI1083" i="6" s="1"/>
  <c r="AI1082" i="6" s="1"/>
  <c r="H1086" i="6"/>
  <c r="L1086" i="6"/>
  <c r="N1086" i="6" s="1"/>
  <c r="Q1086" i="6" s="1"/>
  <c r="S1086" i="6" s="1"/>
  <c r="V1086" i="6"/>
  <c r="X1086" i="6" s="1"/>
  <c r="Z1086" i="6" s="1"/>
  <c r="AB1086" i="6" s="1"/>
  <c r="AD1086" i="6" s="1"/>
  <c r="AG1086" i="6"/>
  <c r="AI1086" i="6"/>
  <c r="AK1086" i="6" s="1"/>
  <c r="AM1086" i="6" s="1"/>
  <c r="H1087" i="6"/>
  <c r="L1087" i="6"/>
  <c r="N1087" i="6" s="1"/>
  <c r="Q1087" i="6" s="1"/>
  <c r="S1087" i="6" s="1"/>
  <c r="V1087" i="6"/>
  <c r="X1087" i="6" s="1"/>
  <c r="Z1087" i="6" s="1"/>
  <c r="AB1087" i="6" s="1"/>
  <c r="AD1087" i="6" s="1"/>
  <c r="AG1087" i="6"/>
  <c r="AI1087" i="6"/>
  <c r="AK1087" i="6" s="1"/>
  <c r="AM1087" i="6" s="1"/>
  <c r="F1089" i="6"/>
  <c r="F1088" i="6" s="1"/>
  <c r="G1089" i="6"/>
  <c r="G1088" i="6" s="1"/>
  <c r="I1089" i="6"/>
  <c r="I1088" i="6" s="1"/>
  <c r="J1089" i="6"/>
  <c r="J1088" i="6" s="1"/>
  <c r="K1089" i="6"/>
  <c r="K1088" i="6" s="1"/>
  <c r="M1089" i="6"/>
  <c r="M1088" i="6" s="1"/>
  <c r="O1089" i="6"/>
  <c r="O1088" i="6" s="1"/>
  <c r="R1089" i="6"/>
  <c r="R1088" i="6" s="1"/>
  <c r="U1089" i="6"/>
  <c r="U1088" i="6" s="1"/>
  <c r="W1089" i="6"/>
  <c r="W1088" i="6" s="1"/>
  <c r="AA1089" i="6"/>
  <c r="AA1088" i="6" s="1"/>
  <c r="AC1089" i="6"/>
  <c r="AC1088" i="6" s="1"/>
  <c r="AE1089" i="6"/>
  <c r="AE1088" i="6" s="1"/>
  <c r="AF1089" i="6"/>
  <c r="AF1088" i="6" s="1"/>
  <c r="AH1089" i="6"/>
  <c r="AH1088" i="6" s="1"/>
  <c r="AJ1089" i="6"/>
  <c r="AJ1088" i="6" s="1"/>
  <c r="AL1089" i="6"/>
  <c r="AL1088" i="6" s="1"/>
  <c r="H1090" i="6"/>
  <c r="H1089" i="6" s="1"/>
  <c r="L1090" i="6"/>
  <c r="L1089" i="6" s="1"/>
  <c r="P1090" i="6"/>
  <c r="P1089" i="6" s="1"/>
  <c r="P1088" i="6" s="1"/>
  <c r="T1090" i="6"/>
  <c r="T1089" i="6" s="1"/>
  <c r="T1088" i="6" s="1"/>
  <c r="V1090" i="6"/>
  <c r="X1090" i="6" s="1"/>
  <c r="Y1090" i="6"/>
  <c r="Y1089" i="6" s="1"/>
  <c r="Y1088" i="6" s="1"/>
  <c r="AG1090" i="6"/>
  <c r="AG1089" i="6" s="1"/>
  <c r="AG1088" i="6" s="1"/>
  <c r="F1091" i="6"/>
  <c r="G1091" i="6"/>
  <c r="I1091" i="6"/>
  <c r="J1091" i="6"/>
  <c r="K1091" i="6"/>
  <c r="M1091" i="6"/>
  <c r="O1091" i="6"/>
  <c r="P1091" i="6"/>
  <c r="R1091" i="6"/>
  <c r="T1091" i="6"/>
  <c r="U1091" i="6"/>
  <c r="V1091" i="6"/>
  <c r="W1091" i="6"/>
  <c r="Y1091" i="6"/>
  <c r="AA1091" i="6"/>
  <c r="AC1091" i="6"/>
  <c r="AE1091" i="6"/>
  <c r="AF1091" i="6"/>
  <c r="AH1091" i="6"/>
  <c r="AJ1091" i="6"/>
  <c r="AL1091" i="6"/>
  <c r="H1092" i="6"/>
  <c r="H1091" i="6" s="1"/>
  <c r="V1092" i="6"/>
  <c r="X1092" i="6"/>
  <c r="X1091" i="6" s="1"/>
  <c r="AG1092" i="6"/>
  <c r="AG1091" i="6" s="1"/>
  <c r="F1098" i="6"/>
  <c r="F1097" i="6" s="1"/>
  <c r="F1096" i="6" s="1"/>
  <c r="F1095" i="6" s="1"/>
  <c r="F1094" i="6" s="1"/>
  <c r="F1093" i="6" s="1"/>
  <c r="G1098" i="6"/>
  <c r="G1097" i="6" s="1"/>
  <c r="G1096" i="6" s="1"/>
  <c r="I1098" i="6"/>
  <c r="I1097" i="6" s="1"/>
  <c r="I1096" i="6" s="1"/>
  <c r="I1095" i="6" s="1"/>
  <c r="I1094" i="6" s="1"/>
  <c r="I1093" i="6" s="1"/>
  <c r="J1098" i="6"/>
  <c r="J1097" i="6" s="1"/>
  <c r="J1096" i="6" s="1"/>
  <c r="K1098" i="6"/>
  <c r="K1097" i="6" s="1"/>
  <c r="K1096" i="6" s="1"/>
  <c r="K1095" i="6" s="1"/>
  <c r="K1094" i="6" s="1"/>
  <c r="K1093" i="6" s="1"/>
  <c r="M1098" i="6"/>
  <c r="M1097" i="6" s="1"/>
  <c r="M1096" i="6" s="1"/>
  <c r="O1098" i="6"/>
  <c r="O1097" i="6" s="1"/>
  <c r="O1096" i="6" s="1"/>
  <c r="O1095" i="6" s="1"/>
  <c r="O1094" i="6" s="1"/>
  <c r="O1093" i="6" s="1"/>
  <c r="P1098" i="6"/>
  <c r="P1097" i="6" s="1"/>
  <c r="P1096" i="6" s="1"/>
  <c r="R1098" i="6"/>
  <c r="R1097" i="6" s="1"/>
  <c r="R1096" i="6" s="1"/>
  <c r="R1095" i="6" s="1"/>
  <c r="R1094" i="6" s="1"/>
  <c r="R1093" i="6" s="1"/>
  <c r="T1098" i="6"/>
  <c r="T1097" i="6" s="1"/>
  <c r="T1096" i="6" s="1"/>
  <c r="U1098" i="6"/>
  <c r="U1097" i="6" s="1"/>
  <c r="U1096" i="6" s="1"/>
  <c r="U1095" i="6" s="1"/>
  <c r="U1094" i="6" s="1"/>
  <c r="U1093" i="6" s="1"/>
  <c r="V1098" i="6"/>
  <c r="V1097" i="6" s="1"/>
  <c r="V1096" i="6" s="1"/>
  <c r="W1098" i="6"/>
  <c r="W1097" i="6" s="1"/>
  <c r="W1096" i="6" s="1"/>
  <c r="W1095" i="6" s="1"/>
  <c r="W1094" i="6" s="1"/>
  <c r="W1093" i="6" s="1"/>
  <c r="Y1098" i="6"/>
  <c r="Y1097" i="6" s="1"/>
  <c r="Y1096" i="6" s="1"/>
  <c r="AA1098" i="6"/>
  <c r="AA1097" i="6" s="1"/>
  <c r="AA1096" i="6" s="1"/>
  <c r="AA1095" i="6" s="1"/>
  <c r="AA1094" i="6" s="1"/>
  <c r="AA1093" i="6" s="1"/>
  <c r="AC1098" i="6"/>
  <c r="AC1097" i="6" s="1"/>
  <c r="AC1096" i="6" s="1"/>
  <c r="AE1098" i="6"/>
  <c r="AE1097" i="6" s="1"/>
  <c r="AE1096" i="6" s="1"/>
  <c r="AE1095" i="6" s="1"/>
  <c r="AE1094" i="6" s="1"/>
  <c r="AE1093" i="6" s="1"/>
  <c r="AF1098" i="6"/>
  <c r="AF1097" i="6" s="1"/>
  <c r="AF1096" i="6" s="1"/>
  <c r="AH1098" i="6"/>
  <c r="AH1097" i="6" s="1"/>
  <c r="AH1096" i="6" s="1"/>
  <c r="AH1095" i="6" s="1"/>
  <c r="AH1094" i="6" s="1"/>
  <c r="AH1093" i="6" s="1"/>
  <c r="AJ1098" i="6"/>
  <c r="AJ1097" i="6" s="1"/>
  <c r="AJ1096" i="6" s="1"/>
  <c r="AL1098" i="6"/>
  <c r="AL1097" i="6" s="1"/>
  <c r="AL1096" i="6" s="1"/>
  <c r="AL1095" i="6" s="1"/>
  <c r="AL1094" i="6" s="1"/>
  <c r="AL1093" i="6" s="1"/>
  <c r="H1099" i="6"/>
  <c r="H1098" i="6" s="1"/>
  <c r="H1097" i="6" s="1"/>
  <c r="H1096" i="6" s="1"/>
  <c r="V1099" i="6"/>
  <c r="X1099" i="6"/>
  <c r="Z1099" i="6" s="1"/>
  <c r="AG1099" i="6"/>
  <c r="AI1099" i="6" s="1"/>
  <c r="F1102" i="6"/>
  <c r="F1101" i="6" s="1"/>
  <c r="F1100" i="6" s="1"/>
  <c r="G1102" i="6"/>
  <c r="G1101" i="6" s="1"/>
  <c r="G1100" i="6" s="1"/>
  <c r="I1102" i="6"/>
  <c r="I1101" i="6" s="1"/>
  <c r="I1100" i="6" s="1"/>
  <c r="J1102" i="6"/>
  <c r="J1101" i="6" s="1"/>
  <c r="J1100" i="6" s="1"/>
  <c r="K1102" i="6"/>
  <c r="K1101" i="6" s="1"/>
  <c r="K1100" i="6" s="1"/>
  <c r="M1102" i="6"/>
  <c r="M1101" i="6" s="1"/>
  <c r="M1100" i="6" s="1"/>
  <c r="O1102" i="6"/>
  <c r="O1101" i="6" s="1"/>
  <c r="O1100" i="6" s="1"/>
  <c r="P1102" i="6"/>
  <c r="P1101" i="6" s="1"/>
  <c r="P1100" i="6" s="1"/>
  <c r="R1102" i="6"/>
  <c r="R1101" i="6" s="1"/>
  <c r="R1100" i="6" s="1"/>
  <c r="T1102" i="6"/>
  <c r="T1101" i="6" s="1"/>
  <c r="T1100" i="6" s="1"/>
  <c r="U1102" i="6"/>
  <c r="U1101" i="6" s="1"/>
  <c r="U1100" i="6" s="1"/>
  <c r="V1102" i="6"/>
  <c r="V1101" i="6" s="1"/>
  <c r="V1100" i="6" s="1"/>
  <c r="W1102" i="6"/>
  <c r="W1101" i="6" s="1"/>
  <c r="W1100" i="6" s="1"/>
  <c r="Y1102" i="6"/>
  <c r="Y1101" i="6" s="1"/>
  <c r="Y1100" i="6" s="1"/>
  <c r="AA1102" i="6"/>
  <c r="AA1101" i="6" s="1"/>
  <c r="AA1100" i="6" s="1"/>
  <c r="AC1102" i="6"/>
  <c r="AC1101" i="6" s="1"/>
  <c r="AC1100" i="6" s="1"/>
  <c r="AE1102" i="6"/>
  <c r="AE1101" i="6" s="1"/>
  <c r="AE1100" i="6" s="1"/>
  <c r="AF1102" i="6"/>
  <c r="AF1101" i="6" s="1"/>
  <c r="AF1100" i="6" s="1"/>
  <c r="AH1102" i="6"/>
  <c r="AH1101" i="6" s="1"/>
  <c r="AH1100" i="6" s="1"/>
  <c r="AJ1102" i="6"/>
  <c r="AJ1101" i="6" s="1"/>
  <c r="AJ1100" i="6" s="1"/>
  <c r="AL1102" i="6"/>
  <c r="AL1101" i="6" s="1"/>
  <c r="AL1100" i="6" s="1"/>
  <c r="H1103" i="6"/>
  <c r="H1102" i="6" s="1"/>
  <c r="H1101" i="6" s="1"/>
  <c r="H1100" i="6" s="1"/>
  <c r="V1103" i="6"/>
  <c r="X1103" i="6"/>
  <c r="Z1103" i="6" s="1"/>
  <c r="AG1103" i="6"/>
  <c r="AI1103" i="6" s="1"/>
  <c r="F1106" i="6"/>
  <c r="J1106" i="6"/>
  <c r="P1106" i="6"/>
  <c r="R1106" i="6"/>
  <c r="T1106" i="6"/>
  <c r="AF1106" i="6"/>
  <c r="AH1106" i="6"/>
  <c r="AJ1106" i="6"/>
  <c r="AL1106" i="6"/>
  <c r="F1107" i="6"/>
  <c r="M1109" i="6"/>
  <c r="M1112" i="6"/>
  <c r="P1117" i="6"/>
  <c r="AI1102" i="6" l="1"/>
  <c r="AI1101" i="6" s="1"/>
  <c r="AI1100" i="6" s="1"/>
  <c r="AK1103" i="6"/>
  <c r="H1095" i="6"/>
  <c r="H1094" i="6" s="1"/>
  <c r="H1093" i="6" s="1"/>
  <c r="AF1095" i="6"/>
  <c r="AF1094" i="6" s="1"/>
  <c r="AF1093" i="6" s="1"/>
  <c r="Y1095" i="6"/>
  <c r="Y1094" i="6" s="1"/>
  <c r="Y1093" i="6" s="1"/>
  <c r="T1095" i="6"/>
  <c r="T1094" i="6" s="1"/>
  <c r="T1093" i="6" s="1"/>
  <c r="M1095" i="6"/>
  <c r="M1094" i="6" s="1"/>
  <c r="M1093" i="6" s="1"/>
  <c r="G1095" i="6"/>
  <c r="G1094" i="6" s="1"/>
  <c r="G1093" i="6" s="1"/>
  <c r="N1084" i="6"/>
  <c r="N1083" i="6" s="1"/>
  <c r="N1082" i="6" s="1"/>
  <c r="Q1085" i="6"/>
  <c r="AI1076" i="6"/>
  <c r="H1076" i="6"/>
  <c r="AG1076" i="6"/>
  <c r="AA1076" i="6"/>
  <c r="AA1069" i="6" s="1"/>
  <c r="T1076" i="6"/>
  <c r="M1076" i="6"/>
  <c r="M1069" i="6" s="1"/>
  <c r="G1076" i="6"/>
  <c r="AL1069" i="6"/>
  <c r="AL1058" i="6" s="1"/>
  <c r="AF1069" i="6"/>
  <c r="Y1069" i="6"/>
  <c r="Y1058" i="6" s="1"/>
  <c r="K1069" i="6"/>
  <c r="AL1057" i="6"/>
  <c r="Y1057" i="6"/>
  <c r="R1057" i="6"/>
  <c r="K1058" i="6"/>
  <c r="K1057" i="6"/>
  <c r="F1057" i="6"/>
  <c r="AD1035" i="6"/>
  <c r="AD1034" i="6" s="1"/>
  <c r="AD1033" i="6" s="1"/>
  <c r="AD1032" i="6" s="1"/>
  <c r="AB1034" i="6"/>
  <c r="AB1033" i="6" s="1"/>
  <c r="AB1032" i="6" s="1"/>
  <c r="N1035" i="6"/>
  <c r="L1034" i="6"/>
  <c r="L1033" i="6" s="1"/>
  <c r="L1032" i="6" s="1"/>
  <c r="Z1102" i="6"/>
  <c r="Z1101" i="6" s="1"/>
  <c r="Z1100" i="6" s="1"/>
  <c r="AB1103" i="6"/>
  <c r="AI1098" i="6"/>
  <c r="AI1097" i="6" s="1"/>
  <c r="AI1096" i="6" s="1"/>
  <c r="AI1095" i="6" s="1"/>
  <c r="AI1094" i="6" s="1"/>
  <c r="AI1093" i="6" s="1"/>
  <c r="AK1099" i="6"/>
  <c r="X1089" i="6"/>
  <c r="X1088" i="6" s="1"/>
  <c r="Z1090" i="6"/>
  <c r="H1088" i="6"/>
  <c r="V1072" i="6"/>
  <c r="V1071" i="6" s="1"/>
  <c r="V1070" i="6" s="1"/>
  <c r="AE1069" i="6"/>
  <c r="AE1057" i="6" s="1"/>
  <c r="P1069" i="6"/>
  <c r="P1058" i="6" s="1"/>
  <c r="R1069" i="6"/>
  <c r="R1058" i="6" s="1"/>
  <c r="AF1058" i="6"/>
  <c r="AF1057" i="6"/>
  <c r="AE1058" i="6"/>
  <c r="Z1098" i="6"/>
  <c r="Z1097" i="6" s="1"/>
  <c r="Z1096" i="6" s="1"/>
  <c r="Z1095" i="6" s="1"/>
  <c r="Z1094" i="6" s="1"/>
  <c r="Z1093" i="6" s="1"/>
  <c r="AB1099" i="6"/>
  <c r="AJ1095" i="6"/>
  <c r="AJ1094" i="6" s="1"/>
  <c r="AJ1093" i="6" s="1"/>
  <c r="AC1095" i="6"/>
  <c r="AC1094" i="6" s="1"/>
  <c r="AC1093" i="6" s="1"/>
  <c r="V1095" i="6"/>
  <c r="V1094" i="6" s="1"/>
  <c r="V1093" i="6" s="1"/>
  <c r="P1095" i="6"/>
  <c r="P1094" i="6" s="1"/>
  <c r="P1093" i="6" s="1"/>
  <c r="J1095" i="6"/>
  <c r="J1094" i="6" s="1"/>
  <c r="J1093" i="6" s="1"/>
  <c r="V1076" i="6"/>
  <c r="AJ1076" i="6"/>
  <c r="AJ1069" i="6" s="1"/>
  <c r="AE1076" i="6"/>
  <c r="W1076" i="6"/>
  <c r="W1069" i="6" s="1"/>
  <c r="P1076" i="6"/>
  <c r="J1076" i="6"/>
  <c r="L1072" i="6"/>
  <c r="L1071" i="6" s="1"/>
  <c r="L1070" i="6" s="1"/>
  <c r="AH1069" i="6"/>
  <c r="AC1069" i="6"/>
  <c r="AC1058" i="6" s="1"/>
  <c r="U1069" i="6"/>
  <c r="O1069" i="6"/>
  <c r="O1058" i="6" s="1"/>
  <c r="I1069" i="6"/>
  <c r="J1069" i="6"/>
  <c r="J1057" i="6" s="1"/>
  <c r="P1057" i="6"/>
  <c r="N1063" i="6"/>
  <c r="Q1064" i="6"/>
  <c r="AH1057" i="6"/>
  <c r="AH1058" i="6"/>
  <c r="U1057" i="6"/>
  <c r="U1058" i="6"/>
  <c r="O1057" i="6"/>
  <c r="I1057" i="6"/>
  <c r="I1058" i="6"/>
  <c r="AI1072" i="6"/>
  <c r="AI1071" i="6" s="1"/>
  <c r="AI1070" i="6" s="1"/>
  <c r="H1072" i="6"/>
  <c r="H1071" i="6" s="1"/>
  <c r="H1070" i="6" s="1"/>
  <c r="AG1069" i="6"/>
  <c r="AG1058" i="6" s="1"/>
  <c r="T1069" i="6"/>
  <c r="T1058" i="6" s="1"/>
  <c r="G1069" i="6"/>
  <c r="G1057" i="6" s="1"/>
  <c r="F1069" i="6"/>
  <c r="F1058" i="6" s="1"/>
  <c r="AG1057" i="6"/>
  <c r="G1058" i="6"/>
  <c r="AE1106" i="6"/>
  <c r="AA1106" i="6"/>
  <c r="W1106" i="6"/>
  <c r="O1106" i="6"/>
  <c r="K1106" i="6"/>
  <c r="G1106" i="6"/>
  <c r="L1103" i="6"/>
  <c r="AG1102" i="6"/>
  <c r="AG1101" i="6" s="1"/>
  <c r="AG1100" i="6" s="1"/>
  <c r="L1099" i="6"/>
  <c r="AG1098" i="6"/>
  <c r="AG1097" i="6" s="1"/>
  <c r="AG1096" i="6" s="1"/>
  <c r="AG1095" i="6" s="1"/>
  <c r="AG1094" i="6" s="1"/>
  <c r="AG1093" i="6" s="1"/>
  <c r="AI1092" i="6"/>
  <c r="Z1092" i="6"/>
  <c r="AI1090" i="6"/>
  <c r="N1090" i="6"/>
  <c r="V1089" i="6"/>
  <c r="V1088" i="6" s="1"/>
  <c r="AK1085" i="6"/>
  <c r="L1084" i="6"/>
  <c r="L1083" i="6" s="1"/>
  <c r="L1082" i="6" s="1"/>
  <c r="L1076" i="6" s="1"/>
  <c r="X1080" i="6"/>
  <c r="N1080" i="6"/>
  <c r="X1074" i="6"/>
  <c r="N1074" i="6"/>
  <c r="X1068" i="6"/>
  <c r="N1068" i="6"/>
  <c r="AK1064" i="6"/>
  <c r="L1063" i="6"/>
  <c r="L1062" i="6" s="1"/>
  <c r="L1061" i="6" s="1"/>
  <c r="L1060" i="6" s="1"/>
  <c r="L1059" i="6" s="1"/>
  <c r="X1053" i="6"/>
  <c r="N1053" i="6"/>
  <c r="AB1047" i="6"/>
  <c r="Q1047" i="6"/>
  <c r="AD1045" i="6"/>
  <c r="AD1044" i="6" s="1"/>
  <c r="Q1045" i="6"/>
  <c r="AK1044" i="6"/>
  <c r="AK1043" i="6"/>
  <c r="Z1043" i="6"/>
  <c r="AC1039" i="6"/>
  <c r="AC1038" i="6" s="1"/>
  <c r="AC1037" i="6" s="1"/>
  <c r="AC1036" i="6" s="1"/>
  <c r="Y1039" i="6"/>
  <c r="Y1038" i="6" s="1"/>
  <c r="Y1037" i="6" s="1"/>
  <c r="Y1036" i="6" s="1"/>
  <c r="U1039" i="6"/>
  <c r="U1038" i="6" s="1"/>
  <c r="U1037" i="6" s="1"/>
  <c r="U1036" i="6" s="1"/>
  <c r="O1039" i="6"/>
  <c r="O1038" i="6" s="1"/>
  <c r="O1037" i="6" s="1"/>
  <c r="O1036" i="6" s="1"/>
  <c r="I1039" i="6"/>
  <c r="I1038" i="6" s="1"/>
  <c r="I1037" i="6" s="1"/>
  <c r="I1036" i="6" s="1"/>
  <c r="AK1041" i="6"/>
  <c r="Z1041" i="6"/>
  <c r="Z1034" i="6"/>
  <c r="Z1033" i="6" s="1"/>
  <c r="Z1032" i="6" s="1"/>
  <c r="O1018" i="6"/>
  <c r="O1017" i="6" s="1"/>
  <c r="O1016" i="6" s="1"/>
  <c r="AL1018" i="6"/>
  <c r="AL1017" i="6" s="1"/>
  <c r="AL1016" i="6" s="1"/>
  <c r="T1017" i="6"/>
  <c r="T1016" i="6" s="1"/>
  <c r="I1018" i="6"/>
  <c r="I1017" i="6" s="1"/>
  <c r="I1016" i="6" s="1"/>
  <c r="I1007" i="6" s="1"/>
  <c r="I998" i="6" s="1"/>
  <c r="I959" i="6" s="1"/>
  <c r="G1017" i="6"/>
  <c r="G1016" i="6" s="1"/>
  <c r="H1007" i="6"/>
  <c r="H998" i="6" s="1"/>
  <c r="Y1007" i="6"/>
  <c r="Y998" i="6" s="1"/>
  <c r="R1009" i="6"/>
  <c r="R1008" i="6" s="1"/>
  <c r="K1007" i="6"/>
  <c r="K998" i="6" s="1"/>
  <c r="X974" i="6"/>
  <c r="AJ974" i="6"/>
  <c r="AC974" i="6"/>
  <c r="AC967" i="6" s="1"/>
  <c r="AC959" i="6" s="1"/>
  <c r="U974" i="6"/>
  <c r="O974" i="6"/>
  <c r="I974" i="6"/>
  <c r="AI973" i="6"/>
  <c r="AG972" i="6"/>
  <c r="AG971" i="6" s="1"/>
  <c r="AG970" i="6" s="1"/>
  <c r="AG969" i="6" s="1"/>
  <c r="AG968" i="6" s="1"/>
  <c r="AG967" i="6" s="1"/>
  <c r="F967" i="6"/>
  <c r="O967" i="6"/>
  <c r="AH933" i="6"/>
  <c r="AH932" i="6" s="1"/>
  <c r="AA933" i="6"/>
  <c r="AA932" i="6" s="1"/>
  <c r="M933" i="6"/>
  <c r="M932" i="6" s="1"/>
  <c r="G933" i="6"/>
  <c r="G932" i="6" s="1"/>
  <c r="AC933" i="6"/>
  <c r="AC932" i="6" s="1"/>
  <c r="P933" i="6"/>
  <c r="P932" i="6" s="1"/>
  <c r="AB927" i="6"/>
  <c r="AE917" i="6"/>
  <c r="AE916" i="6" s="1"/>
  <c r="G917" i="6"/>
  <c r="G916" i="6" s="1"/>
  <c r="P917" i="6"/>
  <c r="P916" i="6" s="1"/>
  <c r="AL917" i="6"/>
  <c r="J917" i="6"/>
  <c r="J916" i="6" s="1"/>
  <c r="V896" i="6"/>
  <c r="V895" i="6" s="1"/>
  <c r="G871" i="6"/>
  <c r="G870" i="6" s="1"/>
  <c r="V890" i="6"/>
  <c r="V889" i="6" s="1"/>
  <c r="V871" i="6" s="1"/>
  <c r="V870" i="6" s="1"/>
  <c r="V869" i="6" s="1"/>
  <c r="T871" i="6"/>
  <c r="T870" i="6" s="1"/>
  <c r="H860" i="6"/>
  <c r="H859" i="6" s="1"/>
  <c r="Y860" i="6"/>
  <c r="Y859" i="6" s="1"/>
  <c r="M860" i="6"/>
  <c r="M859" i="6" s="1"/>
  <c r="AE860" i="6"/>
  <c r="AE859" i="6" s="1"/>
  <c r="P860" i="6"/>
  <c r="P859" i="6" s="1"/>
  <c r="AG848" i="6"/>
  <c r="AL848" i="6"/>
  <c r="R848" i="6"/>
  <c r="F848" i="6"/>
  <c r="F831" i="6" s="1"/>
  <c r="AA848" i="6"/>
  <c r="O850" i="6"/>
  <c r="O849" i="6" s="1"/>
  <c r="O848" i="6" s="1"/>
  <c r="H810" i="6"/>
  <c r="H809" i="6" s="1"/>
  <c r="H808" i="6" s="1"/>
  <c r="Z806" i="6"/>
  <c r="AB807" i="6"/>
  <c r="AL799" i="6"/>
  <c r="AL798" i="6" s="1"/>
  <c r="AE799" i="6"/>
  <c r="AE798" i="6" s="1"/>
  <c r="W799" i="6"/>
  <c r="W798" i="6" s="1"/>
  <c r="R799" i="6"/>
  <c r="R798" i="6" s="1"/>
  <c r="K799" i="6"/>
  <c r="K798" i="6" s="1"/>
  <c r="F799" i="6"/>
  <c r="F798" i="6" s="1"/>
  <c r="AI791" i="6"/>
  <c r="AI790" i="6" s="1"/>
  <c r="AL791" i="6"/>
  <c r="AL790" i="6" s="1"/>
  <c r="AE791" i="6"/>
  <c r="AE790" i="6" s="1"/>
  <c r="W791" i="6"/>
  <c r="W790" i="6" s="1"/>
  <c r="P791" i="6"/>
  <c r="P790" i="6" s="1"/>
  <c r="J791" i="6"/>
  <c r="J790" i="6" s="1"/>
  <c r="F791" i="6"/>
  <c r="F790" i="6" s="1"/>
  <c r="R779" i="6"/>
  <c r="AJ779" i="6"/>
  <c r="AC779" i="6"/>
  <c r="U779" i="6"/>
  <c r="O779" i="6"/>
  <c r="Y779" i="6"/>
  <c r="X1102" i="6"/>
  <c r="X1101" i="6" s="1"/>
  <c r="X1100" i="6" s="1"/>
  <c r="X1098" i="6"/>
  <c r="X1097" i="6" s="1"/>
  <c r="X1096" i="6" s="1"/>
  <c r="X1095" i="6" s="1"/>
  <c r="X1094" i="6" s="1"/>
  <c r="X1093" i="6" s="1"/>
  <c r="AG1034" i="6"/>
  <c r="AG1033" i="6" s="1"/>
  <c r="AG1032" i="6" s="1"/>
  <c r="AI1035" i="6"/>
  <c r="Q1029" i="6"/>
  <c r="Z1024" i="6"/>
  <c r="AB1025" i="6"/>
  <c r="K1017" i="6"/>
  <c r="K1016" i="6" s="1"/>
  <c r="N1020" i="6"/>
  <c r="L1019" i="6"/>
  <c r="AF1017" i="6"/>
  <c r="AF1016" i="6" s="1"/>
  <c r="AF1007" i="6" s="1"/>
  <c r="AF998" i="6" s="1"/>
  <c r="Y1017" i="6"/>
  <c r="Y1016" i="6" s="1"/>
  <c r="R1016" i="6"/>
  <c r="M1018" i="6"/>
  <c r="M1017" i="6" s="1"/>
  <c r="M1016" i="6" s="1"/>
  <c r="AE1017" i="6"/>
  <c r="AE1016" i="6" s="1"/>
  <c r="AK1014" i="6"/>
  <c r="AK1013" i="6" s="1"/>
  <c r="AK1009" i="6" s="1"/>
  <c r="AK1008" i="6" s="1"/>
  <c r="AM1015" i="6"/>
  <c r="AM1014" i="6" s="1"/>
  <c r="AM1013" i="6" s="1"/>
  <c r="AL1007" i="6"/>
  <c r="AL998" i="6" s="1"/>
  <c r="AE1007" i="6"/>
  <c r="L974" i="6"/>
  <c r="AH974" i="6"/>
  <c r="AA974" i="6"/>
  <c r="AA967" i="6" s="1"/>
  <c r="AA959" i="6" s="1"/>
  <c r="T974" i="6"/>
  <c r="M974" i="6"/>
  <c r="T967" i="6"/>
  <c r="I967" i="6"/>
  <c r="N965" i="6"/>
  <c r="N964" i="6" s="1"/>
  <c r="N963" i="6" s="1"/>
  <c r="N962" i="6" s="1"/>
  <c r="N961" i="6" s="1"/>
  <c r="N960" i="6" s="1"/>
  <c r="Q966" i="6"/>
  <c r="H949" i="6"/>
  <c r="H948" i="6" s="1"/>
  <c r="H947" i="6" s="1"/>
  <c r="H946" i="6" s="1"/>
  <c r="H945" i="6" s="1"/>
  <c r="AM944" i="6"/>
  <c r="AM943" i="6" s="1"/>
  <c r="AM942" i="6" s="1"/>
  <c r="AK943" i="6"/>
  <c r="AK942" i="6" s="1"/>
  <c r="L940" i="6"/>
  <c r="L939" i="6" s="1"/>
  <c r="N941" i="6"/>
  <c r="L937" i="6"/>
  <c r="L934" i="6" s="1"/>
  <c r="L933" i="6" s="1"/>
  <c r="L932" i="6" s="1"/>
  <c r="N938" i="6"/>
  <c r="AF933" i="6"/>
  <c r="AF932" i="6" s="1"/>
  <c r="R933" i="6"/>
  <c r="R932" i="6" s="1"/>
  <c r="K933" i="6"/>
  <c r="K932" i="6" s="1"/>
  <c r="F933" i="6"/>
  <c r="F932" i="6" s="1"/>
  <c r="Q935" i="6"/>
  <c r="S936" i="6"/>
  <c r="S935" i="6" s="1"/>
  <c r="Y933" i="6"/>
  <c r="Y932" i="6" s="1"/>
  <c r="Y916" i="6" s="1"/>
  <c r="AB923" i="6"/>
  <c r="Z922" i="6"/>
  <c r="K916" i="6"/>
  <c r="H919" i="6"/>
  <c r="H918" i="6" s="1"/>
  <c r="H917" i="6" s="1"/>
  <c r="AF916" i="6"/>
  <c r="U917" i="6"/>
  <c r="U916" i="6" s="1"/>
  <c r="I917" i="6"/>
  <c r="AH917" i="6"/>
  <c r="AH916" i="6" s="1"/>
  <c r="F916" i="6"/>
  <c r="AB912" i="6"/>
  <c r="AB909" i="6" s="1"/>
  <c r="AB908" i="6" s="1"/>
  <c r="AB907" i="6" s="1"/>
  <c r="AD913" i="6"/>
  <c r="AD912" i="6" s="1"/>
  <c r="L896" i="6"/>
  <c r="L895" i="6" s="1"/>
  <c r="K871" i="6"/>
  <c r="K870" i="6" s="1"/>
  <c r="AH871" i="6"/>
  <c r="AH870" i="6" s="1"/>
  <c r="AC871" i="6"/>
  <c r="AC870" i="6" s="1"/>
  <c r="U871" i="6"/>
  <c r="U870" i="6" s="1"/>
  <c r="U869" i="6" s="1"/>
  <c r="I871" i="6"/>
  <c r="I870" i="6" s="1"/>
  <c r="P869" i="6"/>
  <c r="AC848" i="6"/>
  <c r="J848" i="6"/>
  <c r="J831" i="6" s="1"/>
  <c r="W848" i="6"/>
  <c r="AB828" i="6"/>
  <c r="AD829" i="6"/>
  <c r="AD828" i="6" s="1"/>
  <c r="Z813" i="6"/>
  <c r="AB814" i="6"/>
  <c r="AJ798" i="6"/>
  <c r="V799" i="6"/>
  <c r="V798" i="6" s="1"/>
  <c r="P798" i="6"/>
  <c r="J799" i="6"/>
  <c r="J798" i="6" s="1"/>
  <c r="L796" i="6"/>
  <c r="L795" i="6" s="1"/>
  <c r="N797" i="6"/>
  <c r="Z791" i="6"/>
  <c r="Z790" i="6" s="1"/>
  <c r="AJ791" i="6"/>
  <c r="AJ790" i="6" s="1"/>
  <c r="AC791" i="6"/>
  <c r="AC790" i="6" s="1"/>
  <c r="U791" i="6"/>
  <c r="U790" i="6" s="1"/>
  <c r="O791" i="6"/>
  <c r="O790" i="6" s="1"/>
  <c r="I791" i="6"/>
  <c r="I790" i="6" s="1"/>
  <c r="AI787" i="6"/>
  <c r="AI786" i="6" s="1"/>
  <c r="AK789" i="6"/>
  <c r="J779" i="6"/>
  <c r="AA779" i="6"/>
  <c r="AA766" i="6" s="1"/>
  <c r="AA765" i="6" s="1"/>
  <c r="M779" i="6"/>
  <c r="M766" i="6" s="1"/>
  <c r="M765" i="6" s="1"/>
  <c r="G779" i="6"/>
  <c r="G766" i="6" s="1"/>
  <c r="G765" i="6" s="1"/>
  <c r="Y766" i="6"/>
  <c r="K766" i="6"/>
  <c r="AC1106" i="6"/>
  <c r="Y1106" i="6"/>
  <c r="U1106" i="6"/>
  <c r="M1106" i="6"/>
  <c r="I1106" i="6"/>
  <c r="L1092" i="6"/>
  <c r="X1085" i="6"/>
  <c r="AK1080" i="6"/>
  <c r="AK1074" i="6"/>
  <c r="AK1068" i="6"/>
  <c r="X1064" i="6"/>
  <c r="AK1053" i="6"/>
  <c r="AE1039" i="6"/>
  <c r="AE1038" i="6" s="1"/>
  <c r="AE1037" i="6" s="1"/>
  <c r="AE1036" i="6" s="1"/>
  <c r="AA1039" i="6"/>
  <c r="AA1038" i="6" s="1"/>
  <c r="AA1037" i="6" s="1"/>
  <c r="AA1036" i="6" s="1"/>
  <c r="W1039" i="6"/>
  <c r="W1038" i="6" s="1"/>
  <c r="W1037" i="6" s="1"/>
  <c r="W1036" i="6" s="1"/>
  <c r="X1034" i="6"/>
  <c r="X1033" i="6" s="1"/>
  <c r="X1032" i="6" s="1"/>
  <c r="N1030" i="6"/>
  <c r="Q1030" i="6" s="1"/>
  <c r="S1030" i="6" s="1"/>
  <c r="Z1029" i="6"/>
  <c r="X1027" i="6"/>
  <c r="X1026" i="6" s="1"/>
  <c r="AK1027" i="6"/>
  <c r="AK1026" i="6" s="1"/>
  <c r="AG1027" i="6"/>
  <c r="AG1026" i="6" s="1"/>
  <c r="AG1017" i="6" s="1"/>
  <c r="AG1016" i="6" s="1"/>
  <c r="AG1007" i="6" s="1"/>
  <c r="AG998" i="6" s="1"/>
  <c r="AG959" i="6" s="1"/>
  <c r="H1017" i="6"/>
  <c r="H1016" i="6" s="1"/>
  <c r="AJ1018" i="6"/>
  <c r="AJ1017" i="6" s="1"/>
  <c r="AJ1016" i="6" s="1"/>
  <c r="AJ1007" i="6" s="1"/>
  <c r="AJ998" i="6" s="1"/>
  <c r="F1016" i="6"/>
  <c r="F1007" i="6" s="1"/>
  <c r="F998" i="6" s="1"/>
  <c r="F959" i="6" s="1"/>
  <c r="O1007" i="6"/>
  <c r="O998" i="6" s="1"/>
  <c r="N996" i="6"/>
  <c r="N995" i="6" s="1"/>
  <c r="N994" i="6" s="1"/>
  <c r="N993" i="6" s="1"/>
  <c r="N992" i="6" s="1"/>
  <c r="N991" i="6" s="1"/>
  <c r="Q997" i="6"/>
  <c r="AF974" i="6"/>
  <c r="AF967" i="6" s="1"/>
  <c r="AF959" i="6" s="1"/>
  <c r="Y974" i="6"/>
  <c r="Y967" i="6" s="1"/>
  <c r="Y959" i="6" s="1"/>
  <c r="R974" i="6"/>
  <c r="R967" i="6" s="1"/>
  <c r="K974" i="6"/>
  <c r="G974" i="6"/>
  <c r="G967" i="6" s="1"/>
  <c r="G959" i="6" s="1"/>
  <c r="AJ967" i="6"/>
  <c r="AJ959" i="6" s="1"/>
  <c r="K967" i="6"/>
  <c r="K959" i="6" s="1"/>
  <c r="AL967" i="6"/>
  <c r="AL959" i="6" s="1"/>
  <c r="U967" i="6"/>
  <c r="AI949" i="6"/>
  <c r="AI948" i="6" s="1"/>
  <c r="AI947" i="6" s="1"/>
  <c r="AI946" i="6" s="1"/>
  <c r="AI945" i="6" s="1"/>
  <c r="N952" i="6"/>
  <c r="Q953" i="6"/>
  <c r="AE933" i="6"/>
  <c r="AE932" i="6" s="1"/>
  <c r="W933" i="6"/>
  <c r="W932" i="6" s="1"/>
  <c r="W916" i="6" s="1"/>
  <c r="J933" i="6"/>
  <c r="J932" i="6" s="1"/>
  <c r="AL933" i="6"/>
  <c r="AL932" i="6" s="1"/>
  <c r="AB931" i="6"/>
  <c r="Z930" i="6"/>
  <c r="AA917" i="6"/>
  <c r="AA916" i="6" s="1"/>
  <c r="T917" i="6"/>
  <c r="T916" i="6" s="1"/>
  <c r="M917" i="6"/>
  <c r="M916" i="6" s="1"/>
  <c r="V917" i="6"/>
  <c r="V916" i="6" s="1"/>
  <c r="N912" i="6"/>
  <c r="Q913" i="6"/>
  <c r="Q910" i="6"/>
  <c r="S911" i="6"/>
  <c r="S910" i="6" s="1"/>
  <c r="AI896" i="6"/>
  <c r="AI895" i="6" s="1"/>
  <c r="H896" i="6"/>
  <c r="H895" i="6" s="1"/>
  <c r="AE869" i="6"/>
  <c r="W871" i="6"/>
  <c r="W870" i="6" s="1"/>
  <c r="AK891" i="6"/>
  <c r="AM892" i="6"/>
  <c r="AM891" i="6" s="1"/>
  <c r="H871" i="6"/>
  <c r="H870" i="6" s="1"/>
  <c r="AG871" i="6"/>
  <c r="AG870" i="6" s="1"/>
  <c r="M871" i="6"/>
  <c r="M870" i="6" s="1"/>
  <c r="AB880" i="6"/>
  <c r="AD881" i="6"/>
  <c r="AD880" i="6" s="1"/>
  <c r="AJ872" i="6"/>
  <c r="AJ871" i="6" s="1"/>
  <c r="AJ870" i="6" s="1"/>
  <c r="AJ869" i="6" s="1"/>
  <c r="AA872" i="6"/>
  <c r="AA871" i="6" s="1"/>
  <c r="AA870" i="6" s="1"/>
  <c r="AA869" i="6" s="1"/>
  <c r="AA831" i="6" s="1"/>
  <c r="R872" i="6"/>
  <c r="X860" i="6"/>
  <c r="X859" i="6" s="1"/>
  <c r="X848" i="6" s="1"/>
  <c r="AC860" i="6"/>
  <c r="AC859" i="6" s="1"/>
  <c r="V860" i="6"/>
  <c r="V859" i="6" s="1"/>
  <c r="V848" i="6" s="1"/>
  <c r="V831" i="6" s="1"/>
  <c r="J860" i="6"/>
  <c r="J859" i="6" s="1"/>
  <c r="AJ860" i="6"/>
  <c r="AJ859" i="6" s="1"/>
  <c r="AJ848" i="6" s="1"/>
  <c r="W860" i="6"/>
  <c r="W859" i="6" s="1"/>
  <c r="K860" i="6"/>
  <c r="K859" i="6" s="1"/>
  <c r="K848" i="6" s="1"/>
  <c r="AH848" i="6"/>
  <c r="U848" i="6"/>
  <c r="U831" i="6" s="1"/>
  <c r="I848" i="6"/>
  <c r="AF848" i="6"/>
  <c r="T848" i="6"/>
  <c r="G848" i="6"/>
  <c r="N837" i="6"/>
  <c r="N836" i="6" s="1"/>
  <c r="N835" i="6" s="1"/>
  <c r="N834" i="6" s="1"/>
  <c r="N833" i="6" s="1"/>
  <c r="N832" i="6" s="1"/>
  <c r="Q838" i="6"/>
  <c r="N828" i="6"/>
  <c r="N825" i="6" s="1"/>
  <c r="N824" i="6" s="1"/>
  <c r="N823" i="6" s="1"/>
  <c r="N822" i="6" s="1"/>
  <c r="N821" i="6" s="1"/>
  <c r="Q829" i="6"/>
  <c r="AH799" i="6"/>
  <c r="AH798" i="6" s="1"/>
  <c r="AA799" i="6"/>
  <c r="AA798" i="6" s="1"/>
  <c r="U799" i="6"/>
  <c r="U798" i="6" s="1"/>
  <c r="O799" i="6"/>
  <c r="O798" i="6" s="1"/>
  <c r="I799" i="6"/>
  <c r="I798" i="6" s="1"/>
  <c r="X791" i="6"/>
  <c r="X790" i="6" s="1"/>
  <c r="AH791" i="6"/>
  <c r="AH790" i="6" s="1"/>
  <c r="AA791" i="6"/>
  <c r="AA790" i="6" s="1"/>
  <c r="T791" i="6"/>
  <c r="T790" i="6" s="1"/>
  <c r="M791" i="6"/>
  <c r="M790" i="6" s="1"/>
  <c r="H791" i="6"/>
  <c r="H790" i="6" s="1"/>
  <c r="Z787" i="6"/>
  <c r="Z786" i="6" s="1"/>
  <c r="AB789" i="6"/>
  <c r="H779" i="6"/>
  <c r="AF779" i="6"/>
  <c r="AF766" i="6" s="1"/>
  <c r="AF765" i="6" s="1"/>
  <c r="W766" i="6"/>
  <c r="W765" i="6" s="1"/>
  <c r="V1027" i="6"/>
  <c r="V1026" i="6" s="1"/>
  <c r="L1024" i="6"/>
  <c r="N1025" i="6"/>
  <c r="Q1023" i="6"/>
  <c r="N1022" i="6"/>
  <c r="AK1022" i="6"/>
  <c r="AI1019" i="6"/>
  <c r="AI1018" i="6" s="1"/>
  <c r="AI1017" i="6" s="1"/>
  <c r="AK1020" i="6"/>
  <c r="V1019" i="6"/>
  <c r="V1018" i="6" s="1"/>
  <c r="V1017" i="6" s="1"/>
  <c r="V1016" i="6" s="1"/>
  <c r="V1007" i="6" s="1"/>
  <c r="V998" i="6" s="1"/>
  <c r="X1020" i="6"/>
  <c r="AH1017" i="6"/>
  <c r="AH1016" i="6" s="1"/>
  <c r="AC1017" i="6"/>
  <c r="AC1016" i="6" s="1"/>
  <c r="AC1007" i="6" s="1"/>
  <c r="AC998" i="6" s="1"/>
  <c r="U1017" i="6"/>
  <c r="U1016" i="6" s="1"/>
  <c r="U1007" i="6" s="1"/>
  <c r="U998" i="6" s="1"/>
  <c r="P1016" i="6"/>
  <c r="P1007" i="6" s="1"/>
  <c r="P998" i="6" s="1"/>
  <c r="J1016" i="6"/>
  <c r="J1007" i="6" s="1"/>
  <c r="J998" i="6" s="1"/>
  <c r="W1017" i="6"/>
  <c r="W1016" i="6" s="1"/>
  <c r="W1007" i="6" s="1"/>
  <c r="W998" i="6" s="1"/>
  <c r="AH1007" i="6"/>
  <c r="AH998" i="6" s="1"/>
  <c r="AA1007" i="6"/>
  <c r="AA998" i="6" s="1"/>
  <c r="T1007" i="6"/>
  <c r="T998" i="6" s="1"/>
  <c r="T959" i="6" s="1"/>
  <c r="M1007" i="6"/>
  <c r="M998" i="6" s="1"/>
  <c r="G1007" i="6"/>
  <c r="G998" i="6" s="1"/>
  <c r="S1004" i="6"/>
  <c r="S1003" i="6" s="1"/>
  <c r="Q1003" i="6"/>
  <c r="Q1002" i="6" s="1"/>
  <c r="Q1001" i="6" s="1"/>
  <c r="Q1000" i="6" s="1"/>
  <c r="Q999" i="6" s="1"/>
  <c r="AK983" i="6"/>
  <c r="AK982" i="6" s="1"/>
  <c r="AK981" i="6" s="1"/>
  <c r="AK980" i="6" s="1"/>
  <c r="AM984" i="6"/>
  <c r="AM983" i="6" s="1"/>
  <c r="AM982" i="6" s="1"/>
  <c r="AM981" i="6" s="1"/>
  <c r="AM980" i="6" s="1"/>
  <c r="AK978" i="6"/>
  <c r="AK977" i="6" s="1"/>
  <c r="AK976" i="6" s="1"/>
  <c r="AK975" i="6" s="1"/>
  <c r="AK974" i="6" s="1"/>
  <c r="AM979" i="6"/>
  <c r="AM978" i="6" s="1"/>
  <c r="AM977" i="6" s="1"/>
  <c r="AM976" i="6" s="1"/>
  <c r="AM975" i="6" s="1"/>
  <c r="AM974" i="6" s="1"/>
  <c r="AL974" i="6"/>
  <c r="AE974" i="6"/>
  <c r="AE967" i="6" s="1"/>
  <c r="W974" i="6"/>
  <c r="W967" i="6" s="1"/>
  <c r="W959" i="6" s="1"/>
  <c r="P974" i="6"/>
  <c r="J974" i="6"/>
  <c r="J967" i="6" s="1"/>
  <c r="H967" i="6"/>
  <c r="H959" i="6" s="1"/>
  <c r="P967" i="6"/>
  <c r="P959" i="6" s="1"/>
  <c r="AH967" i="6"/>
  <c r="AH959" i="6" s="1"/>
  <c r="M967" i="6"/>
  <c r="M959" i="6" s="1"/>
  <c r="O959" i="6"/>
  <c r="Z954" i="6"/>
  <c r="AB955" i="6"/>
  <c r="AJ933" i="6"/>
  <c r="AJ932" i="6" s="1"/>
  <c r="U933" i="6"/>
  <c r="U932" i="6" s="1"/>
  <c r="O933" i="6"/>
  <c r="O932" i="6" s="1"/>
  <c r="O916" i="6" s="1"/>
  <c r="I933" i="6"/>
  <c r="I932" i="6" s="1"/>
  <c r="AG925" i="6"/>
  <c r="AG924" i="6" s="1"/>
  <c r="AG917" i="6" s="1"/>
  <c r="AG916" i="6" s="1"/>
  <c r="AB921" i="6"/>
  <c r="Z920" i="6"/>
  <c r="AJ916" i="6"/>
  <c r="AC916" i="6"/>
  <c r="R916" i="6"/>
  <c r="O871" i="6"/>
  <c r="O870" i="6" s="1"/>
  <c r="AL871" i="6"/>
  <c r="AL870" i="6" s="1"/>
  <c r="AF871" i="6"/>
  <c r="AF870" i="6" s="1"/>
  <c r="Y871" i="6"/>
  <c r="Y870" i="6" s="1"/>
  <c r="R871" i="6"/>
  <c r="R870" i="6" s="1"/>
  <c r="F871" i="6"/>
  <c r="F870" i="6" s="1"/>
  <c r="F869" i="6" s="1"/>
  <c r="J872" i="6"/>
  <c r="J871" i="6" s="1"/>
  <c r="J870" i="6" s="1"/>
  <c r="J869" i="6" s="1"/>
  <c r="Q876" i="6"/>
  <c r="S877" i="6"/>
  <c r="S876" i="6" s="1"/>
  <c r="H848" i="6"/>
  <c r="Y848" i="6"/>
  <c r="M848" i="6"/>
  <c r="AE848" i="6"/>
  <c r="AE831" i="6" s="1"/>
  <c r="P848" i="6"/>
  <c r="P831" i="6" s="1"/>
  <c r="AI806" i="6"/>
  <c r="AK807" i="6"/>
  <c r="H799" i="6"/>
  <c r="H798" i="6" s="1"/>
  <c r="AF799" i="6"/>
  <c r="AF798" i="6" s="1"/>
  <c r="T798" i="6"/>
  <c r="M799" i="6"/>
  <c r="M798" i="6" s="1"/>
  <c r="G799" i="6"/>
  <c r="G798" i="6" s="1"/>
  <c r="AK791" i="6"/>
  <c r="AK790" i="6" s="1"/>
  <c r="L793" i="6"/>
  <c r="L792" i="6" s="1"/>
  <c r="N794" i="6"/>
  <c r="AF791" i="6"/>
  <c r="AF790" i="6" s="1"/>
  <c r="Y791" i="6"/>
  <c r="Y790" i="6" s="1"/>
  <c r="R791" i="6"/>
  <c r="R790" i="6" s="1"/>
  <c r="K791" i="6"/>
  <c r="K790" i="6" s="1"/>
  <c r="G791" i="6"/>
  <c r="G790" i="6" s="1"/>
  <c r="AE779" i="6"/>
  <c r="AE766" i="6" s="1"/>
  <c r="AE765" i="6" s="1"/>
  <c r="AC766" i="6"/>
  <c r="AC765" i="6" s="1"/>
  <c r="U766" i="6"/>
  <c r="U765" i="6" s="1"/>
  <c r="O766" i="6"/>
  <c r="O765" i="6" s="1"/>
  <c r="I765" i="6"/>
  <c r="S1006" i="6"/>
  <c r="S1005" i="6" s="1"/>
  <c r="AK997" i="6"/>
  <c r="L996" i="6"/>
  <c r="L995" i="6" s="1"/>
  <c r="L994" i="6" s="1"/>
  <c r="L993" i="6" s="1"/>
  <c r="L992" i="6" s="1"/>
  <c r="L991" i="6" s="1"/>
  <c r="X990" i="6"/>
  <c r="N990" i="6"/>
  <c r="L973" i="6"/>
  <c r="AK966" i="6"/>
  <c r="L965" i="6"/>
  <c r="L964" i="6" s="1"/>
  <c r="L963" i="6" s="1"/>
  <c r="L962" i="6" s="1"/>
  <c r="L961" i="6" s="1"/>
  <c r="L960" i="6" s="1"/>
  <c r="AK957" i="6"/>
  <c r="Z957" i="6"/>
  <c r="L955" i="6"/>
  <c r="X954" i="6"/>
  <c r="AK953" i="6"/>
  <c r="L952" i="6"/>
  <c r="AK951" i="6"/>
  <c r="Z951" i="6"/>
  <c r="Z944" i="6"/>
  <c r="N944" i="6"/>
  <c r="AK941" i="6"/>
  <c r="Z941" i="6"/>
  <c r="AM938" i="6"/>
  <c r="AM937" i="6" s="1"/>
  <c r="AM934" i="6" s="1"/>
  <c r="AB938" i="6"/>
  <c r="N935" i="6"/>
  <c r="AI931" i="6"/>
  <c r="AI927" i="6"/>
  <c r="AI923" i="6"/>
  <c r="AI921" i="6"/>
  <c r="AD915" i="6"/>
  <c r="AD914" i="6" s="1"/>
  <c r="Q915" i="6"/>
  <c r="Z912" i="6"/>
  <c r="Z909" i="6" s="1"/>
  <c r="Z908" i="6" s="1"/>
  <c r="Z907" i="6" s="1"/>
  <c r="N910" i="6"/>
  <c r="X906" i="6"/>
  <c r="N906" i="6"/>
  <c r="X904" i="6"/>
  <c r="N904" i="6"/>
  <c r="X902" i="6"/>
  <c r="N902" i="6"/>
  <c r="X900" i="6"/>
  <c r="N900" i="6"/>
  <c r="X898" i="6"/>
  <c r="N898" i="6"/>
  <c r="X894" i="6"/>
  <c r="N894" i="6"/>
  <c r="X892" i="6"/>
  <c r="AI891" i="6"/>
  <c r="AI890" i="6" s="1"/>
  <c r="AI889" i="6" s="1"/>
  <c r="AI871" i="6" s="1"/>
  <c r="AI870" i="6" s="1"/>
  <c r="AD888" i="6"/>
  <c r="AD887" i="6" s="1"/>
  <c r="AD886" i="6" s="1"/>
  <c r="AD885" i="6"/>
  <c r="AD884" i="6" s="1"/>
  <c r="AM883" i="6"/>
  <c r="AM882" i="6" s="1"/>
  <c r="L881" i="6"/>
  <c r="AK880" i="6"/>
  <c r="Z880" i="6"/>
  <c r="Z873" i="6" s="1"/>
  <c r="Z872" i="6" s="1"/>
  <c r="AM877" i="6"/>
  <c r="AM876" i="6" s="1"/>
  <c r="N876" i="6"/>
  <c r="AD875" i="6"/>
  <c r="AD874" i="6" s="1"/>
  <c r="Q875" i="6"/>
  <c r="AI868" i="6"/>
  <c r="Z868" i="6"/>
  <c r="AI864" i="6"/>
  <c r="Z864" i="6"/>
  <c r="AI858" i="6"/>
  <c r="Z858" i="6"/>
  <c r="X845" i="6"/>
  <c r="N845" i="6"/>
  <c r="AK838" i="6"/>
  <c r="L837" i="6"/>
  <c r="L836" i="6" s="1"/>
  <c r="L835" i="6" s="1"/>
  <c r="L834" i="6" s="1"/>
  <c r="L833" i="6" s="1"/>
  <c r="L832" i="6" s="1"/>
  <c r="Z828" i="6"/>
  <c r="Z825" i="6" s="1"/>
  <c r="Z824" i="6" s="1"/>
  <c r="Z823" i="6" s="1"/>
  <c r="Z822" i="6" s="1"/>
  <c r="Z821" i="6" s="1"/>
  <c r="L828" i="6"/>
  <c r="L825" i="6" s="1"/>
  <c r="L824" i="6" s="1"/>
  <c r="L823" i="6" s="1"/>
  <c r="L822" i="6" s="1"/>
  <c r="L821" i="6" s="1"/>
  <c r="X820" i="6"/>
  <c r="N820" i="6"/>
  <c r="L814" i="6"/>
  <c r="X813" i="6"/>
  <c r="X810" i="6" s="1"/>
  <c r="X809" i="6" s="1"/>
  <c r="X808" i="6" s="1"/>
  <c r="AK812" i="6"/>
  <c r="Z812" i="6"/>
  <c r="L807" i="6"/>
  <c r="AG806" i="6"/>
  <c r="AG1106" i="6" s="1"/>
  <c r="AI804" i="6"/>
  <c r="Z804" i="6"/>
  <c r="AM797" i="6"/>
  <c r="AM796" i="6" s="1"/>
  <c r="AM795" i="6" s="1"/>
  <c r="AB797" i="6"/>
  <c r="AM794" i="6"/>
  <c r="AM793" i="6" s="1"/>
  <c r="AM792" i="6" s="1"/>
  <c r="AM791" i="6" s="1"/>
  <c r="AM790" i="6" s="1"/>
  <c r="AB794" i="6"/>
  <c r="L789" i="6"/>
  <c r="AG787" i="6"/>
  <c r="AG786" i="6" s="1"/>
  <c r="AG779" i="6" s="1"/>
  <c r="AG766" i="6" s="1"/>
  <c r="AG765" i="6" s="1"/>
  <c r="AI783" i="6"/>
  <c r="L782" i="6"/>
  <c r="AI777" i="6"/>
  <c r="X777" i="6"/>
  <c r="H776" i="6"/>
  <c r="H768" i="6" s="1"/>
  <c r="H767" i="6" s="1"/>
  <c r="H766" i="6" s="1"/>
  <c r="H765" i="6" s="1"/>
  <c r="X775" i="6"/>
  <c r="V773" i="6"/>
  <c r="AM774" i="6"/>
  <c r="AM773" i="6" s="1"/>
  <c r="L769" i="6"/>
  <c r="N770" i="6"/>
  <c r="T766" i="6"/>
  <c r="T765" i="6" s="1"/>
  <c r="P766" i="6"/>
  <c r="P765" i="6" s="1"/>
  <c r="AI760" i="6"/>
  <c r="AI757" i="6" s="1"/>
  <c r="AI756" i="6" s="1"/>
  <c r="AI755" i="6" s="1"/>
  <c r="AI754" i="6" s="1"/>
  <c r="N761" i="6"/>
  <c r="L760" i="6"/>
  <c r="H757" i="6"/>
  <c r="H756" i="6" s="1"/>
  <c r="H755" i="6" s="1"/>
  <c r="H754" i="6" s="1"/>
  <c r="AG757" i="6"/>
  <c r="AG756" i="6" s="1"/>
  <c r="AG755" i="6" s="1"/>
  <c r="AG754" i="6" s="1"/>
  <c r="AM753" i="6"/>
  <c r="AM752" i="6" s="1"/>
  <c r="AM751" i="6" s="1"/>
  <c r="AM750" i="6" s="1"/>
  <c r="AM749" i="6" s="1"/>
  <c r="AK752" i="6"/>
  <c r="AK751" i="6" s="1"/>
  <c r="AK750" i="6" s="1"/>
  <c r="AK749" i="6" s="1"/>
  <c r="AL738" i="6"/>
  <c r="R738" i="6"/>
  <c r="K738" i="6"/>
  <c r="N744" i="6"/>
  <c r="Q745" i="6"/>
  <c r="W725" i="6"/>
  <c r="W724" i="6" s="1"/>
  <c r="AL725" i="6"/>
  <c r="AL724" i="6" s="1"/>
  <c r="Y725" i="6"/>
  <c r="Y724" i="6" s="1"/>
  <c r="J725" i="6"/>
  <c r="J724" i="6" s="1"/>
  <c r="AB731" i="6"/>
  <c r="Z730" i="6"/>
  <c r="Z727" i="6" s="1"/>
  <c r="Z726" i="6" s="1"/>
  <c r="AC707" i="6"/>
  <c r="AC689" i="6" s="1"/>
  <c r="AC688" i="6" s="1"/>
  <c r="U707" i="6"/>
  <c r="U689" i="6" s="1"/>
  <c r="U688" i="6" s="1"/>
  <c r="I707" i="6"/>
  <c r="I689" i="6" s="1"/>
  <c r="I688" i="6" s="1"/>
  <c r="AA707" i="6"/>
  <c r="AA689" i="6" s="1"/>
  <c r="AA688" i="6" s="1"/>
  <c r="K707" i="6"/>
  <c r="K689" i="6" s="1"/>
  <c r="K688" i="6" s="1"/>
  <c r="Q703" i="6"/>
  <c r="N702" i="6"/>
  <c r="Q699" i="6"/>
  <c r="N698" i="6"/>
  <c r="AM693" i="6"/>
  <c r="AM692" i="6" s="1"/>
  <c r="AK692" i="6"/>
  <c r="M690" i="6"/>
  <c r="G691" i="6"/>
  <c r="G690" i="6" s="1"/>
  <c r="AB680" i="6"/>
  <c r="Z679" i="6"/>
  <c r="Z678" i="6" s="1"/>
  <c r="AJ677" i="6"/>
  <c r="AJ659" i="6" s="1"/>
  <c r="AJ658" i="6" s="1"/>
  <c r="AJ657" i="6" s="1"/>
  <c r="AJ649" i="6" s="1"/>
  <c r="AC677" i="6"/>
  <c r="AA677" i="6"/>
  <c r="O677" i="6"/>
  <c r="F677" i="6"/>
  <c r="AE660" i="6"/>
  <c r="AE659" i="6" s="1"/>
  <c r="AE658" i="6" s="1"/>
  <c r="W659" i="6"/>
  <c r="W658" i="6" s="1"/>
  <c r="W657" i="6" s="1"/>
  <c r="O659" i="6"/>
  <c r="O658" i="6" s="1"/>
  <c r="AL659" i="6"/>
  <c r="AL658" i="6" s="1"/>
  <c r="Y659" i="6"/>
  <c r="Y658" i="6" s="1"/>
  <c r="R659" i="6"/>
  <c r="R658" i="6" s="1"/>
  <c r="F659" i="6"/>
  <c r="F658" i="6" s="1"/>
  <c r="W649" i="6"/>
  <c r="AI1014" i="6"/>
  <c r="AI1013" i="6" s="1"/>
  <c r="AI1009" i="6" s="1"/>
  <c r="AI1008" i="6" s="1"/>
  <c r="S1012" i="6"/>
  <c r="S1011" i="6" s="1"/>
  <c r="S1010" i="6" s="1"/>
  <c r="AI983" i="6"/>
  <c r="AI982" i="6" s="1"/>
  <c r="AI981" i="6" s="1"/>
  <c r="AI980" i="6" s="1"/>
  <c r="AI978" i="6"/>
  <c r="AI977" i="6" s="1"/>
  <c r="AI976" i="6" s="1"/>
  <c r="AI975" i="6" s="1"/>
  <c r="AI974" i="6" s="1"/>
  <c r="H940" i="6"/>
  <c r="H939" i="6" s="1"/>
  <c r="H937" i="6"/>
  <c r="H934" i="6" s="1"/>
  <c r="H933" i="6" s="1"/>
  <c r="H932" i="6" s="1"/>
  <c r="AK914" i="6"/>
  <c r="AK909" i="6" s="1"/>
  <c r="AK908" i="6" s="1"/>
  <c r="AK907" i="6" s="1"/>
  <c r="L912" i="6"/>
  <c r="L909" i="6" s="1"/>
  <c r="L908" i="6" s="1"/>
  <c r="L907" i="6" s="1"/>
  <c r="L892" i="6"/>
  <c r="X806" i="6"/>
  <c r="X802" i="6" s="1"/>
  <c r="X801" i="6" s="1"/>
  <c r="X800" i="6" s="1"/>
  <c r="X799" i="6" s="1"/>
  <c r="V781" i="6"/>
  <c r="V780" i="6" s="1"/>
  <c r="V779" i="6" s="1"/>
  <c r="X782" i="6"/>
  <c r="AL779" i="6"/>
  <c r="F779" i="6"/>
  <c r="R766" i="6"/>
  <c r="R765" i="6" s="1"/>
  <c r="AI773" i="6"/>
  <c r="AJ766" i="6"/>
  <c r="AJ765" i="6" s="1"/>
  <c r="Y757" i="6"/>
  <c r="Y756" i="6" s="1"/>
  <c r="Y755" i="6" s="1"/>
  <c r="Y754" i="6" s="1"/>
  <c r="V711" i="6"/>
  <c r="AG709" i="6"/>
  <c r="AG708" i="6" s="1"/>
  <c r="AG707" i="6" s="1"/>
  <c r="AG689" i="6" s="1"/>
  <c r="AG688" i="6" s="1"/>
  <c r="AI710" i="6"/>
  <c r="AJ707" i="6"/>
  <c r="AJ689" i="6" s="1"/>
  <c r="AJ688" i="6" s="1"/>
  <c r="T707" i="6"/>
  <c r="T689" i="6" s="1"/>
  <c r="T688" i="6" s="1"/>
  <c r="M707" i="6"/>
  <c r="M689" i="6" s="1"/>
  <c r="M688" i="6" s="1"/>
  <c r="W707" i="6"/>
  <c r="W689" i="6" s="1"/>
  <c r="W688" i="6" s="1"/>
  <c r="J707" i="6"/>
  <c r="J689" i="6" s="1"/>
  <c r="J688" i="6" s="1"/>
  <c r="AB693" i="6"/>
  <c r="Z692" i="6"/>
  <c r="AI684" i="6"/>
  <c r="AK685" i="6"/>
  <c r="V659" i="6"/>
  <c r="V658" i="6" s="1"/>
  <c r="P659" i="6"/>
  <c r="P658" i="6" s="1"/>
  <c r="P657" i="6" s="1"/>
  <c r="P649" i="6" s="1"/>
  <c r="Q620" i="6"/>
  <c r="N619" i="6"/>
  <c r="AF614" i="6"/>
  <c r="AF613" i="6" s="1"/>
  <c r="AF612" i="6" s="1"/>
  <c r="Z1015" i="6"/>
  <c r="N1015" i="6"/>
  <c r="X997" i="6"/>
  <c r="AK990" i="6"/>
  <c r="Z984" i="6"/>
  <c r="N984" i="6"/>
  <c r="Z979" i="6"/>
  <c r="N979" i="6"/>
  <c r="V973" i="6"/>
  <c r="X966" i="6"/>
  <c r="L957" i="6"/>
  <c r="AK955" i="6"/>
  <c r="X953" i="6"/>
  <c r="L951" i="6"/>
  <c r="AD936" i="6"/>
  <c r="AD935" i="6" s="1"/>
  <c r="L931" i="6"/>
  <c r="Z928" i="6"/>
  <c r="AB928" i="6" s="1"/>
  <c r="AD928" i="6" s="1"/>
  <c r="L927" i="6"/>
  <c r="L923" i="6"/>
  <c r="L921" i="6"/>
  <c r="AD911" i="6"/>
  <c r="AD910" i="6" s="1"/>
  <c r="AK906" i="6"/>
  <c r="AK904" i="6"/>
  <c r="AK902" i="6"/>
  <c r="AK900" i="6"/>
  <c r="AK898" i="6"/>
  <c r="AK894" i="6"/>
  <c r="AM888" i="6"/>
  <c r="AM887" i="6" s="1"/>
  <c r="AM886" i="6" s="1"/>
  <c r="L888" i="6"/>
  <c r="AM885" i="6"/>
  <c r="AM884" i="6" s="1"/>
  <c r="S885" i="6"/>
  <c r="S884" i="6" s="1"/>
  <c r="AD883" i="6"/>
  <c r="AD882" i="6" s="1"/>
  <c r="Q883" i="6"/>
  <c r="AD877" i="6"/>
  <c r="AD876" i="6" s="1"/>
  <c r="L868" i="6"/>
  <c r="L864" i="6"/>
  <c r="L858" i="6"/>
  <c r="S854" i="6"/>
  <c r="S853" i="6" s="1"/>
  <c r="S852" i="6" s="1"/>
  <c r="S851" i="6" s="1"/>
  <c r="AK845" i="6"/>
  <c r="X838" i="6"/>
  <c r="S827" i="6"/>
  <c r="S826" i="6" s="1"/>
  <c r="AK820" i="6"/>
  <c r="AK814" i="6"/>
  <c r="L812" i="6"/>
  <c r="L804" i="6"/>
  <c r="AM785" i="6"/>
  <c r="AM784" i="6" s="1"/>
  <c r="Z785" i="6"/>
  <c r="N785" i="6"/>
  <c r="AL766" i="6"/>
  <c r="AL765" i="6" s="1"/>
  <c r="AH766" i="6"/>
  <c r="AH765" i="6" s="1"/>
  <c r="F766" i="6"/>
  <c r="F765" i="6" s="1"/>
  <c r="L773" i="6"/>
  <c r="N775" i="6"/>
  <c r="V769" i="6"/>
  <c r="X770" i="6"/>
  <c r="AI769" i="6"/>
  <c r="O738" i="6"/>
  <c r="I738" i="6"/>
  <c r="Q742" i="6"/>
  <c r="S743" i="6"/>
  <c r="S742" i="6" s="1"/>
  <c r="R725" i="6"/>
  <c r="R724" i="6" s="1"/>
  <c r="L711" i="6"/>
  <c r="X710" i="6"/>
  <c r="V709" i="6"/>
  <c r="V708" i="6" s="1"/>
  <c r="V707" i="6" s="1"/>
  <c r="V689" i="6" s="1"/>
  <c r="V688" i="6" s="1"/>
  <c r="Y707" i="6"/>
  <c r="Y689" i="6" s="1"/>
  <c r="Y688" i="6" s="1"/>
  <c r="AL707" i="6"/>
  <c r="AL689" i="6" s="1"/>
  <c r="AL688" i="6" s="1"/>
  <c r="R707" i="6"/>
  <c r="R689" i="6" s="1"/>
  <c r="R688" i="6" s="1"/>
  <c r="G707" i="6"/>
  <c r="G689" i="6" s="1"/>
  <c r="G688" i="6" s="1"/>
  <c r="Q695" i="6"/>
  <c r="N694" i="6"/>
  <c r="Z684" i="6"/>
  <c r="AB685" i="6"/>
  <c r="AI682" i="6"/>
  <c r="AI681" i="6" s="1"/>
  <c r="AK683" i="6"/>
  <c r="H677" i="6"/>
  <c r="AF677" i="6"/>
  <c r="AF659" i="6" s="1"/>
  <c r="AF658" i="6" s="1"/>
  <c r="AF657" i="6" s="1"/>
  <c r="AF649" i="6" s="1"/>
  <c r="Y677" i="6"/>
  <c r="U677" i="6"/>
  <c r="I677" i="6"/>
  <c r="AH677" i="6"/>
  <c r="AH659" i="6" s="1"/>
  <c r="AH658" i="6" s="1"/>
  <c r="AH657" i="6" s="1"/>
  <c r="AH649" i="6" s="1"/>
  <c r="V677" i="6"/>
  <c r="J677" i="6"/>
  <c r="J659" i="6" s="1"/>
  <c r="J658" i="6" s="1"/>
  <c r="J657" i="6" s="1"/>
  <c r="J649" i="6" s="1"/>
  <c r="AI672" i="6"/>
  <c r="AK673" i="6"/>
  <c r="AA660" i="6"/>
  <c r="AM665" i="6"/>
  <c r="AM664" i="6" s="1"/>
  <c r="AK664" i="6"/>
  <c r="K659" i="6"/>
  <c r="K658" i="6" s="1"/>
  <c r="N662" i="6"/>
  <c r="Q663" i="6"/>
  <c r="AC659" i="6"/>
  <c r="AC658" i="6" s="1"/>
  <c r="U660" i="6"/>
  <c r="I660" i="6"/>
  <c r="I659" i="6" s="1"/>
  <c r="I658" i="6" s="1"/>
  <c r="I657" i="6" s="1"/>
  <c r="P613" i="6"/>
  <c r="P612" i="6" s="1"/>
  <c r="N777" i="6"/>
  <c r="L776" i="6"/>
  <c r="J766" i="6"/>
  <c r="J765" i="6" s="1"/>
  <c r="V760" i="6"/>
  <c r="V757" i="6" s="1"/>
  <c r="V756" i="6" s="1"/>
  <c r="V755" i="6" s="1"/>
  <c r="V754" i="6" s="1"/>
  <c r="X761" i="6"/>
  <c r="N758" i="6"/>
  <c r="Q759" i="6"/>
  <c r="AC757" i="6"/>
  <c r="AC756" i="6" s="1"/>
  <c r="AC755" i="6" s="1"/>
  <c r="AC754" i="6" s="1"/>
  <c r="AB744" i="6"/>
  <c r="AB741" i="6" s="1"/>
  <c r="AD745" i="6"/>
  <c r="AD744" i="6" s="1"/>
  <c r="AD741" i="6" s="1"/>
  <c r="AM731" i="6"/>
  <c r="AM730" i="6" s="1"/>
  <c r="AK730" i="6"/>
  <c r="AK727" i="6" s="1"/>
  <c r="AK726" i="6" s="1"/>
  <c r="AI711" i="6"/>
  <c r="H711" i="6"/>
  <c r="H709" i="6"/>
  <c r="H708" i="6" s="1"/>
  <c r="L710" i="6"/>
  <c r="P707" i="6"/>
  <c r="P689" i="6" s="1"/>
  <c r="P688" i="6" s="1"/>
  <c r="Q697" i="6"/>
  <c r="N696" i="6"/>
  <c r="Z682" i="6"/>
  <c r="Z681" i="6" s="1"/>
  <c r="AB683" i="6"/>
  <c r="G677" i="6"/>
  <c r="G659" i="6" s="1"/>
  <c r="G658" i="6" s="1"/>
  <c r="G657" i="6" s="1"/>
  <c r="G649" i="6" s="1"/>
  <c r="Z672" i="6"/>
  <c r="AB673" i="6"/>
  <c r="L670" i="6"/>
  <c r="N671" i="6"/>
  <c r="Q668" i="6"/>
  <c r="S669" i="6"/>
  <c r="S668" i="6" s="1"/>
  <c r="AI661" i="6"/>
  <c r="AI660" i="6" s="1"/>
  <c r="T659" i="6"/>
  <c r="T658" i="6" s="1"/>
  <c r="M659" i="6"/>
  <c r="M658" i="6" s="1"/>
  <c r="I649" i="6"/>
  <c r="AJ614" i="6"/>
  <c r="AJ613" i="6" s="1"/>
  <c r="AJ612" i="6" s="1"/>
  <c r="AK761" i="6"/>
  <c r="AK759" i="6"/>
  <c r="L758" i="6"/>
  <c r="L757" i="6" s="1"/>
  <c r="L756" i="6" s="1"/>
  <c r="L755" i="6" s="1"/>
  <c r="L754" i="6" s="1"/>
  <c r="Z753" i="6"/>
  <c r="N753" i="6"/>
  <c r="Z744" i="6"/>
  <c r="Z741" i="6" s="1"/>
  <c r="Z740" i="6" s="1"/>
  <c r="Z739" i="6" s="1"/>
  <c r="X737" i="6"/>
  <c r="N737" i="6"/>
  <c r="AB733" i="6"/>
  <c r="N733" i="6"/>
  <c r="N731" i="6"/>
  <c r="AD729" i="6"/>
  <c r="AD728" i="6" s="1"/>
  <c r="X723" i="6"/>
  <c r="N723" i="6"/>
  <c r="X721" i="6"/>
  <c r="N721" i="6"/>
  <c r="X719" i="6"/>
  <c r="N719" i="6"/>
  <c r="X717" i="6"/>
  <c r="N717" i="6"/>
  <c r="X715" i="6"/>
  <c r="N715" i="6"/>
  <c r="X713" i="6"/>
  <c r="N713" i="6"/>
  <c r="AE709" i="6"/>
  <c r="AE708" i="6" s="1"/>
  <c r="AE707" i="6" s="1"/>
  <c r="AE689" i="6" s="1"/>
  <c r="AE688" i="6" s="1"/>
  <c r="AD706" i="6"/>
  <c r="AD705" i="6" s="1"/>
  <c r="AD704" i="6" s="1"/>
  <c r="Q706" i="6"/>
  <c r="AB703" i="6"/>
  <c r="H701" i="6"/>
  <c r="AB699" i="6"/>
  <c r="AB697" i="6"/>
  <c r="AB695" i="6"/>
  <c r="N693" i="6"/>
  <c r="L685" i="6"/>
  <c r="AG684" i="6"/>
  <c r="L683" i="6"/>
  <c r="AG682" i="6"/>
  <c r="AG681" i="6" s="1"/>
  <c r="AG677" i="6" s="1"/>
  <c r="AI680" i="6"/>
  <c r="AD676" i="6"/>
  <c r="AD675" i="6" s="1"/>
  <c r="AD674" i="6" s="1"/>
  <c r="L673" i="6"/>
  <c r="AG672" i="6"/>
  <c r="AG661" i="6" s="1"/>
  <c r="AG660" i="6" s="1"/>
  <c r="AG659" i="6" s="1"/>
  <c r="AG658" i="6" s="1"/>
  <c r="AG657" i="6" s="1"/>
  <c r="AM671" i="6"/>
  <c r="AM670" i="6" s="1"/>
  <c r="AB671" i="6"/>
  <c r="AM667" i="6"/>
  <c r="AM666" i="6" s="1"/>
  <c r="L667" i="6"/>
  <c r="Z665" i="6"/>
  <c r="N665" i="6"/>
  <c r="AK663" i="6"/>
  <c r="L662" i="6"/>
  <c r="AM656" i="6"/>
  <c r="AM655" i="6" s="1"/>
  <c r="AM654" i="6" s="1"/>
  <c r="AM653" i="6" s="1"/>
  <c r="AM652" i="6" s="1"/>
  <c r="AM651" i="6" s="1"/>
  <c r="AM650" i="6" s="1"/>
  <c r="N656" i="6"/>
  <c r="L655" i="6"/>
  <c r="L654" i="6" s="1"/>
  <c r="L653" i="6" s="1"/>
  <c r="L652" i="6" s="1"/>
  <c r="L651" i="6" s="1"/>
  <c r="L650" i="6" s="1"/>
  <c r="AB640" i="6"/>
  <c r="AM628" i="6"/>
  <c r="AM627" i="6" s="1"/>
  <c r="AM626" i="6" s="1"/>
  <c r="AM625" i="6" s="1"/>
  <c r="AB623" i="6"/>
  <c r="AD624" i="6"/>
  <c r="AD623" i="6" s="1"/>
  <c r="AD622" i="6"/>
  <c r="AD621" i="6" s="1"/>
  <c r="N621" i="6"/>
  <c r="Q622" i="6"/>
  <c r="AB620" i="6"/>
  <c r="AL618" i="6"/>
  <c r="AI617" i="6"/>
  <c r="AG616" i="6"/>
  <c r="AG615" i="6" s="1"/>
  <c r="AB616" i="6"/>
  <c r="AB615" i="6" s="1"/>
  <c r="X616" i="6"/>
  <c r="X615" i="6" s="1"/>
  <c r="X614" i="6" s="1"/>
  <c r="N616" i="6"/>
  <c r="N615" i="6" s="1"/>
  <c r="R614" i="6"/>
  <c r="R613" i="6" s="1"/>
  <c r="R612" i="6" s="1"/>
  <c r="I614" i="6"/>
  <c r="I613" i="6" s="1"/>
  <c r="I612" i="6" s="1"/>
  <c r="I602" i="6" s="1"/>
  <c r="I601" i="6" s="1"/>
  <c r="AJ602" i="6"/>
  <c r="AJ601" i="6" s="1"/>
  <c r="T602" i="6"/>
  <c r="T601" i="6" s="1"/>
  <c r="AH568" i="6"/>
  <c r="AH569" i="6"/>
  <c r="AB569" i="6"/>
  <c r="T569" i="6"/>
  <c r="T568" i="6"/>
  <c r="AA527" i="6"/>
  <c r="L744" i="6"/>
  <c r="L741" i="6" s="1"/>
  <c r="L740" i="6" s="1"/>
  <c r="L739" i="6" s="1"/>
  <c r="L738" i="6" s="1"/>
  <c r="N742" i="6"/>
  <c r="F709" i="6"/>
  <c r="F708" i="6" s="1"/>
  <c r="F707" i="6" s="1"/>
  <c r="F689" i="6" s="1"/>
  <c r="F688" i="6" s="1"/>
  <c r="AK705" i="6"/>
  <c r="AK704" i="6" s="1"/>
  <c r="X684" i="6"/>
  <c r="X682" i="6"/>
  <c r="X681" i="6" s="1"/>
  <c r="X677" i="6" s="1"/>
  <c r="X672" i="6"/>
  <c r="H670" i="6"/>
  <c r="H1106" i="6" s="1"/>
  <c r="N668" i="6"/>
  <c r="AB666" i="6"/>
  <c r="N647" i="6"/>
  <c r="L646" i="6"/>
  <c r="L645" i="6" s="1"/>
  <c r="L644" i="6" s="1"/>
  <c r="L643" i="6" s="1"/>
  <c r="L642" i="6" s="1"/>
  <c r="L641" i="6" s="1"/>
  <c r="AK646" i="6"/>
  <c r="AK645" i="6" s="1"/>
  <c r="AK644" i="6" s="1"/>
  <c r="AK643" i="6" s="1"/>
  <c r="AK642" i="6" s="1"/>
  <c r="AK641" i="6" s="1"/>
  <c r="AI639" i="6"/>
  <c r="AI638" i="6" s="1"/>
  <c r="AI637" i="6" s="1"/>
  <c r="AI636" i="6" s="1"/>
  <c r="AI635" i="6" s="1"/>
  <c r="AI634" i="6" s="1"/>
  <c r="L632" i="6"/>
  <c r="L631" i="6" s="1"/>
  <c r="L630" i="6" s="1"/>
  <c r="L629" i="6" s="1"/>
  <c r="N633" i="6"/>
  <c r="AK632" i="6"/>
  <c r="AK631" i="6" s="1"/>
  <c r="AK630" i="6" s="1"/>
  <c r="AK629" i="6" s="1"/>
  <c r="V627" i="6"/>
  <c r="V626" i="6" s="1"/>
  <c r="V625" i="6" s="1"/>
  <c r="X628" i="6"/>
  <c r="AI627" i="6"/>
  <c r="AI626" i="6" s="1"/>
  <c r="AI625" i="6" s="1"/>
  <c r="L627" i="6"/>
  <c r="L626" i="6" s="1"/>
  <c r="L625" i="6" s="1"/>
  <c r="V619" i="6"/>
  <c r="V618" i="6" s="1"/>
  <c r="L619" i="6"/>
  <c r="L618" i="6" s="1"/>
  <c r="H619" i="6"/>
  <c r="AL614" i="6"/>
  <c r="AL613" i="6" s="1"/>
  <c r="AL612" i="6" s="1"/>
  <c r="AL602" i="6" s="1"/>
  <c r="AL601" i="6" s="1"/>
  <c r="F614" i="6"/>
  <c r="F613" i="6" s="1"/>
  <c r="F612" i="6" s="1"/>
  <c r="R602" i="6"/>
  <c r="R601" i="6" s="1"/>
  <c r="F602" i="6"/>
  <c r="F601" i="6" s="1"/>
  <c r="AF569" i="6"/>
  <c r="AF568" i="6"/>
  <c r="K527" i="6"/>
  <c r="X759" i="6"/>
  <c r="AK737" i="6"/>
  <c r="AM729" i="6"/>
  <c r="AM728" i="6" s="1"/>
  <c r="L729" i="6"/>
  <c r="AK723" i="6"/>
  <c r="AK721" i="6"/>
  <c r="AK719" i="6"/>
  <c r="AK717" i="6"/>
  <c r="AK715" i="6"/>
  <c r="AK713" i="6"/>
  <c r="AK701" i="6"/>
  <c r="Z701" i="6"/>
  <c r="L680" i="6"/>
  <c r="AM676" i="6"/>
  <c r="AM675" i="6" s="1"/>
  <c r="AM674" i="6" s="1"/>
  <c r="L676" i="6"/>
  <c r="AD669" i="6"/>
  <c r="AD668" i="6" s="1"/>
  <c r="X663" i="6"/>
  <c r="V655" i="6"/>
  <c r="V654" i="6" s="1"/>
  <c r="V653" i="6" s="1"/>
  <c r="V652" i="6" s="1"/>
  <c r="V651" i="6" s="1"/>
  <c r="V650" i="6" s="1"/>
  <c r="X656" i="6"/>
  <c r="AM640" i="6"/>
  <c r="AM639" i="6" s="1"/>
  <c r="AM638" i="6" s="1"/>
  <c r="AM637" i="6" s="1"/>
  <c r="AM636" i="6" s="1"/>
  <c r="AM635" i="6" s="1"/>
  <c r="AM634" i="6" s="1"/>
  <c r="Q628" i="6"/>
  <c r="AK621" i="6"/>
  <c r="AM622" i="6"/>
  <c r="AM621" i="6" s="1"/>
  <c r="AH618" i="6"/>
  <c r="Z616" i="6"/>
  <c r="Z615" i="6" s="1"/>
  <c r="V614" i="6"/>
  <c r="V613" i="6" s="1"/>
  <c r="L616" i="6"/>
  <c r="L615" i="6" s="1"/>
  <c r="L614" i="6" s="1"/>
  <c r="H616" i="6"/>
  <c r="H615" i="6" s="1"/>
  <c r="AF602" i="6"/>
  <c r="AF601" i="6" s="1"/>
  <c r="P602" i="6"/>
  <c r="P601" i="6" s="1"/>
  <c r="Z568" i="6"/>
  <c r="Z569" i="6"/>
  <c r="P569" i="6"/>
  <c r="P568" i="6"/>
  <c r="V646" i="6"/>
  <c r="V645" i="6" s="1"/>
  <c r="V644" i="6" s="1"/>
  <c r="V643" i="6" s="1"/>
  <c r="V642" i="6" s="1"/>
  <c r="V641" i="6" s="1"/>
  <c r="X647" i="6"/>
  <c r="AI646" i="6"/>
  <c r="AI645" i="6" s="1"/>
  <c r="AI644" i="6" s="1"/>
  <c r="AI643" i="6" s="1"/>
  <c r="AI642" i="6" s="1"/>
  <c r="AI641" i="6" s="1"/>
  <c r="L639" i="6"/>
  <c r="L638" i="6" s="1"/>
  <c r="L637" i="6" s="1"/>
  <c r="L636" i="6" s="1"/>
  <c r="L635" i="6" s="1"/>
  <c r="L634" i="6" s="1"/>
  <c r="N640" i="6"/>
  <c r="X639" i="6"/>
  <c r="X638" i="6" s="1"/>
  <c r="X637" i="6" s="1"/>
  <c r="X636" i="6" s="1"/>
  <c r="X635" i="6" s="1"/>
  <c r="X634" i="6" s="1"/>
  <c r="V632" i="6"/>
  <c r="V631" i="6" s="1"/>
  <c r="V630" i="6" s="1"/>
  <c r="V629" i="6" s="1"/>
  <c r="X633" i="6"/>
  <c r="AI632" i="6"/>
  <c r="AI631" i="6" s="1"/>
  <c r="AI630" i="6" s="1"/>
  <c r="AI629" i="6" s="1"/>
  <c r="Q623" i="6"/>
  <c r="S624" i="6"/>
  <c r="S623" i="6" s="1"/>
  <c r="Z621" i="6"/>
  <c r="Z618" i="6" s="1"/>
  <c r="AG619" i="6"/>
  <c r="AG618" i="6" s="1"/>
  <c r="AI620" i="6"/>
  <c r="X619" i="6"/>
  <c r="X618" i="6" s="1"/>
  <c r="J618" i="6"/>
  <c r="J614" i="6" s="1"/>
  <c r="J613" i="6" s="1"/>
  <c r="J612" i="6" s="1"/>
  <c r="J602" i="6" s="1"/>
  <c r="J601" i="6" s="1"/>
  <c r="AH614" i="6"/>
  <c r="AH613" i="6" s="1"/>
  <c r="AH612" i="6" s="1"/>
  <c r="AH602" i="6" s="1"/>
  <c r="AH601" i="6" s="1"/>
  <c r="AJ569" i="6"/>
  <c r="AJ568" i="6"/>
  <c r="AA618" i="6"/>
  <c r="AA614" i="6" s="1"/>
  <c r="AA613" i="6" s="1"/>
  <c r="AA612" i="6" s="1"/>
  <c r="AA602" i="6" s="1"/>
  <c r="AA601" i="6" s="1"/>
  <c r="H621" i="6"/>
  <c r="AC618" i="6"/>
  <c r="AC614" i="6" s="1"/>
  <c r="AC613" i="6" s="1"/>
  <c r="AC612" i="6" s="1"/>
  <c r="AC602" i="6" s="1"/>
  <c r="AC601" i="6" s="1"/>
  <c r="Y618" i="6"/>
  <c r="U618" i="6"/>
  <c r="U614" i="6" s="1"/>
  <c r="U613" i="6" s="1"/>
  <c r="U612" i="6" s="1"/>
  <c r="U602" i="6" s="1"/>
  <c r="U601" i="6" s="1"/>
  <c r="O613" i="6"/>
  <c r="O612" i="6" s="1"/>
  <c r="K613" i="6"/>
  <c r="K612" i="6" s="1"/>
  <c r="K602" i="6" s="1"/>
  <c r="K601" i="6" s="1"/>
  <c r="G613" i="6"/>
  <c r="G612" i="6" s="1"/>
  <c r="AB608" i="6"/>
  <c r="N608" i="6"/>
  <c r="X607" i="6"/>
  <c r="X606" i="6" s="1"/>
  <c r="X605" i="6" s="1"/>
  <c r="X604" i="6" s="1"/>
  <c r="X603" i="6" s="1"/>
  <c r="S599" i="6"/>
  <c r="S598" i="6" s="1"/>
  <c r="S597" i="6" s="1"/>
  <c r="S596" i="6" s="1"/>
  <c r="S595" i="6" s="1"/>
  <c r="S594" i="6" s="1"/>
  <c r="S593" i="6" s="1"/>
  <c r="S592" i="6"/>
  <c r="S591" i="6" s="1"/>
  <c r="S590" i="6" s="1"/>
  <c r="S589" i="6" s="1"/>
  <c r="S588" i="6" s="1"/>
  <c r="S587" i="6" s="1"/>
  <c r="S586" i="6" s="1"/>
  <c r="Q584" i="6"/>
  <c r="N583" i="6"/>
  <c r="N582" i="6" s="1"/>
  <c r="N581" i="6" s="1"/>
  <c r="N580" i="6" s="1"/>
  <c r="N579" i="6" s="1"/>
  <c r="I568" i="6"/>
  <c r="I569" i="6"/>
  <c r="R568" i="6"/>
  <c r="R569" i="6"/>
  <c r="AD554" i="6"/>
  <c r="AD552" i="6" s="1"/>
  <c r="AD551" i="6" s="1"/>
  <c r="AB552" i="6"/>
  <c r="AB551" i="6" s="1"/>
  <c r="Y527" i="6"/>
  <c r="Y506" i="6" s="1"/>
  <c r="G527" i="6"/>
  <c r="G506" i="6" s="1"/>
  <c r="N598" i="6"/>
  <c r="N597" i="6" s="1"/>
  <c r="N596" i="6" s="1"/>
  <c r="N595" i="6" s="1"/>
  <c r="N594" i="6" s="1"/>
  <c r="N593" i="6" s="1"/>
  <c r="AG591" i="6"/>
  <c r="AG590" i="6" s="1"/>
  <c r="AG589" i="6" s="1"/>
  <c r="AG588" i="6" s="1"/>
  <c r="AG587" i="6" s="1"/>
  <c r="AG586" i="6" s="1"/>
  <c r="AI592" i="6"/>
  <c r="N591" i="6"/>
  <c r="N590" i="6" s="1"/>
  <c r="N589" i="6" s="1"/>
  <c r="N588" i="6" s="1"/>
  <c r="N587" i="6" s="1"/>
  <c r="N586" i="6" s="1"/>
  <c r="AD584" i="6"/>
  <c r="AD583" i="6" s="1"/>
  <c r="AD582" i="6" s="1"/>
  <c r="AD581" i="6" s="1"/>
  <c r="AD580" i="6" s="1"/>
  <c r="AD579" i="6" s="1"/>
  <c r="AB583" i="6"/>
  <c r="AB582" i="6" s="1"/>
  <c r="AB581" i="6" s="1"/>
  <c r="AB580" i="6" s="1"/>
  <c r="AB579" i="6" s="1"/>
  <c r="AG574" i="6"/>
  <c r="AG573" i="6" s="1"/>
  <c r="AG572" i="6" s="1"/>
  <c r="AG571" i="6" s="1"/>
  <c r="AG570" i="6" s="1"/>
  <c r="AI575" i="6"/>
  <c r="L575" i="6"/>
  <c r="H574" i="6"/>
  <c r="H573" i="6" s="1"/>
  <c r="H572" i="6" s="1"/>
  <c r="H571" i="6" s="1"/>
  <c r="H570" i="6" s="1"/>
  <c r="M568" i="6"/>
  <c r="M569" i="6"/>
  <c r="G569" i="6"/>
  <c r="G568" i="6"/>
  <c r="V568" i="6"/>
  <c r="F568" i="6"/>
  <c r="J568" i="6"/>
  <c r="J569" i="6"/>
  <c r="AK560" i="6"/>
  <c r="AK559" i="6" s="1"/>
  <c r="AM562" i="6"/>
  <c r="AM560" i="6" s="1"/>
  <c r="AM559" i="6" s="1"/>
  <c r="Q556" i="6"/>
  <c r="Q555" i="6" s="1"/>
  <c r="S558" i="6"/>
  <c r="S556" i="6" s="1"/>
  <c r="S555" i="6" s="1"/>
  <c r="AK536" i="6"/>
  <c r="AK535" i="6" s="1"/>
  <c r="AK534" i="6" s="1"/>
  <c r="AM537" i="6"/>
  <c r="AM536" i="6" s="1"/>
  <c r="AM535" i="6" s="1"/>
  <c r="AM534" i="6" s="1"/>
  <c r="AK532" i="6"/>
  <c r="AM533" i="6"/>
  <c r="AM532" i="6" s="1"/>
  <c r="AE506" i="6"/>
  <c r="M618" i="6"/>
  <c r="I618" i="6"/>
  <c r="AE614" i="6"/>
  <c r="AE613" i="6" s="1"/>
  <c r="AE612" i="6" s="1"/>
  <c r="AE602" i="6" s="1"/>
  <c r="AE601" i="6" s="1"/>
  <c r="W614" i="6"/>
  <c r="W613" i="6" s="1"/>
  <c r="W612" i="6" s="1"/>
  <c r="W602" i="6" s="1"/>
  <c r="W601" i="6" s="1"/>
  <c r="Y614" i="6"/>
  <c r="Y613" i="6" s="1"/>
  <c r="Y612" i="6" s="1"/>
  <c r="M614" i="6"/>
  <c r="M613" i="6" s="1"/>
  <c r="M612" i="6" s="1"/>
  <c r="M602" i="6" s="1"/>
  <c r="M601" i="6" s="1"/>
  <c r="V607" i="6"/>
  <c r="V606" i="6" s="1"/>
  <c r="V605" i="6" s="1"/>
  <c r="V604" i="6" s="1"/>
  <c r="V603" i="6" s="1"/>
  <c r="H607" i="6"/>
  <c r="H606" i="6" s="1"/>
  <c r="H605" i="6" s="1"/>
  <c r="H604" i="6" s="1"/>
  <c r="H603" i="6" s="1"/>
  <c r="Z598" i="6"/>
  <c r="Z597" i="6" s="1"/>
  <c r="Z596" i="6" s="1"/>
  <c r="Z595" i="6" s="1"/>
  <c r="Z594" i="6" s="1"/>
  <c r="Z593" i="6" s="1"/>
  <c r="AB599" i="6"/>
  <c r="K569" i="6"/>
  <c r="K568" i="6"/>
  <c r="F569" i="6"/>
  <c r="AI536" i="6"/>
  <c r="AI535" i="6" s="1"/>
  <c r="AI534" i="6" s="1"/>
  <c r="AI532" i="6"/>
  <c r="O506" i="6"/>
  <c r="AG607" i="6"/>
  <c r="AG606" i="6" s="1"/>
  <c r="AG605" i="6" s="1"/>
  <c r="AG604" i="6" s="1"/>
  <c r="AG603" i="6" s="1"/>
  <c r="AI608" i="6"/>
  <c r="Y602" i="6"/>
  <c r="Y601" i="6" s="1"/>
  <c r="O602" i="6"/>
  <c r="O601" i="6" s="1"/>
  <c r="G602" i="6"/>
  <c r="G601" i="6" s="1"/>
  <c r="AM599" i="6"/>
  <c r="AM598" i="6" s="1"/>
  <c r="AM597" i="6" s="1"/>
  <c r="AM596" i="6" s="1"/>
  <c r="AM595" i="6" s="1"/>
  <c r="AM594" i="6" s="1"/>
  <c r="AM593" i="6" s="1"/>
  <c r="AK598" i="6"/>
  <c r="AK597" i="6" s="1"/>
  <c r="AK596" i="6" s="1"/>
  <c r="AK595" i="6" s="1"/>
  <c r="AK594" i="6" s="1"/>
  <c r="AK593" i="6" s="1"/>
  <c r="L591" i="6"/>
  <c r="L590" i="6" s="1"/>
  <c r="L589" i="6" s="1"/>
  <c r="L588" i="6" s="1"/>
  <c r="L587" i="6" s="1"/>
  <c r="L586" i="6" s="1"/>
  <c r="H591" i="6"/>
  <c r="H590" i="6" s="1"/>
  <c r="H589" i="6" s="1"/>
  <c r="H588" i="6" s="1"/>
  <c r="H587" i="6" s="1"/>
  <c r="H586" i="6" s="1"/>
  <c r="AL568" i="6"/>
  <c r="AK519" i="6"/>
  <c r="AG518" i="6"/>
  <c r="AG517" i="6" s="1"/>
  <c r="AG516" i="6" s="1"/>
  <c r="AM480" i="6"/>
  <c r="AG583" i="6"/>
  <c r="AG582" i="6" s="1"/>
  <c r="AG581" i="6" s="1"/>
  <c r="AG580" i="6" s="1"/>
  <c r="AG579" i="6" s="1"/>
  <c r="AI584" i="6"/>
  <c r="H583" i="6"/>
  <c r="H582" i="6" s="1"/>
  <c r="H581" i="6" s="1"/>
  <c r="H580" i="6" s="1"/>
  <c r="H579" i="6" s="1"/>
  <c r="AE569" i="6"/>
  <c r="AE568" i="6"/>
  <c r="AA569" i="6"/>
  <c r="AA568" i="6"/>
  <c r="W569" i="6"/>
  <c r="W568" i="6"/>
  <c r="AM546" i="6"/>
  <c r="AM544" i="6" s="1"/>
  <c r="AM543" i="6" s="1"/>
  <c r="AK544" i="6"/>
  <c r="AK543" i="6" s="1"/>
  <c r="AK530" i="6"/>
  <c r="AK529" i="6" s="1"/>
  <c r="AK528" i="6" s="1"/>
  <c r="AK527" i="6" s="1"/>
  <c r="AM531" i="6"/>
  <c r="AM530" i="6" s="1"/>
  <c r="AM529" i="6" s="1"/>
  <c r="AM528" i="6" s="1"/>
  <c r="AM527" i="6" s="1"/>
  <c r="AL527" i="6"/>
  <c r="O529" i="6"/>
  <c r="O528" i="6" s="1"/>
  <c r="O527" i="6" s="1"/>
  <c r="I527" i="6"/>
  <c r="I506" i="6" s="1"/>
  <c r="AG527" i="6"/>
  <c r="M506" i="6"/>
  <c r="AK501" i="6"/>
  <c r="AK500" i="6" s="1"/>
  <c r="AK499" i="6" s="1"/>
  <c r="AK498" i="6" s="1"/>
  <c r="AB490" i="6"/>
  <c r="Z489" i="6"/>
  <c r="Z488" i="6" s="1"/>
  <c r="AK487" i="6"/>
  <c r="AK486" i="6" s="1"/>
  <c r="AF487" i="6"/>
  <c r="AF486" i="6" s="1"/>
  <c r="AL480" i="6"/>
  <c r="F480" i="6"/>
  <c r="L453" i="6"/>
  <c r="H452" i="6"/>
  <c r="AA443" i="6"/>
  <c r="O443" i="6"/>
  <c r="J443" i="6"/>
  <c r="AL432" i="6"/>
  <c r="AL421" i="6" s="1"/>
  <c r="AF432" i="6"/>
  <c r="AF421" i="6" s="1"/>
  <c r="K432" i="6"/>
  <c r="K421" i="6" s="1"/>
  <c r="P388" i="6"/>
  <c r="I389" i="6"/>
  <c r="I388" i="6" s="1"/>
  <c r="AB392" i="6"/>
  <c r="AD393" i="6"/>
  <c r="AD392" i="6" s="1"/>
  <c r="K516" i="6"/>
  <c r="K506" i="6" s="1"/>
  <c r="U516" i="6"/>
  <c r="AK507" i="6"/>
  <c r="U506" i="6"/>
  <c r="AG507" i="6"/>
  <c r="AG506" i="6" s="1"/>
  <c r="AG473" i="6" s="1"/>
  <c r="N511" i="6"/>
  <c r="L510" i="6"/>
  <c r="L509" i="6" s="1"/>
  <c r="L508" i="6" s="1"/>
  <c r="N503" i="6"/>
  <c r="L502" i="6"/>
  <c r="L501" i="6" s="1"/>
  <c r="L500" i="6" s="1"/>
  <c r="L499" i="6" s="1"/>
  <c r="L498" i="6" s="1"/>
  <c r="AM487" i="6"/>
  <c r="AM486" i="6" s="1"/>
  <c r="N490" i="6"/>
  <c r="L489" i="6"/>
  <c r="L488" i="6" s="1"/>
  <c r="AB485" i="6"/>
  <c r="Z484" i="6"/>
  <c r="Z483" i="6" s="1"/>
  <c r="Z482" i="6" s="1"/>
  <c r="Z481" i="6" s="1"/>
  <c r="T480" i="6"/>
  <c r="V471" i="6"/>
  <c r="V470" i="6" s="1"/>
  <c r="V469" i="6" s="1"/>
  <c r="V468" i="6" s="1"/>
  <c r="V467" i="6" s="1"/>
  <c r="V466" i="6" s="1"/>
  <c r="X472" i="6"/>
  <c r="AK346" i="6"/>
  <c r="AM347" i="6"/>
  <c r="AM346" i="6" s="1"/>
  <c r="T328" i="6"/>
  <c r="V276" i="6"/>
  <c r="V275" i="6" s="1"/>
  <c r="X277" i="6"/>
  <c r="X583" i="6"/>
  <c r="X582" i="6" s="1"/>
  <c r="X581" i="6" s="1"/>
  <c r="X580" i="6" s="1"/>
  <c r="X579" i="6" s="1"/>
  <c r="X569" i="6" s="1"/>
  <c r="AC568" i="6"/>
  <c r="AC569" i="6"/>
  <c r="Y568" i="6"/>
  <c r="Y569" i="6"/>
  <c r="U568" i="6"/>
  <c r="U569" i="6"/>
  <c r="O569" i="6"/>
  <c r="O568" i="6"/>
  <c r="AM566" i="6"/>
  <c r="AM564" i="6" s="1"/>
  <c r="AM563" i="6" s="1"/>
  <c r="AK564" i="6"/>
  <c r="AK563" i="6" s="1"/>
  <c r="P542" i="6"/>
  <c r="P541" i="6" s="1"/>
  <c r="P540" i="6" s="1"/>
  <c r="P539" i="6" s="1"/>
  <c r="P538" i="6" s="1"/>
  <c r="J542" i="6"/>
  <c r="J541" i="6" s="1"/>
  <c r="J540" i="6" s="1"/>
  <c r="J539" i="6" s="1"/>
  <c r="J538" i="6" s="1"/>
  <c r="H529" i="6"/>
  <c r="H528" i="6" s="1"/>
  <c r="H527" i="6" s="1"/>
  <c r="AI530" i="6"/>
  <c r="AI529" i="6" s="1"/>
  <c r="AI528" i="6" s="1"/>
  <c r="AI527" i="6" s="1"/>
  <c r="AE529" i="6"/>
  <c r="AE528" i="6" s="1"/>
  <c r="AE527" i="6" s="1"/>
  <c r="W529" i="6"/>
  <c r="W528" i="6" s="1"/>
  <c r="W527" i="6" s="1"/>
  <c r="W506" i="6" s="1"/>
  <c r="Q526" i="6"/>
  <c r="N525" i="6"/>
  <c r="N524" i="6" s="1"/>
  <c r="N523" i="6" s="1"/>
  <c r="L519" i="6"/>
  <c r="L518" i="6" s="1"/>
  <c r="L517" i="6" s="1"/>
  <c r="L516" i="6" s="1"/>
  <c r="N520" i="6"/>
  <c r="AC501" i="6"/>
  <c r="AC500" i="6" s="1"/>
  <c r="AC499" i="6" s="1"/>
  <c r="AC498" i="6" s="1"/>
  <c r="U501" i="6"/>
  <c r="U500" i="6" s="1"/>
  <c r="U499" i="6" s="1"/>
  <c r="U498" i="6" s="1"/>
  <c r="H487" i="6"/>
  <c r="H486" i="6" s="1"/>
  <c r="H480" i="6" s="1"/>
  <c r="AF480" i="6"/>
  <c r="AF473" i="6" s="1"/>
  <c r="R480" i="6"/>
  <c r="AH480" i="6"/>
  <c r="AH473" i="6" s="1"/>
  <c r="AI447" i="6"/>
  <c r="AG446" i="6"/>
  <c r="AG445" i="6" s="1"/>
  <c r="AG444" i="6" s="1"/>
  <c r="AG443" i="6" s="1"/>
  <c r="AG432" i="6" s="1"/>
  <c r="AG421" i="6" s="1"/>
  <c r="F443" i="6"/>
  <c r="F432" i="6" s="1"/>
  <c r="F421" i="6" s="1"/>
  <c r="O432" i="6"/>
  <c r="O421" i="6" s="1"/>
  <c r="N322" i="6"/>
  <c r="L321" i="6"/>
  <c r="L320" i="6" s="1"/>
  <c r="K287" i="6"/>
  <c r="K280" i="6" s="1"/>
  <c r="K279" i="6" s="1"/>
  <c r="K278" i="6" s="1"/>
  <c r="M288" i="6"/>
  <c r="M287" i="6" s="1"/>
  <c r="AC516" i="6"/>
  <c r="AC506" i="6" s="1"/>
  <c r="AA506" i="6"/>
  <c r="P480" i="6"/>
  <c r="AA480" i="6"/>
  <c r="AA473" i="6" s="1"/>
  <c r="P421" i="6"/>
  <c r="AK417" i="6"/>
  <c r="AI416" i="6"/>
  <c r="X413" i="6"/>
  <c r="AD566" i="6"/>
  <c r="AD564" i="6" s="1"/>
  <c r="AD563" i="6" s="1"/>
  <c r="Q566" i="6"/>
  <c r="Z562" i="6"/>
  <c r="N562" i="6"/>
  <c r="AM554" i="6"/>
  <c r="AM552" i="6" s="1"/>
  <c r="AM551" i="6" s="1"/>
  <c r="S554" i="6"/>
  <c r="S552" i="6" s="1"/>
  <c r="S551" i="6" s="1"/>
  <c r="AB550" i="6"/>
  <c r="N550" i="6"/>
  <c r="AD546" i="6"/>
  <c r="AD544" i="6" s="1"/>
  <c r="AD543" i="6" s="1"/>
  <c r="Q546" i="6"/>
  <c r="X537" i="6"/>
  <c r="N537" i="6"/>
  <c r="X533" i="6"/>
  <c r="N533" i="6"/>
  <c r="X531" i="6"/>
  <c r="N531" i="6"/>
  <c r="R529" i="6"/>
  <c r="R528" i="6" s="1"/>
  <c r="R527" i="6" s="1"/>
  <c r="J529" i="6"/>
  <c r="J528" i="6" s="1"/>
  <c r="J527" i="6" s="1"/>
  <c r="F529" i="6"/>
  <c r="F528" i="6" s="1"/>
  <c r="F527" i="6" s="1"/>
  <c r="Z526" i="6"/>
  <c r="AI522" i="6"/>
  <c r="AG521" i="6"/>
  <c r="S522" i="6"/>
  <c r="S521" i="6" s="1"/>
  <c r="H521" i="6"/>
  <c r="H518" i="6"/>
  <c r="H517" i="6" s="1"/>
  <c r="H516" i="6" s="1"/>
  <c r="H506" i="6" s="1"/>
  <c r="AJ518" i="6"/>
  <c r="AJ517" i="6" s="1"/>
  <c r="AJ516" i="6" s="1"/>
  <c r="AF518" i="6"/>
  <c r="AF517" i="6" s="1"/>
  <c r="AF516" i="6" s="1"/>
  <c r="AF506" i="6" s="1"/>
  <c r="N515" i="6"/>
  <c r="L514" i="6"/>
  <c r="L513" i="6" s="1"/>
  <c r="L512" i="6" s="1"/>
  <c r="L507" i="6" s="1"/>
  <c r="L506" i="6" s="1"/>
  <c r="T507" i="6"/>
  <c r="P507" i="6"/>
  <c r="P506" i="6" s="1"/>
  <c r="J507" i="6"/>
  <c r="N505" i="6"/>
  <c r="L504" i="6"/>
  <c r="H501" i="6"/>
  <c r="H500" i="6" s="1"/>
  <c r="H499" i="6" s="1"/>
  <c r="H498" i="6" s="1"/>
  <c r="L496" i="6"/>
  <c r="N497" i="6"/>
  <c r="AB496" i="6"/>
  <c r="X496" i="6"/>
  <c r="V494" i="6"/>
  <c r="V493" i="6" s="1"/>
  <c r="X495" i="6"/>
  <c r="AI494" i="6"/>
  <c r="AE487" i="6"/>
  <c r="AE486" i="6" s="1"/>
  <c r="AE480" i="6" s="1"/>
  <c r="AE473" i="6" s="1"/>
  <c r="AA487" i="6"/>
  <c r="AA486" i="6" s="1"/>
  <c r="W487" i="6"/>
  <c r="W486" i="6" s="1"/>
  <c r="W480" i="6" s="1"/>
  <c r="M487" i="6"/>
  <c r="M486" i="6" s="1"/>
  <c r="M480" i="6" s="1"/>
  <c r="M473" i="6" s="1"/>
  <c r="I487" i="6"/>
  <c r="I486" i="6" s="1"/>
  <c r="I480" i="6" s="1"/>
  <c r="V484" i="6"/>
  <c r="V483" i="6" s="1"/>
  <c r="V482" i="6" s="1"/>
  <c r="V481" i="6" s="1"/>
  <c r="L484" i="6"/>
  <c r="L483" i="6" s="1"/>
  <c r="L482" i="6" s="1"/>
  <c r="L481" i="6" s="1"/>
  <c r="L478" i="6"/>
  <c r="L477" i="6" s="1"/>
  <c r="L476" i="6" s="1"/>
  <c r="L475" i="6" s="1"/>
  <c r="L474" i="6" s="1"/>
  <c r="N479" i="6"/>
  <c r="P473" i="6"/>
  <c r="N472" i="6"/>
  <c r="L471" i="6"/>
  <c r="L470" i="6" s="1"/>
  <c r="L469" i="6" s="1"/>
  <c r="L468" i="6" s="1"/>
  <c r="L467" i="6" s="1"/>
  <c r="L466" i="6" s="1"/>
  <c r="AK464" i="6"/>
  <c r="AK463" i="6" s="1"/>
  <c r="AK462" i="6" s="1"/>
  <c r="AK461" i="6" s="1"/>
  <c r="AK460" i="6" s="1"/>
  <c r="AM465" i="6"/>
  <c r="AM464" i="6" s="1"/>
  <c r="AM463" i="6" s="1"/>
  <c r="AM462" i="6" s="1"/>
  <c r="AM461" i="6" s="1"/>
  <c r="AM460" i="6" s="1"/>
  <c r="L451" i="6"/>
  <c r="H450" i="6"/>
  <c r="H449" i="6" s="1"/>
  <c r="H448" i="6" s="1"/>
  <c r="H443" i="6" s="1"/>
  <c r="H432" i="6" s="1"/>
  <c r="H421" i="6" s="1"/>
  <c r="Z447" i="6"/>
  <c r="X446" i="6"/>
  <c r="X445" i="6" s="1"/>
  <c r="X444" i="6" s="1"/>
  <c r="AE443" i="6"/>
  <c r="AE432" i="6" s="1"/>
  <c r="AE421" i="6" s="1"/>
  <c r="U443" i="6"/>
  <c r="U432" i="6" s="1"/>
  <c r="U421" i="6" s="1"/>
  <c r="AJ432" i="6"/>
  <c r="AJ421" i="6" s="1"/>
  <c r="J432" i="6"/>
  <c r="J421" i="6" s="1"/>
  <c r="N428" i="6"/>
  <c r="Q429" i="6"/>
  <c r="H388" i="6"/>
  <c r="AC389" i="6"/>
  <c r="AC388" i="6" s="1"/>
  <c r="U389" i="6"/>
  <c r="U388" i="6" s="1"/>
  <c r="Z372" i="6"/>
  <c r="X371" i="6"/>
  <c r="N369" i="6"/>
  <c r="Z368" i="6"/>
  <c r="X367" i="6"/>
  <c r="H366" i="6"/>
  <c r="N354" i="6"/>
  <c r="Z353" i="6"/>
  <c r="X352" i="6"/>
  <c r="AI338" i="6"/>
  <c r="AG337" i="6"/>
  <c r="K328" i="6"/>
  <c r="Q305" i="6"/>
  <c r="N304" i="6"/>
  <c r="N303" i="6" s="1"/>
  <c r="V292" i="6"/>
  <c r="X293" i="6"/>
  <c r="G280" i="6"/>
  <c r="G279" i="6" s="1"/>
  <c r="AI525" i="6"/>
  <c r="AI524" i="6" s="1"/>
  <c r="AI523" i="6" s="1"/>
  <c r="AK526" i="6"/>
  <c r="R518" i="6"/>
  <c r="R517" i="6" s="1"/>
  <c r="R516" i="6" s="1"/>
  <c r="F516" i="6"/>
  <c r="F506" i="6" s="1"/>
  <c r="AJ507" i="6"/>
  <c r="AJ506" i="6" s="1"/>
  <c r="AB511" i="6"/>
  <c r="Z510" i="6"/>
  <c r="Z509" i="6" s="1"/>
  <c r="Z508" i="6" s="1"/>
  <c r="V502" i="6"/>
  <c r="V501" i="6" s="1"/>
  <c r="V500" i="6" s="1"/>
  <c r="V499" i="6" s="1"/>
  <c r="V498" i="6" s="1"/>
  <c r="X503" i="6"/>
  <c r="AI502" i="6"/>
  <c r="AI501" i="6" s="1"/>
  <c r="AI500" i="6" s="1"/>
  <c r="AI499" i="6" s="1"/>
  <c r="AI498" i="6" s="1"/>
  <c r="V489" i="6"/>
  <c r="V488" i="6" s="1"/>
  <c r="V487" i="6" s="1"/>
  <c r="V486" i="6" s="1"/>
  <c r="S485" i="6"/>
  <c r="S484" i="6" s="1"/>
  <c r="S483" i="6" s="1"/>
  <c r="S482" i="6" s="1"/>
  <c r="S481" i="6" s="1"/>
  <c r="Q484" i="6"/>
  <c r="Q483" i="6" s="1"/>
  <c r="Q482" i="6" s="1"/>
  <c r="Q481" i="6" s="1"/>
  <c r="J480" i="6"/>
  <c r="AJ480" i="6"/>
  <c r="AJ473" i="6"/>
  <c r="Y443" i="6"/>
  <c r="Y432" i="6" s="1"/>
  <c r="Y421" i="6" s="1"/>
  <c r="I421" i="6"/>
  <c r="R443" i="6"/>
  <c r="R432" i="6" s="1"/>
  <c r="R421" i="6" s="1"/>
  <c r="Z442" i="6"/>
  <c r="X441" i="6"/>
  <c r="X440" i="6" s="1"/>
  <c r="X439" i="6" s="1"/>
  <c r="X438" i="6" s="1"/>
  <c r="G432" i="6"/>
  <c r="G421" i="6" s="1"/>
  <c r="L416" i="6"/>
  <c r="N417" i="6"/>
  <c r="AG389" i="6"/>
  <c r="AG388" i="6" s="1"/>
  <c r="M389" i="6"/>
  <c r="M388" i="6" s="1"/>
  <c r="S370" i="6"/>
  <c r="S369" i="6" s="1"/>
  <c r="Q369" i="6"/>
  <c r="F366" i="6"/>
  <c r="L363" i="6"/>
  <c r="H362" i="6"/>
  <c r="S355" i="6"/>
  <c r="S354" i="6" s="1"/>
  <c r="Q354" i="6"/>
  <c r="W328" i="6"/>
  <c r="AB327" i="6"/>
  <c r="Z326" i="6"/>
  <c r="Z325" i="6" s="1"/>
  <c r="G288" i="6"/>
  <c r="G287" i="6" s="1"/>
  <c r="O280" i="6"/>
  <c r="O279" i="6" s="1"/>
  <c r="T529" i="6"/>
  <c r="T528" i="6" s="1"/>
  <c r="T527" i="6" s="1"/>
  <c r="P529" i="6"/>
  <c r="P528" i="6" s="1"/>
  <c r="P527" i="6" s="1"/>
  <c r="V525" i="6"/>
  <c r="V524" i="6" s="1"/>
  <c r="V523" i="6" s="1"/>
  <c r="V516" i="6" s="1"/>
  <c r="H525" i="6"/>
  <c r="H524" i="6" s="1"/>
  <c r="H523" i="6" s="1"/>
  <c r="AB521" i="6"/>
  <c r="X521" i="6"/>
  <c r="N521" i="6"/>
  <c r="X519" i="6"/>
  <c r="X518" i="6" s="1"/>
  <c r="X517" i="6" s="1"/>
  <c r="X516" i="6" s="1"/>
  <c r="Z520" i="6"/>
  <c r="AL518" i="6"/>
  <c r="AL517" i="6" s="1"/>
  <c r="AL516" i="6" s="1"/>
  <c r="AL506" i="6" s="1"/>
  <c r="AL473" i="6" s="1"/>
  <c r="AH518" i="6"/>
  <c r="AH517" i="6" s="1"/>
  <c r="AH516" i="6" s="1"/>
  <c r="AH506" i="6" s="1"/>
  <c r="P518" i="6"/>
  <c r="P517" i="6" s="1"/>
  <c r="P516" i="6" s="1"/>
  <c r="J518" i="6"/>
  <c r="J517" i="6" s="1"/>
  <c r="J516" i="6" s="1"/>
  <c r="V514" i="6"/>
  <c r="V513" i="6" s="1"/>
  <c r="V512" i="6" s="1"/>
  <c r="V507" i="6" s="1"/>
  <c r="X515" i="6"/>
  <c r="AI514" i="6"/>
  <c r="AI513" i="6" s="1"/>
  <c r="AI512" i="6" s="1"/>
  <c r="AI507" i="6" s="1"/>
  <c r="R507" i="6"/>
  <c r="R506" i="6" s="1"/>
  <c r="R473" i="6" s="1"/>
  <c r="V504" i="6"/>
  <c r="X505" i="6"/>
  <c r="AI504" i="6"/>
  <c r="AI496" i="6"/>
  <c r="N495" i="6"/>
  <c r="L494" i="6"/>
  <c r="L493" i="6" s="1"/>
  <c r="AC488" i="6"/>
  <c r="AC487" i="6" s="1"/>
  <c r="AC486" i="6" s="1"/>
  <c r="AC480" i="6" s="1"/>
  <c r="AC473" i="6" s="1"/>
  <c r="Y487" i="6"/>
  <c r="Y486" i="6" s="1"/>
  <c r="Y480" i="6" s="1"/>
  <c r="Y473" i="6" s="1"/>
  <c r="U487" i="6"/>
  <c r="U486" i="6" s="1"/>
  <c r="U480" i="6" s="1"/>
  <c r="U473" i="6" s="1"/>
  <c r="O488" i="6"/>
  <c r="O487" i="6" s="1"/>
  <c r="O486" i="6" s="1"/>
  <c r="O480" i="6" s="1"/>
  <c r="O473" i="6" s="1"/>
  <c r="K487" i="6"/>
  <c r="K486" i="6" s="1"/>
  <c r="K480" i="6" s="1"/>
  <c r="K473" i="6" s="1"/>
  <c r="G487" i="6"/>
  <c r="G486" i="6" s="1"/>
  <c r="G480" i="6" s="1"/>
  <c r="AK484" i="6"/>
  <c r="AK483" i="6" s="1"/>
  <c r="AK482" i="6" s="1"/>
  <c r="AK481" i="6" s="1"/>
  <c r="AK480" i="6" s="1"/>
  <c r="V478" i="6"/>
  <c r="V477" i="6" s="1"/>
  <c r="V476" i="6" s="1"/>
  <c r="V475" i="6" s="1"/>
  <c r="V474" i="6" s="1"/>
  <c r="X479" i="6"/>
  <c r="AI478" i="6"/>
  <c r="AI477" i="6" s="1"/>
  <c r="AI476" i="6" s="1"/>
  <c r="AI475" i="6" s="1"/>
  <c r="AI474" i="6" s="1"/>
  <c r="AI464" i="6"/>
  <c r="AI463" i="6" s="1"/>
  <c r="AI462" i="6" s="1"/>
  <c r="AI461" i="6" s="1"/>
  <c r="AI460" i="6" s="1"/>
  <c r="AK449" i="6"/>
  <c r="AK448" i="6" s="1"/>
  <c r="X449" i="6"/>
  <c r="X448" i="6" s="1"/>
  <c r="AC443" i="6"/>
  <c r="AC432" i="6" s="1"/>
  <c r="AC421" i="6" s="1"/>
  <c r="W443" i="6"/>
  <c r="W432" i="6" s="1"/>
  <c r="W421" i="6" s="1"/>
  <c r="M443" i="6"/>
  <c r="M432" i="6" s="1"/>
  <c r="M421" i="6" s="1"/>
  <c r="AH432" i="6"/>
  <c r="AH421" i="6" s="1"/>
  <c r="T432" i="6"/>
  <c r="T421" i="6" s="1"/>
  <c r="AB426" i="6"/>
  <c r="AB425" i="6" s="1"/>
  <c r="AB424" i="6" s="1"/>
  <c r="AB423" i="6" s="1"/>
  <c r="AB422" i="6" s="1"/>
  <c r="J425" i="6"/>
  <c r="J424" i="6" s="1"/>
  <c r="J423" i="6" s="1"/>
  <c r="J422" i="6" s="1"/>
  <c r="AF412" i="6"/>
  <c r="AF411" i="6" s="1"/>
  <c r="AF410" i="6" s="1"/>
  <c r="AF409" i="6" s="1"/>
  <c r="AG414" i="6"/>
  <c r="AG413" i="6" s="1"/>
  <c r="AG412" i="6" s="1"/>
  <c r="AG411" i="6" s="1"/>
  <c r="AG410" i="6" s="1"/>
  <c r="AG409" i="6" s="1"/>
  <c r="AI415" i="6"/>
  <c r="H412" i="6"/>
  <c r="H411" i="6" s="1"/>
  <c r="H410" i="6" s="1"/>
  <c r="H409" i="6" s="1"/>
  <c r="S408" i="6"/>
  <c r="S407" i="6" s="1"/>
  <c r="S406" i="6" s="1"/>
  <c r="S405" i="6" s="1"/>
  <c r="S404" i="6" s="1"/>
  <c r="Q407" i="6"/>
  <c r="Q406" i="6" s="1"/>
  <c r="Q405" i="6" s="1"/>
  <c r="Q404" i="6" s="1"/>
  <c r="AK389" i="6"/>
  <c r="AF389" i="6"/>
  <c r="AF388" i="6" s="1"/>
  <c r="Y389" i="6"/>
  <c r="Y388" i="6" s="1"/>
  <c r="V366" i="6"/>
  <c r="AK362" i="6"/>
  <c r="AM363" i="6"/>
  <c r="AM362" i="6" s="1"/>
  <c r="L347" i="6"/>
  <c r="H346" i="6"/>
  <c r="AE335" i="6"/>
  <c r="AE334" i="6" s="1"/>
  <c r="AE328" i="6" s="1"/>
  <c r="W335" i="6"/>
  <c r="W334" i="6" s="1"/>
  <c r="I335" i="6"/>
  <c r="I334" i="6" s="1"/>
  <c r="I328" i="6" s="1"/>
  <c r="G328" i="6"/>
  <c r="L289" i="6"/>
  <c r="N291" i="6"/>
  <c r="AG288" i="6"/>
  <c r="AG287" i="6" s="1"/>
  <c r="AG280" i="6" s="1"/>
  <c r="AG279" i="6" s="1"/>
  <c r="W280" i="6"/>
  <c r="W279" i="6" s="1"/>
  <c r="AK472" i="6"/>
  <c r="X465" i="6"/>
  <c r="N465" i="6"/>
  <c r="AM453" i="6"/>
  <c r="AM452" i="6" s="1"/>
  <c r="AB453" i="6"/>
  <c r="AM451" i="6"/>
  <c r="AM450" i="6" s="1"/>
  <c r="AM449" i="6" s="1"/>
  <c r="AM448" i="6" s="1"/>
  <c r="AB451" i="6"/>
  <c r="L447" i="6"/>
  <c r="N437" i="6"/>
  <c r="X436" i="6"/>
  <c r="X435" i="6" s="1"/>
  <c r="X434" i="6" s="1"/>
  <c r="X433" i="6" s="1"/>
  <c r="Z425" i="6"/>
  <c r="Z424" i="6" s="1"/>
  <c r="Z423" i="6" s="1"/>
  <c r="Z422" i="6" s="1"/>
  <c r="AK425" i="6"/>
  <c r="AK424" i="6" s="1"/>
  <c r="AK423" i="6" s="1"/>
  <c r="AK422" i="6" s="1"/>
  <c r="L420" i="6"/>
  <c r="Z415" i="6"/>
  <c r="AE413" i="6"/>
  <c r="AE412" i="6" s="1"/>
  <c r="AE411" i="6" s="1"/>
  <c r="AE410" i="6" s="1"/>
  <c r="AE409" i="6" s="1"/>
  <c r="K413" i="6"/>
  <c r="K412" i="6" s="1"/>
  <c r="K411" i="6" s="1"/>
  <c r="K410" i="6" s="1"/>
  <c r="K409" i="6" s="1"/>
  <c r="F413" i="6"/>
  <c r="F412" i="6" s="1"/>
  <c r="F411" i="6" s="1"/>
  <c r="F410" i="6" s="1"/>
  <c r="F409" i="6" s="1"/>
  <c r="P412" i="6"/>
  <c r="P411" i="6" s="1"/>
  <c r="P410" i="6" s="1"/>
  <c r="P409" i="6" s="1"/>
  <c r="AI408" i="6"/>
  <c r="AG407" i="6"/>
  <c r="AG406" i="6" s="1"/>
  <c r="AG405" i="6" s="1"/>
  <c r="AG404" i="6" s="1"/>
  <c r="N403" i="6"/>
  <c r="L402" i="6"/>
  <c r="L401" i="6" s="1"/>
  <c r="L400" i="6" s="1"/>
  <c r="V398" i="6"/>
  <c r="V397" i="6" s="1"/>
  <c r="V396" i="6" s="1"/>
  <c r="V389" i="6" s="1"/>
  <c r="V388" i="6" s="1"/>
  <c r="X399" i="6"/>
  <c r="W389" i="6"/>
  <c r="W388" i="6" s="1"/>
  <c r="K389" i="6"/>
  <c r="K388" i="6" s="1"/>
  <c r="S376" i="6"/>
  <c r="S375" i="6" s="1"/>
  <c r="S374" i="6" s="1"/>
  <c r="S373" i="6" s="1"/>
  <c r="Q375" i="6"/>
  <c r="Q374" i="6" s="1"/>
  <c r="Q373" i="6" s="1"/>
  <c r="N375" i="6"/>
  <c r="N374" i="6" s="1"/>
  <c r="N373" i="6" s="1"/>
  <c r="AI370" i="6"/>
  <c r="AG369" i="6"/>
  <c r="AL366" i="6"/>
  <c r="J366" i="6"/>
  <c r="AG361" i="6"/>
  <c r="AJ361" i="6"/>
  <c r="X361" i="6"/>
  <c r="L364" i="6"/>
  <c r="H364" i="6"/>
  <c r="AI355" i="6"/>
  <c r="AG354" i="6"/>
  <c r="AH348" i="6"/>
  <c r="AH335" i="6" s="1"/>
  <c r="AH334" i="6" s="1"/>
  <c r="AH328" i="6" s="1"/>
  <c r="R348" i="6"/>
  <c r="R335" i="6" s="1"/>
  <c r="R334" i="6" s="1"/>
  <c r="R328" i="6" s="1"/>
  <c r="AK344" i="6"/>
  <c r="AK343" i="6" s="1"/>
  <c r="AM345" i="6"/>
  <c r="AM344" i="6" s="1"/>
  <c r="AM343" i="6" s="1"/>
  <c r="AJ343" i="6"/>
  <c r="L344" i="6"/>
  <c r="H344" i="6"/>
  <c r="H343" i="6" s="1"/>
  <c r="X337" i="6"/>
  <c r="Z338" i="6"/>
  <c r="H336" i="6"/>
  <c r="J335" i="6"/>
  <c r="J334" i="6" s="1"/>
  <c r="J328" i="6" s="1"/>
  <c r="AC335" i="6"/>
  <c r="AC334" i="6" s="1"/>
  <c r="AC328" i="6" s="1"/>
  <c r="V332" i="6"/>
  <c r="V331" i="6" s="1"/>
  <c r="V330" i="6" s="1"/>
  <c r="V329" i="6" s="1"/>
  <c r="X333" i="6"/>
  <c r="N327" i="6"/>
  <c r="L326" i="6"/>
  <c r="L325" i="6" s="1"/>
  <c r="AM321" i="6"/>
  <c r="AM320" i="6" s="1"/>
  <c r="V315" i="6"/>
  <c r="V311" i="6" s="1"/>
  <c r="V310" i="6" s="1"/>
  <c r="V309" i="6" s="1"/>
  <c r="V308" i="6" s="1"/>
  <c r="X317" i="6"/>
  <c r="J310" i="6"/>
  <c r="J309" i="6" s="1"/>
  <c r="J308" i="6" s="1"/>
  <c r="AA310" i="6"/>
  <c r="AA309" i="6" s="1"/>
  <c r="AA308" i="6" s="1"/>
  <c r="T310" i="6"/>
  <c r="T309" i="6" s="1"/>
  <c r="T308" i="6" s="1"/>
  <c r="S307" i="6"/>
  <c r="S306" i="6" s="1"/>
  <c r="Q306" i="6"/>
  <c r="AD305" i="6"/>
  <c r="AD304" i="6" s="1"/>
  <c r="AD303" i="6" s="1"/>
  <c r="AB304" i="6"/>
  <c r="AB303" i="6" s="1"/>
  <c r="AM282" i="6"/>
  <c r="AM281" i="6" s="1"/>
  <c r="U280" i="6"/>
  <c r="U279" i="6" s="1"/>
  <c r="Y269" i="6"/>
  <c r="Y268" i="6" s="1"/>
  <c r="H262" i="6"/>
  <c r="I262" i="6"/>
  <c r="K262" i="6"/>
  <c r="X259" i="6"/>
  <c r="V257" i="6"/>
  <c r="AJ216" i="6"/>
  <c r="AJ215" i="6" s="1"/>
  <c r="AK442" i="6"/>
  <c r="AI441" i="6"/>
  <c r="AI440" i="6" s="1"/>
  <c r="AI439" i="6" s="1"/>
  <c r="AI438" i="6" s="1"/>
  <c r="L441" i="6"/>
  <c r="L440" i="6" s="1"/>
  <c r="L439" i="6" s="1"/>
  <c r="L438" i="6" s="1"/>
  <c r="N442" i="6"/>
  <c r="S427" i="6"/>
  <c r="S426" i="6" s="1"/>
  <c r="Q426" i="6"/>
  <c r="Z416" i="6"/>
  <c r="AB417" i="6"/>
  <c r="AC412" i="6"/>
  <c r="AC411" i="6" s="1"/>
  <c r="AC410" i="6" s="1"/>
  <c r="AC409" i="6" s="1"/>
  <c r="U412" i="6"/>
  <c r="U411" i="6" s="1"/>
  <c r="U410" i="6" s="1"/>
  <c r="U409" i="6" s="1"/>
  <c r="M412" i="6"/>
  <c r="M411" i="6" s="1"/>
  <c r="M410" i="6" s="1"/>
  <c r="M409" i="6" s="1"/>
  <c r="Z408" i="6"/>
  <c r="X407" i="6"/>
  <c r="X406" i="6" s="1"/>
  <c r="X405" i="6" s="1"/>
  <c r="X404" i="6" s="1"/>
  <c r="N399" i="6"/>
  <c r="L398" i="6"/>
  <c r="L397" i="6" s="1"/>
  <c r="L396" i="6" s="1"/>
  <c r="L389" i="6" s="1"/>
  <c r="L388" i="6" s="1"/>
  <c r="N392" i="6"/>
  <c r="N391" i="6" s="1"/>
  <c r="N390" i="6" s="1"/>
  <c r="Q393" i="6"/>
  <c r="AM387" i="6"/>
  <c r="AM386" i="6" s="1"/>
  <c r="AK386" i="6"/>
  <c r="AK379" i="6" s="1"/>
  <c r="AK378" i="6" s="1"/>
  <c r="AK377" i="6" s="1"/>
  <c r="AB385" i="6"/>
  <c r="Z384" i="6"/>
  <c r="Z379" i="6" s="1"/>
  <c r="Z378" i="6" s="1"/>
  <c r="Z377" i="6" s="1"/>
  <c r="AI376" i="6"/>
  <c r="AG375" i="6"/>
  <c r="AG374" i="6" s="1"/>
  <c r="AG373" i="6" s="1"/>
  <c r="S372" i="6"/>
  <c r="S371" i="6" s="1"/>
  <c r="Q371" i="6"/>
  <c r="N371" i="6"/>
  <c r="Z370" i="6"/>
  <c r="X369" i="6"/>
  <c r="S368" i="6"/>
  <c r="S367" i="6" s="1"/>
  <c r="Q367" i="6"/>
  <c r="Q366" i="6" s="1"/>
  <c r="N367" i="6"/>
  <c r="AB364" i="6"/>
  <c r="Z355" i="6"/>
  <c r="X354" i="6"/>
  <c r="X348" i="6" s="1"/>
  <c r="V348" i="6"/>
  <c r="F348" i="6"/>
  <c r="F335" i="6" s="1"/>
  <c r="F334" i="6" s="1"/>
  <c r="F328" i="6" s="1"/>
  <c r="S353" i="6"/>
  <c r="S352" i="6" s="1"/>
  <c r="Q352" i="6"/>
  <c r="N352" i="6"/>
  <c r="AK349" i="6"/>
  <c r="AM350" i="6"/>
  <c r="AM349" i="6" s="1"/>
  <c r="L350" i="6"/>
  <c r="H349" i="6"/>
  <c r="H348" i="6" s="1"/>
  <c r="AI342" i="6"/>
  <c r="AG341" i="6"/>
  <c r="V336" i="6"/>
  <c r="V335" i="6" s="1"/>
  <c r="V334" i="6" s="1"/>
  <c r="AA336" i="6"/>
  <c r="AA335" i="6" s="1"/>
  <c r="AA334" i="6" s="1"/>
  <c r="AA328" i="6" s="1"/>
  <c r="O336" i="6"/>
  <c r="O335" i="6" s="1"/>
  <c r="O334" i="6" s="1"/>
  <c r="O328" i="6" s="1"/>
  <c r="AJ335" i="6"/>
  <c r="AJ334" i="6" s="1"/>
  <c r="AJ328" i="6" s="1"/>
  <c r="Y335" i="6"/>
  <c r="Y334" i="6" s="1"/>
  <c r="Y328" i="6" s="1"/>
  <c r="P335" i="6"/>
  <c r="P334" i="6" s="1"/>
  <c r="N333" i="6"/>
  <c r="L332" i="6"/>
  <c r="L331" i="6" s="1"/>
  <c r="L330" i="6" s="1"/>
  <c r="L329" i="6" s="1"/>
  <c r="L315" i="6"/>
  <c r="N317" i="6"/>
  <c r="AH310" i="6"/>
  <c r="AH309" i="6" s="1"/>
  <c r="AH308" i="6" s="1"/>
  <c r="M310" i="6"/>
  <c r="M309" i="6" s="1"/>
  <c r="M308" i="6" s="1"/>
  <c r="AK293" i="6"/>
  <c r="AI292" i="6"/>
  <c r="L293" i="6"/>
  <c r="H292" i="6"/>
  <c r="AE288" i="6"/>
  <c r="AE287" i="6" s="1"/>
  <c r="AE280" i="6" s="1"/>
  <c r="AE279" i="6" s="1"/>
  <c r="AE278" i="6" s="1"/>
  <c r="W288" i="6"/>
  <c r="W287" i="6" s="1"/>
  <c r="R269" i="6"/>
  <c r="R268" i="6" s="1"/>
  <c r="X236" i="6"/>
  <c r="Z236" i="6" s="1"/>
  <c r="AB236" i="6" s="1"/>
  <c r="AD236" i="6" s="1"/>
  <c r="V234" i="6"/>
  <c r="V233" i="6" s="1"/>
  <c r="V232" i="6" s="1"/>
  <c r="V231" i="6" s="1"/>
  <c r="V230" i="6" s="1"/>
  <c r="Z235" i="6"/>
  <c r="X234" i="6"/>
  <c r="X233" i="6" s="1"/>
  <c r="X232" i="6" s="1"/>
  <c r="AL231" i="6"/>
  <c r="AL230" i="6" s="1"/>
  <c r="AB227" i="6"/>
  <c r="Z226" i="6"/>
  <c r="AD214" i="6"/>
  <c r="AD213" i="6" s="1"/>
  <c r="AB213" i="6"/>
  <c r="AA432" i="6"/>
  <c r="AA421" i="6" s="1"/>
  <c r="N425" i="6"/>
  <c r="N424" i="6" s="1"/>
  <c r="N423" i="6" s="1"/>
  <c r="N422" i="6" s="1"/>
  <c r="V419" i="6"/>
  <c r="V418" i="6" s="1"/>
  <c r="V412" i="6" s="1"/>
  <c r="V411" i="6" s="1"/>
  <c r="V410" i="6" s="1"/>
  <c r="V409" i="6" s="1"/>
  <c r="X420" i="6"/>
  <c r="W413" i="6"/>
  <c r="W412" i="6" s="1"/>
  <c r="W411" i="6" s="1"/>
  <c r="W410" i="6" s="1"/>
  <c r="W409" i="6" s="1"/>
  <c r="T412" i="6"/>
  <c r="T411" i="6" s="1"/>
  <c r="T410" i="6" s="1"/>
  <c r="T409" i="6" s="1"/>
  <c r="AE389" i="6"/>
  <c r="AE388" i="6" s="1"/>
  <c r="R389" i="6"/>
  <c r="R388" i="6" s="1"/>
  <c r="G389" i="6"/>
  <c r="AM393" i="6"/>
  <c r="AM392" i="6" s="1"/>
  <c r="AK392" i="6"/>
  <c r="AB386" i="6"/>
  <c r="AD387" i="6"/>
  <c r="AD386" i="6" s="1"/>
  <c r="M379" i="6"/>
  <c r="M378" i="6" s="1"/>
  <c r="M377" i="6" s="1"/>
  <c r="Q382" i="6"/>
  <c r="Z376" i="6"/>
  <c r="X375" i="6"/>
  <c r="X374" i="6" s="1"/>
  <c r="X373" i="6" s="1"/>
  <c r="AI372" i="6"/>
  <c r="AG371" i="6"/>
  <c r="AI368" i="6"/>
  <c r="AG367" i="6"/>
  <c r="AG366" i="6" s="1"/>
  <c r="AH366" i="6"/>
  <c r="R366" i="6"/>
  <c r="AK364" i="6"/>
  <c r="AM365" i="6"/>
  <c r="AM364" i="6" s="1"/>
  <c r="AM361" i="6" s="1"/>
  <c r="N364" i="6"/>
  <c r="Q365" i="6"/>
  <c r="AF361" i="6"/>
  <c r="AB362" i="6"/>
  <c r="AI353" i="6"/>
  <c r="AG352" i="6"/>
  <c r="AB346" i="6"/>
  <c r="AG343" i="6"/>
  <c r="N344" i="6"/>
  <c r="Q345" i="6"/>
  <c r="AF343" i="6"/>
  <c r="AF335" i="6" s="1"/>
  <c r="AF334" i="6" s="1"/>
  <c r="AF328" i="6" s="1"/>
  <c r="X341" i="6"/>
  <c r="Z342" i="6"/>
  <c r="AL335" i="6"/>
  <c r="AL334" i="6" s="1"/>
  <c r="AL328" i="6" s="1"/>
  <c r="U335" i="6"/>
  <c r="U334" i="6" s="1"/>
  <c r="U328" i="6" s="1"/>
  <c r="M335" i="6"/>
  <c r="M334" i="6" s="1"/>
  <c r="M328" i="6" s="1"/>
  <c r="AI332" i="6"/>
  <c r="AI331" i="6" s="1"/>
  <c r="AI330" i="6" s="1"/>
  <c r="AI329" i="6" s="1"/>
  <c r="AK333" i="6"/>
  <c r="P328" i="6"/>
  <c r="Z321" i="6"/>
  <c r="Z320" i="6" s="1"/>
  <c r="AB322" i="6"/>
  <c r="Q318" i="6"/>
  <c r="S319" i="6"/>
  <c r="S318" i="6" s="1"/>
  <c r="N314" i="6"/>
  <c r="L312" i="6"/>
  <c r="AL311" i="6"/>
  <c r="AL310" i="6" s="1"/>
  <c r="AL309" i="6" s="1"/>
  <c r="AL308" i="6" s="1"/>
  <c r="AE310" i="6"/>
  <c r="AE309" i="6" s="1"/>
  <c r="AE308" i="6" s="1"/>
  <c r="R310" i="6"/>
  <c r="R309" i="6" s="1"/>
  <c r="R308" i="6" s="1"/>
  <c r="AJ310" i="6"/>
  <c r="AJ309" i="6" s="1"/>
  <c r="AJ308" i="6" s="1"/>
  <c r="Q298" i="6"/>
  <c r="N297" i="6"/>
  <c r="AC288" i="6"/>
  <c r="AC287" i="6" s="1"/>
  <c r="AC280" i="6" s="1"/>
  <c r="AC279" i="6" s="1"/>
  <c r="AC278" i="6" s="1"/>
  <c r="U288" i="6"/>
  <c r="U287" i="6" s="1"/>
  <c r="M280" i="6"/>
  <c r="M279" i="6" s="1"/>
  <c r="AA280" i="6"/>
  <c r="AA279" i="6" s="1"/>
  <c r="AE269" i="6"/>
  <c r="AE268" i="6" s="1"/>
  <c r="P262" i="6"/>
  <c r="Y262" i="6"/>
  <c r="AJ207" i="6"/>
  <c r="K311" i="6"/>
  <c r="K310" i="6" s="1"/>
  <c r="K309" i="6" s="1"/>
  <c r="K308" i="6" s="1"/>
  <c r="Z312" i="6"/>
  <c r="G310" i="6"/>
  <c r="G309" i="6" s="1"/>
  <c r="G308" i="6" s="1"/>
  <c r="N300" i="6"/>
  <c r="X297" i="6"/>
  <c r="Z298" i="6"/>
  <c r="L295" i="6"/>
  <c r="N296" i="6"/>
  <c r="AM291" i="6"/>
  <c r="AM289" i="6" s="1"/>
  <c r="AI289" i="6"/>
  <c r="R288" i="6"/>
  <c r="R287" i="6" s="1"/>
  <c r="R280" i="6" s="1"/>
  <c r="R279" i="6" s="1"/>
  <c r="F288" i="6"/>
  <c r="L285" i="6"/>
  <c r="N286" i="6"/>
  <c r="X285" i="6"/>
  <c r="L283" i="6"/>
  <c r="N284" i="6"/>
  <c r="N277" i="6"/>
  <c r="L276" i="6"/>
  <c r="L275" i="6" s="1"/>
  <c r="AI273" i="6"/>
  <c r="AI270" i="6" s="1"/>
  <c r="AI269" i="6" s="1"/>
  <c r="AI268" i="6" s="1"/>
  <c r="AI262" i="6" s="1"/>
  <c r="V270" i="6"/>
  <c r="V269" i="6" s="1"/>
  <c r="V268" i="6" s="1"/>
  <c r="AH269" i="6"/>
  <c r="AH268" i="6" s="1"/>
  <c r="AH262" i="6" s="1"/>
  <c r="P269" i="6"/>
  <c r="P268" i="6" s="1"/>
  <c r="J269" i="6"/>
  <c r="J268" i="6" s="1"/>
  <c r="J262" i="6" s="1"/>
  <c r="U269" i="6"/>
  <c r="U268" i="6" s="1"/>
  <c r="U262" i="6" s="1"/>
  <c r="AL262" i="6"/>
  <c r="AL206" i="6" s="1"/>
  <c r="L257" i="6"/>
  <c r="L253" i="6" s="1"/>
  <c r="N259" i="6"/>
  <c r="J253" i="6"/>
  <c r="J249" i="6" s="1"/>
  <c r="J248" i="6" s="1"/>
  <c r="J247" i="6" s="1"/>
  <c r="AI253" i="6"/>
  <c r="AI249" i="6" s="1"/>
  <c r="AI248" i="6" s="1"/>
  <c r="AI247" i="6" s="1"/>
  <c r="V251" i="6"/>
  <c r="V250" i="6" s="1"/>
  <c r="X252" i="6"/>
  <c r="AF249" i="6"/>
  <c r="AF248" i="6" s="1"/>
  <c r="AF247" i="6" s="1"/>
  <c r="R249" i="6"/>
  <c r="R248" i="6" s="1"/>
  <c r="R247" i="6" s="1"/>
  <c r="AE249" i="6"/>
  <c r="AE248" i="6" s="1"/>
  <c r="AE247" i="6" s="1"/>
  <c r="O249" i="6"/>
  <c r="O248" i="6" s="1"/>
  <c r="O247" i="6" s="1"/>
  <c r="V245" i="6"/>
  <c r="V244" i="6" s="1"/>
  <c r="V243" i="6" s="1"/>
  <c r="V242" i="6" s="1"/>
  <c r="V241" i="6" s="1"/>
  <c r="X246" i="6"/>
  <c r="V239" i="6"/>
  <c r="V238" i="6" s="1"/>
  <c r="V237" i="6" s="1"/>
  <c r="X240" i="6"/>
  <c r="Y231" i="6"/>
  <c r="Y230" i="6" s="1"/>
  <c r="I231" i="6"/>
  <c r="I230" i="6" s="1"/>
  <c r="X229" i="6"/>
  <c r="V228" i="6"/>
  <c r="V225" i="6" s="1"/>
  <c r="V224" i="6" s="1"/>
  <c r="V223" i="6" s="1"/>
  <c r="H225" i="6"/>
  <c r="H224" i="6" s="1"/>
  <c r="H223" i="6" s="1"/>
  <c r="AH216" i="6"/>
  <c r="AH215" i="6" s="1"/>
  <c r="J216" i="6"/>
  <c r="J215" i="6" s="1"/>
  <c r="AI212" i="6"/>
  <c r="AG211" i="6"/>
  <c r="Q212" i="6"/>
  <c r="N211" i="6"/>
  <c r="AF207" i="6"/>
  <c r="V210" i="6"/>
  <c r="V209" i="6" s="1"/>
  <c r="V208" i="6" s="1"/>
  <c r="P210" i="6"/>
  <c r="P209" i="6" s="1"/>
  <c r="P208" i="6" s="1"/>
  <c r="AB190" i="6"/>
  <c r="AI183" i="6"/>
  <c r="AG182" i="6"/>
  <c r="AG181" i="6" s="1"/>
  <c r="AG180" i="6" s="1"/>
  <c r="AG179" i="6" s="1"/>
  <c r="AG178" i="6" s="1"/>
  <c r="L415" i="6"/>
  <c r="X403" i="6"/>
  <c r="AM383" i="6"/>
  <c r="AM382" i="6" s="1"/>
  <c r="Z350" i="6"/>
  <c r="X345" i="6"/>
  <c r="L342" i="6"/>
  <c r="S340" i="6"/>
  <c r="S339" i="6" s="1"/>
  <c r="L338" i="6"/>
  <c r="AK314" i="6"/>
  <c r="AI312" i="6"/>
  <c r="AI311" i="6" s="1"/>
  <c r="AI310" i="6" s="1"/>
  <c r="AI309" i="6" s="1"/>
  <c r="AI308" i="6" s="1"/>
  <c r="AC311" i="6"/>
  <c r="AC310" i="6" s="1"/>
  <c r="AC309" i="6" s="1"/>
  <c r="AC308" i="6" s="1"/>
  <c r="Y311" i="6"/>
  <c r="Y310" i="6" s="1"/>
  <c r="Y309" i="6" s="1"/>
  <c r="Y308" i="6" s="1"/>
  <c r="Y278" i="6" s="1"/>
  <c r="U311" i="6"/>
  <c r="U310" i="6" s="1"/>
  <c r="U309" i="6" s="1"/>
  <c r="U308" i="6" s="1"/>
  <c r="O311" i="6"/>
  <c r="O310" i="6" s="1"/>
  <c r="O309" i="6" s="1"/>
  <c r="O308" i="6" s="1"/>
  <c r="AM303" i="6"/>
  <c r="AF303" i="6"/>
  <c r="AF287" i="6" s="1"/>
  <c r="AF280" i="6" s="1"/>
  <c r="AF279" i="6" s="1"/>
  <c r="AF278" i="6" s="1"/>
  <c r="X303" i="6"/>
  <c r="T303" i="6"/>
  <c r="J303" i="6"/>
  <c r="J287" i="6" s="1"/>
  <c r="J280" i="6" s="1"/>
  <c r="J279" i="6" s="1"/>
  <c r="J278" i="6" s="1"/>
  <c r="F303" i="6"/>
  <c r="AK297" i="6"/>
  <c r="X291" i="6"/>
  <c r="V289" i="6"/>
  <c r="V288" i="6" s="1"/>
  <c r="AL287" i="6"/>
  <c r="AL280" i="6" s="1"/>
  <c r="AL279" i="6" s="1"/>
  <c r="AL278" i="6" s="1"/>
  <c r="AH288" i="6"/>
  <c r="AH287" i="6" s="1"/>
  <c r="AH280" i="6" s="1"/>
  <c r="AH279" i="6" s="1"/>
  <c r="AH278" i="6" s="1"/>
  <c r="AB286" i="6"/>
  <c r="H282" i="6"/>
  <c r="H281" i="6" s="1"/>
  <c r="AJ280" i="6"/>
  <c r="AJ279" i="6" s="1"/>
  <c r="AK271" i="6"/>
  <c r="AM272" i="6"/>
  <c r="AM271" i="6" s="1"/>
  <c r="AL269" i="6"/>
  <c r="AL268" i="6" s="1"/>
  <c r="AA270" i="6"/>
  <c r="AA269" i="6" s="1"/>
  <c r="AA268" i="6" s="1"/>
  <c r="AA262" i="6" s="1"/>
  <c r="T269" i="6"/>
  <c r="T268" i="6" s="1"/>
  <c r="T262" i="6" s="1"/>
  <c r="O270" i="6"/>
  <c r="O269" i="6" s="1"/>
  <c r="O268" i="6" s="1"/>
  <c r="O262" i="6" s="1"/>
  <c r="AG269" i="6"/>
  <c r="AG268" i="6" s="1"/>
  <c r="AG262" i="6" s="1"/>
  <c r="V266" i="6"/>
  <c r="V265" i="6" s="1"/>
  <c r="V264" i="6" s="1"/>
  <c r="V263" i="6" s="1"/>
  <c r="V262" i="6" s="1"/>
  <c r="X267" i="6"/>
  <c r="R262" i="6"/>
  <c r="V260" i="6"/>
  <c r="X261" i="6"/>
  <c r="H253" i="6"/>
  <c r="L254" i="6"/>
  <c r="N252" i="6"/>
  <c r="L251" i="6"/>
  <c r="L250" i="6" s="1"/>
  <c r="AJ249" i="6"/>
  <c r="AJ248" i="6" s="1"/>
  <c r="AJ247" i="6" s="1"/>
  <c r="F249" i="6"/>
  <c r="F248" i="6" s="1"/>
  <c r="F247" i="6" s="1"/>
  <c r="AA249" i="6"/>
  <c r="AA248" i="6" s="1"/>
  <c r="AA247" i="6" s="1"/>
  <c r="N246" i="6"/>
  <c r="L245" i="6"/>
  <c r="L244" i="6" s="1"/>
  <c r="L243" i="6" s="1"/>
  <c r="L242" i="6" s="1"/>
  <c r="L241" i="6" s="1"/>
  <c r="N240" i="6"/>
  <c r="L239" i="6"/>
  <c r="L238" i="6" s="1"/>
  <c r="L237" i="6" s="1"/>
  <c r="AC231" i="6"/>
  <c r="AC230" i="6" s="1"/>
  <c r="W231" i="6"/>
  <c r="W230" i="6" s="1"/>
  <c r="M231" i="6"/>
  <c r="M230" i="6" s="1"/>
  <c r="G231" i="6"/>
  <c r="G230" i="6" s="1"/>
  <c r="N228" i="6"/>
  <c r="Q229" i="6"/>
  <c r="AM227" i="6"/>
  <c r="AM226" i="6" s="1"/>
  <c r="AM225" i="6" s="1"/>
  <c r="AM224" i="6" s="1"/>
  <c r="AM223" i="6" s="1"/>
  <c r="AK226" i="6"/>
  <c r="AK225" i="6" s="1"/>
  <c r="AK224" i="6" s="1"/>
  <c r="AK223" i="6" s="1"/>
  <c r="P225" i="6"/>
  <c r="P224" i="6" s="1"/>
  <c r="P223" i="6" s="1"/>
  <c r="AI222" i="6"/>
  <c r="AG221" i="6"/>
  <c r="AG220" i="6" s="1"/>
  <c r="Q222" i="6"/>
  <c r="N221" i="6"/>
  <c r="N220" i="6" s="1"/>
  <c r="T216" i="6"/>
  <c r="T215" i="6" s="1"/>
  <c r="T207" i="6" s="1"/>
  <c r="T206" i="6" s="1"/>
  <c r="V216" i="6"/>
  <c r="V215" i="6" s="1"/>
  <c r="F216" i="6"/>
  <c r="F215" i="6" s="1"/>
  <c r="F207" i="6" s="1"/>
  <c r="F206" i="6" s="1"/>
  <c r="AD212" i="6"/>
  <c r="AD211" i="6" s="1"/>
  <c r="AD210" i="6" s="1"/>
  <c r="AD209" i="6" s="1"/>
  <c r="AD208" i="6" s="1"/>
  <c r="AB211" i="6"/>
  <c r="AB210" i="6" s="1"/>
  <c r="AB209" i="6" s="1"/>
  <c r="AB208" i="6" s="1"/>
  <c r="Z210" i="6"/>
  <c r="Z209" i="6" s="1"/>
  <c r="Z208" i="6" s="1"/>
  <c r="T179" i="6"/>
  <c r="T178" i="6" s="1"/>
  <c r="N385" i="6"/>
  <c r="AG311" i="6"/>
  <c r="AG310" i="6" s="1"/>
  <c r="AG309" i="6" s="1"/>
  <c r="AG308" i="6" s="1"/>
  <c r="I311" i="6"/>
  <c r="I310" i="6" s="1"/>
  <c r="I309" i="6" s="1"/>
  <c r="I308" i="6" s="1"/>
  <c r="I278" i="6" s="1"/>
  <c r="Z306" i="6"/>
  <c r="Z303" i="6" s="1"/>
  <c r="V306" i="6"/>
  <c r="V303" i="6" s="1"/>
  <c r="L306" i="6"/>
  <c r="L303" i="6" s="1"/>
  <c r="R303" i="6"/>
  <c r="H299" i="6"/>
  <c r="H288" i="6" s="1"/>
  <c r="H287" i="6" s="1"/>
  <c r="V295" i="6"/>
  <c r="X296" i="6"/>
  <c r="AI295" i="6"/>
  <c r="T288" i="6"/>
  <c r="T287" i="6" s="1"/>
  <c r="P288" i="6"/>
  <c r="P287" i="6" s="1"/>
  <c r="Z283" i="6"/>
  <c r="Z282" i="6" s="1"/>
  <c r="Z281" i="6" s="1"/>
  <c r="AB284" i="6"/>
  <c r="T280" i="6"/>
  <c r="T279" i="6" s="1"/>
  <c r="T278" i="6" s="1"/>
  <c r="P280" i="6"/>
  <c r="P279" i="6" s="1"/>
  <c r="AK273" i="6"/>
  <c r="AM274" i="6"/>
  <c r="AM273" i="6" s="1"/>
  <c r="L270" i="6"/>
  <c r="L269" i="6" s="1"/>
  <c r="L268" i="6" s="1"/>
  <c r="AF269" i="6"/>
  <c r="AF268" i="6" s="1"/>
  <c r="AF262" i="6" s="1"/>
  <c r="G270" i="6"/>
  <c r="G269" i="6" s="1"/>
  <c r="G268" i="6" s="1"/>
  <c r="G262" i="6" s="1"/>
  <c r="AC269" i="6"/>
  <c r="AC268" i="6" s="1"/>
  <c r="AC262" i="6" s="1"/>
  <c r="M269" i="6"/>
  <c r="M268" i="6" s="1"/>
  <c r="M262" i="6" s="1"/>
  <c r="N267" i="6"/>
  <c r="L266" i="6"/>
  <c r="L265" i="6" s="1"/>
  <c r="L264" i="6" s="1"/>
  <c r="L263" i="6" s="1"/>
  <c r="AJ262" i="6"/>
  <c r="F262" i="6"/>
  <c r="AE262" i="6"/>
  <c r="N261" i="6"/>
  <c r="L260" i="6"/>
  <c r="H249" i="6"/>
  <c r="H248" i="6" s="1"/>
  <c r="H247" i="6" s="1"/>
  <c r="AH249" i="6"/>
  <c r="AH248" i="6" s="1"/>
  <c r="AH247" i="6" s="1"/>
  <c r="P249" i="6"/>
  <c r="P248" i="6" s="1"/>
  <c r="P247" i="6" s="1"/>
  <c r="G249" i="6"/>
  <c r="G248" i="6" s="1"/>
  <c r="G247" i="6" s="1"/>
  <c r="AI235" i="6"/>
  <c r="AG234" i="6"/>
  <c r="AG233" i="6" s="1"/>
  <c r="AG232" i="6" s="1"/>
  <c r="AG231" i="6" s="1"/>
  <c r="AG230" i="6" s="1"/>
  <c r="H234" i="6"/>
  <c r="H233" i="6" s="1"/>
  <c r="H232" i="6" s="1"/>
  <c r="H231" i="6" s="1"/>
  <c r="H230" i="6" s="1"/>
  <c r="AA231" i="6"/>
  <c r="AA230" i="6" s="1"/>
  <c r="K231" i="6"/>
  <c r="K230" i="6" s="1"/>
  <c r="L228" i="6"/>
  <c r="L225" i="6" s="1"/>
  <c r="L224" i="6" s="1"/>
  <c r="L223" i="6" s="1"/>
  <c r="L207" i="6" s="1"/>
  <c r="AD222" i="6"/>
  <c r="AD221" i="6" s="1"/>
  <c r="AD220" i="6" s="1"/>
  <c r="AD216" i="6" s="1"/>
  <c r="AD215" i="6" s="1"/>
  <c r="AB221" i="6"/>
  <c r="AB220" i="6" s="1"/>
  <c r="Z216" i="6"/>
  <c r="Z215" i="6" s="1"/>
  <c r="AI214" i="6"/>
  <c r="AG213" i="6"/>
  <c r="Q214" i="6"/>
  <c r="N213" i="6"/>
  <c r="AJ179" i="6"/>
  <c r="AJ178" i="6" s="1"/>
  <c r="AK277" i="6"/>
  <c r="X274" i="6"/>
  <c r="N274" i="6"/>
  <c r="X272" i="6"/>
  <c r="N272" i="6"/>
  <c r="AK267" i="6"/>
  <c r="AK261" i="6"/>
  <c r="AB256" i="6"/>
  <c r="N256" i="6"/>
  <c r="AK252" i="6"/>
  <c r="AK246" i="6"/>
  <c r="AK240" i="6"/>
  <c r="L235" i="6"/>
  <c r="N227" i="6"/>
  <c r="AG218" i="6"/>
  <c r="AG217" i="6" s="1"/>
  <c r="AG216" i="6" s="1"/>
  <c r="AG215" i="6" s="1"/>
  <c r="AI219" i="6"/>
  <c r="S219" i="6"/>
  <c r="S218" i="6" s="1"/>
  <c r="S217" i="6" s="1"/>
  <c r="H218" i="6"/>
  <c r="H217" i="6" s="1"/>
  <c r="H216" i="6" s="1"/>
  <c r="H215" i="6" s="1"/>
  <c r="H207" i="6" s="1"/>
  <c r="H206" i="6" s="1"/>
  <c r="AH210" i="6"/>
  <c r="AH209" i="6" s="1"/>
  <c r="AH208" i="6" s="1"/>
  <c r="AH207" i="6" s="1"/>
  <c r="AC207" i="6"/>
  <c r="Y207" i="6"/>
  <c r="Y206" i="6" s="1"/>
  <c r="U207" i="6"/>
  <c r="O207" i="6"/>
  <c r="K207" i="6"/>
  <c r="K206" i="6" s="1"/>
  <c r="G207" i="6"/>
  <c r="X197" i="6"/>
  <c r="Z198" i="6"/>
  <c r="H196" i="6"/>
  <c r="H195" i="6" s="1"/>
  <c r="H194" i="6" s="1"/>
  <c r="H193" i="6" s="1"/>
  <c r="Z183" i="6"/>
  <c r="X182" i="6"/>
  <c r="X181" i="6" s="1"/>
  <c r="X180" i="6" s="1"/>
  <c r="R179" i="6"/>
  <c r="R178" i="6" s="1"/>
  <c r="F179" i="6"/>
  <c r="F178" i="6" s="1"/>
  <c r="X221" i="6"/>
  <c r="X220" i="6" s="1"/>
  <c r="X213" i="6"/>
  <c r="X211" i="6"/>
  <c r="X210" i="6" s="1"/>
  <c r="X209" i="6" s="1"/>
  <c r="X208" i="6" s="1"/>
  <c r="J210" i="6"/>
  <c r="J209" i="6" s="1"/>
  <c r="J208" i="6" s="1"/>
  <c r="AI202" i="6"/>
  <c r="AG201" i="6"/>
  <c r="V196" i="6"/>
  <c r="V195" i="6" s="1"/>
  <c r="V194" i="6" s="1"/>
  <c r="V193" i="6" s="1"/>
  <c r="Z185" i="6"/>
  <c r="AB186" i="6"/>
  <c r="P179" i="6"/>
  <c r="P178" i="6" s="1"/>
  <c r="AE167" i="6"/>
  <c r="AE166" i="6" s="1"/>
  <c r="AE165" i="6" s="1"/>
  <c r="W167" i="6"/>
  <c r="W166" i="6" s="1"/>
  <c r="W165" i="6" s="1"/>
  <c r="AB218" i="6"/>
  <c r="AB217" i="6" s="1"/>
  <c r="AB216" i="6" s="1"/>
  <c r="AB215" i="6" s="1"/>
  <c r="X218" i="6"/>
  <c r="X217" i="6" s="1"/>
  <c r="X216" i="6" s="1"/>
  <c r="X215" i="6" s="1"/>
  <c r="N218" i="6"/>
  <c r="N217" i="6" s="1"/>
  <c r="N216" i="6" s="1"/>
  <c r="N215" i="6" s="1"/>
  <c r="AE207" i="6"/>
  <c r="AA207" i="6"/>
  <c r="W207" i="6"/>
  <c r="R210" i="6"/>
  <c r="R209" i="6" s="1"/>
  <c r="R208" i="6" s="1"/>
  <c r="R207" i="6" s="1"/>
  <c r="R206" i="6" s="1"/>
  <c r="M207" i="6"/>
  <c r="M206" i="6" s="1"/>
  <c r="I207" i="6"/>
  <c r="I206" i="6" s="1"/>
  <c r="X191" i="6"/>
  <c r="V189" i="6"/>
  <c r="V188" i="6" s="1"/>
  <c r="V187" i="6" s="1"/>
  <c r="V179" i="6" s="1"/>
  <c r="V178" i="6" s="1"/>
  <c r="Z202" i="6"/>
  <c r="X201" i="6"/>
  <c r="AI200" i="6"/>
  <c r="AG199" i="6"/>
  <c r="R196" i="6"/>
  <c r="R195" i="6" s="1"/>
  <c r="R194" i="6" s="1"/>
  <c r="R193" i="6" s="1"/>
  <c r="AH196" i="6"/>
  <c r="AH195" i="6" s="1"/>
  <c r="AH194" i="6" s="1"/>
  <c r="AH193" i="6" s="1"/>
  <c r="L185" i="6"/>
  <c r="H185" i="6"/>
  <c r="H181" i="6" s="1"/>
  <c r="H180" i="6" s="1"/>
  <c r="H179" i="6" s="1"/>
  <c r="H178" i="6" s="1"/>
  <c r="Y179" i="6"/>
  <c r="Y178" i="6" s="1"/>
  <c r="Y165" i="6" s="1"/>
  <c r="Q160" i="6"/>
  <c r="P159" i="6"/>
  <c r="AK156" i="6"/>
  <c r="AI155" i="6"/>
  <c r="AI143" i="6"/>
  <c r="AK141" i="6"/>
  <c r="AI140" i="6"/>
  <c r="AG124" i="6"/>
  <c r="X70" i="6"/>
  <c r="Z71" i="6"/>
  <c r="AM204" i="6"/>
  <c r="AM203" i="6" s="1"/>
  <c r="AK203" i="6"/>
  <c r="Z200" i="6"/>
  <c r="X199" i="6"/>
  <c r="AI198" i="6"/>
  <c r="AG197" i="6"/>
  <c r="AG196" i="6" s="1"/>
  <c r="AG195" i="6" s="1"/>
  <c r="AG194" i="6" s="1"/>
  <c r="AG193" i="6" s="1"/>
  <c r="AL196" i="6"/>
  <c r="AL195" i="6" s="1"/>
  <c r="AL194" i="6" s="1"/>
  <c r="AL193" i="6" s="1"/>
  <c r="F196" i="6"/>
  <c r="F195" i="6" s="1"/>
  <c r="F194" i="6" s="1"/>
  <c r="F193" i="6" s="1"/>
  <c r="N189" i="6"/>
  <c r="N188" i="6" s="1"/>
  <c r="N187" i="6" s="1"/>
  <c r="Q190" i="6"/>
  <c r="N185" i="6"/>
  <c r="Q186" i="6"/>
  <c r="AC179" i="6"/>
  <c r="AC178" i="6" s="1"/>
  <c r="AC165" i="6" s="1"/>
  <c r="W179" i="6"/>
  <c r="W178" i="6" s="1"/>
  <c r="S174" i="6"/>
  <c r="S173" i="6" s="1"/>
  <c r="S172" i="6" s="1"/>
  <c r="R167" i="6"/>
  <c r="R166" i="6" s="1"/>
  <c r="I167" i="6"/>
  <c r="I166" i="6" s="1"/>
  <c r="I165" i="6" s="1"/>
  <c r="O150" i="6"/>
  <c r="AK149" i="6"/>
  <c r="AI148" i="6"/>
  <c r="AK133" i="6"/>
  <c r="AI132" i="6"/>
  <c r="O131" i="6"/>
  <c r="O130" i="6" s="1"/>
  <c r="O124" i="6" s="1"/>
  <c r="O103" i="6" s="1"/>
  <c r="F167" i="6"/>
  <c r="F166" i="6" s="1"/>
  <c r="F165" i="6" s="1"/>
  <c r="Y150" i="6"/>
  <c r="F124" i="6"/>
  <c r="N128" i="6"/>
  <c r="L127" i="6"/>
  <c r="L126" i="6" s="1"/>
  <c r="L125" i="6" s="1"/>
  <c r="U124" i="6"/>
  <c r="U103" i="6"/>
  <c r="AD204" i="6"/>
  <c r="AD203" i="6" s="1"/>
  <c r="Q204" i="6"/>
  <c r="L202" i="6"/>
  <c r="L200" i="6"/>
  <c r="N198" i="6"/>
  <c r="AI190" i="6"/>
  <c r="AI186" i="6"/>
  <c r="L183" i="6"/>
  <c r="M181" i="6"/>
  <c r="M180" i="6" s="1"/>
  <c r="M179" i="6" s="1"/>
  <c r="M178" i="6" s="1"/>
  <c r="M165" i="6" s="1"/>
  <c r="I181" i="6"/>
  <c r="I180" i="6" s="1"/>
  <c r="I179" i="6" s="1"/>
  <c r="I178" i="6" s="1"/>
  <c r="AG174" i="6"/>
  <c r="AG173" i="6" s="1"/>
  <c r="AG172" i="6" s="1"/>
  <c r="AG167" i="6" s="1"/>
  <c r="AG166" i="6" s="1"/>
  <c r="AG165" i="6" s="1"/>
  <c r="AI175" i="6"/>
  <c r="H174" i="6"/>
  <c r="H173" i="6" s="1"/>
  <c r="H172" i="6" s="1"/>
  <c r="H167" i="6" s="1"/>
  <c r="H166" i="6" s="1"/>
  <c r="X170" i="6"/>
  <c r="X169" i="6" s="1"/>
  <c r="X168" i="6" s="1"/>
  <c r="Z171" i="6"/>
  <c r="AL167" i="6"/>
  <c r="AL166" i="6" s="1"/>
  <c r="AH167" i="6"/>
  <c r="AH166" i="6" s="1"/>
  <c r="AH165" i="6" s="1"/>
  <c r="P167" i="6"/>
  <c r="P166" i="6" s="1"/>
  <c r="J167" i="6"/>
  <c r="J166" i="6" s="1"/>
  <c r="J165" i="6" s="1"/>
  <c r="V157" i="6"/>
  <c r="X158" i="6"/>
  <c r="AI157" i="6"/>
  <c r="M150" i="6"/>
  <c r="Z154" i="6"/>
  <c r="H154" i="6"/>
  <c r="G153" i="6"/>
  <c r="G150" i="6" s="1"/>
  <c r="J150" i="6"/>
  <c r="AK151" i="6"/>
  <c r="AB151" i="6"/>
  <c r="V143" i="6"/>
  <c r="L140" i="6"/>
  <c r="AI138" i="6"/>
  <c r="AK134" i="6"/>
  <c r="AM135" i="6"/>
  <c r="AM134" i="6" s="1"/>
  <c r="L131" i="6"/>
  <c r="AJ130" i="6"/>
  <c r="AJ124" i="6" s="1"/>
  <c r="AF130" i="6"/>
  <c r="G131" i="6"/>
  <c r="AC130" i="6"/>
  <c r="AC124" i="6" s="1"/>
  <c r="AC103" i="6" s="1"/>
  <c r="M130" i="6"/>
  <c r="M124" i="6" s="1"/>
  <c r="AM116" i="6"/>
  <c r="AM115" i="6" s="1"/>
  <c r="AM114" i="6" s="1"/>
  <c r="AM113" i="6" s="1"/>
  <c r="AK115" i="6"/>
  <c r="AK114" i="6" s="1"/>
  <c r="AK113" i="6" s="1"/>
  <c r="AI115" i="6"/>
  <c r="AI114" i="6" s="1"/>
  <c r="AI113" i="6" s="1"/>
  <c r="AI112" i="6" s="1"/>
  <c r="AE114" i="6"/>
  <c r="AE113" i="6" s="1"/>
  <c r="AE112" i="6" s="1"/>
  <c r="AE103" i="6" s="1"/>
  <c r="W114" i="6"/>
  <c r="W113" i="6" s="1"/>
  <c r="W112" i="6" s="1"/>
  <c r="K112" i="6"/>
  <c r="V88" i="6"/>
  <c r="X89" i="6"/>
  <c r="M74" i="6"/>
  <c r="M73" i="6" s="1"/>
  <c r="M72" i="6" s="1"/>
  <c r="Q174" i="6"/>
  <c r="Q173" i="6" s="1"/>
  <c r="Q172" i="6" s="1"/>
  <c r="V167" i="6"/>
  <c r="V166" i="6" s="1"/>
  <c r="N171" i="6"/>
  <c r="L170" i="6"/>
  <c r="L169" i="6" s="1"/>
  <c r="L168" i="6" s="1"/>
  <c r="L167" i="6" s="1"/>
  <c r="L166" i="6" s="1"/>
  <c r="AK170" i="6"/>
  <c r="AK169" i="6" s="1"/>
  <c r="AK168" i="6" s="1"/>
  <c r="T167" i="6"/>
  <c r="T166" i="6" s="1"/>
  <c r="T165" i="6" s="1"/>
  <c r="AB161" i="6"/>
  <c r="AK154" i="6"/>
  <c r="AI153" i="6"/>
  <c r="AI150" i="6" s="1"/>
  <c r="R150" i="6"/>
  <c r="AK144" i="6"/>
  <c r="AM145" i="6"/>
  <c r="AM144" i="6" s="1"/>
  <c r="AA143" i="6"/>
  <c r="AA130" i="6" s="1"/>
  <c r="AA124" i="6" s="1"/>
  <c r="AA103" i="6" s="1"/>
  <c r="O143" i="6"/>
  <c r="AK136" i="6"/>
  <c r="AM137" i="6"/>
  <c r="AM136" i="6" s="1"/>
  <c r="H131" i="6"/>
  <c r="H130" i="6" s="1"/>
  <c r="H124" i="6" s="1"/>
  <c r="AE131" i="6"/>
  <c r="AE130" i="6" s="1"/>
  <c r="AE124" i="6" s="1"/>
  <c r="W131" i="6"/>
  <c r="W130" i="6" s="1"/>
  <c r="W124" i="6" s="1"/>
  <c r="W103" i="6" s="1"/>
  <c r="R130" i="6"/>
  <c r="K131" i="6"/>
  <c r="K130" i="6" s="1"/>
  <c r="K124" i="6" s="1"/>
  <c r="F130" i="6"/>
  <c r="Y130" i="6"/>
  <c r="Y124" i="6" s="1"/>
  <c r="Y103" i="6" s="1"/>
  <c r="I130" i="6"/>
  <c r="I124" i="6" s="1"/>
  <c r="AL124" i="6"/>
  <c r="AL103" i="6" s="1"/>
  <c r="AL57" i="6" s="1"/>
  <c r="T124" i="6"/>
  <c r="N118" i="6"/>
  <c r="Q119" i="6"/>
  <c r="I112" i="6"/>
  <c r="AA112" i="6"/>
  <c r="O181" i="6"/>
  <c r="O180" i="6" s="1"/>
  <c r="O179" i="6" s="1"/>
  <c r="O178" i="6" s="1"/>
  <c r="O165" i="6" s="1"/>
  <c r="K181" i="6"/>
  <c r="K180" i="6" s="1"/>
  <c r="K179" i="6" s="1"/>
  <c r="K178" i="6" s="1"/>
  <c r="K165" i="6" s="1"/>
  <c r="G181" i="6"/>
  <c r="G180" i="6" s="1"/>
  <c r="G179" i="6" s="1"/>
  <c r="G178" i="6" s="1"/>
  <c r="G165" i="6" s="1"/>
  <c r="AB174" i="6"/>
  <c r="AB173" i="6" s="1"/>
  <c r="AB172" i="6" s="1"/>
  <c r="X174" i="6"/>
  <c r="X173" i="6" s="1"/>
  <c r="X172" i="6" s="1"/>
  <c r="N174" i="6"/>
  <c r="N173" i="6" s="1"/>
  <c r="N172" i="6" s="1"/>
  <c r="AJ167" i="6"/>
  <c r="AJ166" i="6" s="1"/>
  <c r="AJ165" i="6" s="1"/>
  <c r="AF167" i="6"/>
  <c r="AF166" i="6" s="1"/>
  <c r="AF165" i="6" s="1"/>
  <c r="N158" i="6"/>
  <c r="L157" i="6"/>
  <c r="N156" i="6"/>
  <c r="AG150" i="6"/>
  <c r="V153" i="6"/>
  <c r="V150" i="6" s="1"/>
  <c r="P150" i="6"/>
  <c r="N151" i="6"/>
  <c r="AK146" i="6"/>
  <c r="AM147" i="6"/>
  <c r="AM146" i="6" s="1"/>
  <c r="L143" i="6"/>
  <c r="G143" i="6"/>
  <c r="V140" i="6"/>
  <c r="AK138" i="6"/>
  <c r="AM139" i="6"/>
  <c r="AM138" i="6" s="1"/>
  <c r="AI134" i="6"/>
  <c r="V131" i="6"/>
  <c r="AH130" i="6"/>
  <c r="AH124" i="6" s="1"/>
  <c r="AH103" i="6" s="1"/>
  <c r="P130" i="6"/>
  <c r="P124" i="6" s="1"/>
  <c r="J130" i="6"/>
  <c r="J124" i="6" s="1"/>
  <c r="U130" i="6"/>
  <c r="V127" i="6"/>
  <c r="V126" i="6" s="1"/>
  <c r="V125" i="6" s="1"/>
  <c r="X128" i="6"/>
  <c r="AF124" i="6"/>
  <c r="R124" i="6"/>
  <c r="AK122" i="6"/>
  <c r="AK121" i="6" s="1"/>
  <c r="AK120" i="6" s="1"/>
  <c r="AM123" i="6"/>
  <c r="AM122" i="6" s="1"/>
  <c r="AM121" i="6" s="1"/>
  <c r="AM120" i="6" s="1"/>
  <c r="V115" i="6"/>
  <c r="V114" i="6" s="1"/>
  <c r="V113" i="6" s="1"/>
  <c r="V112" i="6" s="1"/>
  <c r="X116" i="6"/>
  <c r="AG112" i="6"/>
  <c r="AG103" i="6" s="1"/>
  <c r="M114" i="6"/>
  <c r="M113" i="6" s="1"/>
  <c r="M112" i="6" s="1"/>
  <c r="M103" i="6" s="1"/>
  <c r="G114" i="6"/>
  <c r="G113" i="6" s="1"/>
  <c r="G112" i="6" s="1"/>
  <c r="N111" i="6"/>
  <c r="L110" i="6"/>
  <c r="L109" i="6" s="1"/>
  <c r="L105" i="6" s="1"/>
  <c r="L104" i="6" s="1"/>
  <c r="V91" i="6"/>
  <c r="X92" i="6"/>
  <c r="V85" i="6"/>
  <c r="X86" i="6"/>
  <c r="X156" i="6"/>
  <c r="X149" i="6"/>
  <c r="N149" i="6"/>
  <c r="X147" i="6"/>
  <c r="N147" i="6"/>
  <c r="X145" i="6"/>
  <c r="N145" i="6"/>
  <c r="X141" i="6"/>
  <c r="N141" i="6"/>
  <c r="X139" i="6"/>
  <c r="N139" i="6"/>
  <c r="X137" i="6"/>
  <c r="N137" i="6"/>
  <c r="X135" i="6"/>
  <c r="N135" i="6"/>
  <c r="X133" i="6"/>
  <c r="N133" i="6"/>
  <c r="AK128" i="6"/>
  <c r="X123" i="6"/>
  <c r="N123" i="6"/>
  <c r="X118" i="6"/>
  <c r="Z119" i="6"/>
  <c r="AL112" i="6"/>
  <c r="AH112" i="6"/>
  <c r="F112" i="6"/>
  <c r="AM102" i="6"/>
  <c r="AM101" i="6" s="1"/>
  <c r="AM100" i="6" s="1"/>
  <c r="AM99" i="6" s="1"/>
  <c r="AL64" i="6"/>
  <c r="AJ64" i="6"/>
  <c r="AK118" i="6"/>
  <c r="L115" i="6"/>
  <c r="L114" i="6" s="1"/>
  <c r="L113" i="6" s="1"/>
  <c r="L112" i="6" s="1"/>
  <c r="N116" i="6"/>
  <c r="T112" i="6"/>
  <c r="T103" i="6" s="1"/>
  <c r="T57" i="6" s="1"/>
  <c r="P112" i="6"/>
  <c r="P103" i="6" s="1"/>
  <c r="P57" i="6" s="1"/>
  <c r="J112" i="6"/>
  <c r="J103" i="6" s="1"/>
  <c r="V110" i="6"/>
  <c r="V109" i="6" s="1"/>
  <c r="V105" i="6" s="1"/>
  <c r="V104" i="6" s="1"/>
  <c r="X111" i="6"/>
  <c r="AI110" i="6"/>
  <c r="AI109" i="6" s="1"/>
  <c r="AI105" i="6" s="1"/>
  <c r="AI104" i="6" s="1"/>
  <c r="R105" i="6"/>
  <c r="R104" i="6" s="1"/>
  <c r="R103" i="6" s="1"/>
  <c r="X102" i="6"/>
  <c r="V101" i="6"/>
  <c r="V100" i="6" s="1"/>
  <c r="V99" i="6" s="1"/>
  <c r="AM92" i="6"/>
  <c r="AM91" i="6" s="1"/>
  <c r="AK91" i="6"/>
  <c r="AI91" i="6"/>
  <c r="AM89" i="6"/>
  <c r="AM88" i="6" s="1"/>
  <c r="AK88" i="6"/>
  <c r="AI88" i="6"/>
  <c r="AM86" i="6"/>
  <c r="AM85" i="6" s="1"/>
  <c r="AK85" i="6"/>
  <c r="AI85" i="6"/>
  <c r="V60" i="6"/>
  <c r="V59" i="6" s="1"/>
  <c r="V58" i="6" s="1"/>
  <c r="X61" i="6"/>
  <c r="H114" i="6"/>
  <c r="H113" i="6" s="1"/>
  <c r="H112" i="6" s="1"/>
  <c r="AJ112" i="6"/>
  <c r="AJ103" i="6" s="1"/>
  <c r="AJ57" i="6" s="1"/>
  <c r="AF112" i="6"/>
  <c r="AF103" i="6" s="1"/>
  <c r="AF57" i="6" s="1"/>
  <c r="F103" i="6"/>
  <c r="AI101" i="6"/>
  <c r="AI100" i="6" s="1"/>
  <c r="AI99" i="6" s="1"/>
  <c r="L81" i="6"/>
  <c r="N82" i="6"/>
  <c r="AK80" i="6"/>
  <c r="AI79" i="6"/>
  <c r="AE64" i="6"/>
  <c r="AE57" i="6" s="1"/>
  <c r="L102" i="6"/>
  <c r="V97" i="6"/>
  <c r="V96" i="6" s="1"/>
  <c r="V95" i="6" s="1"/>
  <c r="V94" i="6" s="1"/>
  <c r="V93" i="6" s="1"/>
  <c r="X98" i="6"/>
  <c r="AI97" i="6"/>
  <c r="AI96" i="6" s="1"/>
  <c r="AI95" i="6" s="1"/>
  <c r="AI94" i="6" s="1"/>
  <c r="AI93" i="6" s="1"/>
  <c r="L83" i="6"/>
  <c r="N84" i="6"/>
  <c r="AK75" i="6"/>
  <c r="AM76" i="6"/>
  <c r="AM75" i="6" s="1"/>
  <c r="AA74" i="6"/>
  <c r="AA73" i="6" s="1"/>
  <c r="AA72" i="6" s="1"/>
  <c r="O74" i="6"/>
  <c r="O73" i="6" s="1"/>
  <c r="O72" i="6" s="1"/>
  <c r="O64" i="6" s="1"/>
  <c r="O57" i="6" s="1"/>
  <c r="G64" i="6"/>
  <c r="F64" i="6"/>
  <c r="F57" i="6" s="1"/>
  <c r="P64" i="6"/>
  <c r="L91" i="6"/>
  <c r="N92" i="6"/>
  <c r="N89" i="6"/>
  <c r="L88" i="6"/>
  <c r="L85" i="6"/>
  <c r="N86" i="6"/>
  <c r="V81" i="6"/>
  <c r="V74" i="6" s="1"/>
  <c r="V73" i="6" s="1"/>
  <c r="V72" i="6" s="1"/>
  <c r="V64" i="6" s="1"/>
  <c r="X82" i="6"/>
  <c r="AI81" i="6"/>
  <c r="L74" i="6"/>
  <c r="L73" i="6" s="1"/>
  <c r="L72" i="6" s="1"/>
  <c r="G74" i="6"/>
  <c r="G73" i="6" s="1"/>
  <c r="G72" i="6" s="1"/>
  <c r="AK70" i="6"/>
  <c r="AM71" i="6"/>
  <c r="AM70" i="6" s="1"/>
  <c r="AA64" i="6"/>
  <c r="L68" i="6"/>
  <c r="N69" i="6"/>
  <c r="AF64" i="6"/>
  <c r="R64" i="6"/>
  <c r="R57" i="6" s="1"/>
  <c r="U57" i="6"/>
  <c r="N54" i="6"/>
  <c r="L53" i="6"/>
  <c r="L52" i="6" s="1"/>
  <c r="L51" i="6" s="1"/>
  <c r="L50" i="6" s="1"/>
  <c r="V36" i="6"/>
  <c r="X37" i="6"/>
  <c r="L97" i="6"/>
  <c r="L96" i="6" s="1"/>
  <c r="L95" i="6" s="1"/>
  <c r="L94" i="6" s="1"/>
  <c r="L93" i="6" s="1"/>
  <c r="N98" i="6"/>
  <c r="V83" i="6"/>
  <c r="X84" i="6"/>
  <c r="AI83" i="6"/>
  <c r="H74" i="6"/>
  <c r="H73" i="6" s="1"/>
  <c r="H72" i="6" s="1"/>
  <c r="AI75" i="6"/>
  <c r="AE74" i="6"/>
  <c r="AE73" i="6" s="1"/>
  <c r="AE72" i="6" s="1"/>
  <c r="W74" i="6"/>
  <c r="W73" i="6" s="1"/>
  <c r="W72" i="6" s="1"/>
  <c r="W64" i="6" s="1"/>
  <c r="W57" i="6" s="1"/>
  <c r="K74" i="6"/>
  <c r="K73" i="6" s="1"/>
  <c r="K72" i="6" s="1"/>
  <c r="AG64" i="6"/>
  <c r="AG57" i="6" s="1"/>
  <c r="U67" i="6"/>
  <c r="U66" i="6" s="1"/>
  <c r="U65" i="6" s="1"/>
  <c r="U64" i="6" s="1"/>
  <c r="I64" i="6"/>
  <c r="X80" i="6"/>
  <c r="N80" i="6"/>
  <c r="X76" i="6"/>
  <c r="N76" i="6"/>
  <c r="H70" i="6"/>
  <c r="H67" i="6" s="1"/>
  <c r="H66" i="6" s="1"/>
  <c r="H65" i="6" s="1"/>
  <c r="H64" i="6" s="1"/>
  <c r="L71" i="6"/>
  <c r="X69" i="6"/>
  <c r="AH67" i="6"/>
  <c r="AH66" i="6" s="1"/>
  <c r="AH65" i="6" s="1"/>
  <c r="AH64" i="6" s="1"/>
  <c r="AH57" i="6" s="1"/>
  <c r="Y67" i="6"/>
  <c r="Y66" i="6" s="1"/>
  <c r="Y65" i="6" s="1"/>
  <c r="Y64" i="6" s="1"/>
  <c r="Y57" i="6" s="1"/>
  <c r="Y56" i="6" s="1"/>
  <c r="J67" i="6"/>
  <c r="J66" i="6" s="1"/>
  <c r="J65" i="6" s="1"/>
  <c r="J64" i="6" s="1"/>
  <c r="J57" i="6" s="1"/>
  <c r="N61" i="6"/>
  <c r="L60" i="6"/>
  <c r="L59" i="6" s="1"/>
  <c r="L58" i="6" s="1"/>
  <c r="AI53" i="6"/>
  <c r="AI52" i="6" s="1"/>
  <c r="AI51" i="6" s="1"/>
  <c r="AI50" i="6" s="1"/>
  <c r="AK54" i="6"/>
  <c r="V42" i="6"/>
  <c r="X43" i="6"/>
  <c r="F32" i="6"/>
  <c r="T32" i="6"/>
  <c r="AK21" i="6"/>
  <c r="AI20" i="6"/>
  <c r="AC67" i="6"/>
  <c r="AC66" i="6" s="1"/>
  <c r="AC65" i="6" s="1"/>
  <c r="AC64" i="6" s="1"/>
  <c r="AC57" i="6" s="1"/>
  <c r="AI60" i="6"/>
  <c r="AI59" i="6" s="1"/>
  <c r="AI58" i="6" s="1"/>
  <c r="AK61" i="6"/>
  <c r="AM37" i="6"/>
  <c r="AM36" i="6" s="1"/>
  <c r="AK36" i="6"/>
  <c r="AK35" i="6" s="1"/>
  <c r="AK34" i="6" s="1"/>
  <c r="AI36" i="6"/>
  <c r="AE33" i="6"/>
  <c r="AE32" i="6" s="1"/>
  <c r="W35" i="6"/>
  <c r="W34" i="6" s="1"/>
  <c r="W33" i="6" s="1"/>
  <c r="W32" i="6" s="1"/>
  <c r="AJ33" i="6"/>
  <c r="AJ32" i="6" s="1"/>
  <c r="AF32" i="6"/>
  <c r="AG29" i="6"/>
  <c r="AG28" i="6" s="1"/>
  <c r="AG27" i="6" s="1"/>
  <c r="AG26" i="6" s="1"/>
  <c r="AI30" i="6"/>
  <c r="AI68" i="6"/>
  <c r="AI67" i="6" s="1"/>
  <c r="AI66" i="6" s="1"/>
  <c r="AI65" i="6" s="1"/>
  <c r="AK69" i="6"/>
  <c r="M67" i="6"/>
  <c r="M66" i="6" s="1"/>
  <c r="M65" i="6" s="1"/>
  <c r="M64" i="6" s="1"/>
  <c r="M57" i="6" s="1"/>
  <c r="K64" i="6"/>
  <c r="V53" i="6"/>
  <c r="V52" i="6" s="1"/>
  <c r="V51" i="6" s="1"/>
  <c r="V50" i="6" s="1"/>
  <c r="X54" i="6"/>
  <c r="S49" i="6"/>
  <c r="S48" i="6" s="1"/>
  <c r="S47" i="6" s="1"/>
  <c r="S46" i="6" s="1"/>
  <c r="Q48" i="6"/>
  <c r="Q47" i="6" s="1"/>
  <c r="Q46" i="6" s="1"/>
  <c r="AM43" i="6"/>
  <c r="AM42" i="6" s="1"/>
  <c r="AK42" i="6"/>
  <c r="AI42" i="6"/>
  <c r="P32" i="6"/>
  <c r="AI14" i="6"/>
  <c r="AI13" i="6" s="1"/>
  <c r="V44" i="6"/>
  <c r="X45" i="6"/>
  <c r="AI44" i="6"/>
  <c r="L40" i="6"/>
  <c r="N41" i="6"/>
  <c r="AC35" i="6"/>
  <c r="AC34" i="6" s="1"/>
  <c r="AC33" i="6" s="1"/>
  <c r="AC32" i="6" s="1"/>
  <c r="U35" i="6"/>
  <c r="U34" i="6" s="1"/>
  <c r="U33" i="6" s="1"/>
  <c r="U32" i="6" s="1"/>
  <c r="K35" i="6"/>
  <c r="K34" i="6" s="1"/>
  <c r="K33" i="6" s="1"/>
  <c r="K32" i="6" s="1"/>
  <c r="X29" i="6"/>
  <c r="X28" i="6" s="1"/>
  <c r="X27" i="6" s="1"/>
  <c r="X26" i="6" s="1"/>
  <c r="Z30" i="6"/>
  <c r="G11" i="6"/>
  <c r="AI49" i="6"/>
  <c r="X49" i="6"/>
  <c r="L42" i="6"/>
  <c r="N43" i="6"/>
  <c r="I35" i="6"/>
  <c r="I34" i="6" s="1"/>
  <c r="I33" i="6" s="1"/>
  <c r="I32" i="6" s="1"/>
  <c r="L36" i="6"/>
  <c r="N37" i="6"/>
  <c r="AG35" i="6"/>
  <c r="AG34" i="6" s="1"/>
  <c r="AG33" i="6" s="1"/>
  <c r="AG32" i="6" s="1"/>
  <c r="AA35" i="6"/>
  <c r="AA34" i="6" s="1"/>
  <c r="AA33" i="6" s="1"/>
  <c r="AA32" i="6" s="1"/>
  <c r="V15" i="6"/>
  <c r="X16" i="6"/>
  <c r="AE11" i="6"/>
  <c r="L44" i="6"/>
  <c r="N45" i="6"/>
  <c r="V40" i="6"/>
  <c r="X41" i="6"/>
  <c r="AI40" i="6"/>
  <c r="M35" i="6"/>
  <c r="M34" i="6" s="1"/>
  <c r="M33" i="6" s="1"/>
  <c r="M32" i="6" s="1"/>
  <c r="Y35" i="6"/>
  <c r="Y34" i="6" s="1"/>
  <c r="Y33" i="6" s="1"/>
  <c r="Y32" i="6" s="1"/>
  <c r="AL35" i="6"/>
  <c r="AL34" i="6" s="1"/>
  <c r="AL33" i="6" s="1"/>
  <c r="AL32" i="6" s="1"/>
  <c r="AH35" i="6"/>
  <c r="AH34" i="6" s="1"/>
  <c r="AH33" i="6" s="1"/>
  <c r="AH32" i="6" s="1"/>
  <c r="R35" i="6"/>
  <c r="R34" i="6" s="1"/>
  <c r="R33" i="6" s="1"/>
  <c r="R32" i="6" s="1"/>
  <c r="G35" i="6"/>
  <c r="G34" i="6" s="1"/>
  <c r="G33" i="6" s="1"/>
  <c r="G32" i="6" s="1"/>
  <c r="W12" i="6"/>
  <c r="W11" i="6" s="1"/>
  <c r="AA12" i="6"/>
  <c r="AA11" i="6" s="1"/>
  <c r="AF12" i="6"/>
  <c r="AF11" i="6" s="1"/>
  <c r="Y11" i="6"/>
  <c r="R11" i="6"/>
  <c r="H36" i="6"/>
  <c r="H35" i="6" s="1"/>
  <c r="H34" i="6" s="1"/>
  <c r="H33" i="6" s="1"/>
  <c r="H32" i="6" s="1"/>
  <c r="O35" i="6"/>
  <c r="O34" i="6" s="1"/>
  <c r="O33" i="6" s="1"/>
  <c r="O32" i="6" s="1"/>
  <c r="J35" i="6"/>
  <c r="J34" i="6" s="1"/>
  <c r="J33" i="6" s="1"/>
  <c r="J32" i="6" s="1"/>
  <c r="AK25" i="6"/>
  <c r="AI24" i="6"/>
  <c r="AI23" i="6" s="1"/>
  <c r="AI22" i="6" s="1"/>
  <c r="N16" i="6"/>
  <c r="L15" i="6"/>
  <c r="L14" i="6" s="1"/>
  <c r="L13" i="6" s="1"/>
  <c r="L12" i="6" s="1"/>
  <c r="AJ11" i="6"/>
  <c r="F11" i="6"/>
  <c r="K12" i="6"/>
  <c r="K11" i="6" s="1"/>
  <c r="L30" i="6"/>
  <c r="V17" i="6"/>
  <c r="X18" i="6"/>
  <c r="H14" i="6"/>
  <c r="H13" i="6" s="1"/>
  <c r="H12" i="6" s="1"/>
  <c r="H11" i="6" s="1"/>
  <c r="AH12" i="6"/>
  <c r="AH11" i="6" s="1"/>
  <c r="AC14" i="6"/>
  <c r="AC13" i="6" s="1"/>
  <c r="AC12" i="6" s="1"/>
  <c r="AC11" i="6" s="1"/>
  <c r="U14" i="6"/>
  <c r="U13" i="6" s="1"/>
  <c r="U12" i="6" s="1"/>
  <c r="U11" i="6" s="1"/>
  <c r="P12" i="6"/>
  <c r="P11" i="6" s="1"/>
  <c r="J12" i="6"/>
  <c r="J11" i="6" s="1"/>
  <c r="AI17" i="6"/>
  <c r="N18" i="6"/>
  <c r="L17" i="6"/>
  <c r="AL12" i="6"/>
  <c r="AL11" i="6" s="1"/>
  <c r="AG14" i="6"/>
  <c r="AG13" i="6" s="1"/>
  <c r="AG12" i="6" s="1"/>
  <c r="T12" i="6"/>
  <c r="T11" i="6" s="1"/>
  <c r="I14" i="6"/>
  <c r="I13" i="6" s="1"/>
  <c r="I12" i="6" s="1"/>
  <c r="I11" i="6" s="1"/>
  <c r="X25" i="6"/>
  <c r="N25" i="6"/>
  <c r="X21" i="6"/>
  <c r="N21" i="6"/>
  <c r="AK18" i="6"/>
  <c r="AK16" i="6"/>
  <c r="H165" i="6" l="1"/>
  <c r="R278" i="6"/>
  <c r="G473" i="6"/>
  <c r="W473" i="6"/>
  <c r="H473" i="6"/>
  <c r="J959" i="6"/>
  <c r="AJ831" i="6"/>
  <c r="U959" i="6"/>
  <c r="W1058" i="6"/>
  <c r="W1057" i="6"/>
  <c r="M1057" i="6"/>
  <c r="M1058" i="6"/>
  <c r="AF56" i="6"/>
  <c r="I103" i="6"/>
  <c r="I57" i="6" s="1"/>
  <c r="I56" i="6" s="1"/>
  <c r="K103" i="6"/>
  <c r="K57" i="6" s="1"/>
  <c r="K56" i="6" s="1"/>
  <c r="I473" i="6"/>
  <c r="F473" i="6"/>
  <c r="AF831" i="6"/>
  <c r="AJ1057" i="6"/>
  <c r="AJ1058" i="6"/>
  <c r="AA1058" i="6"/>
  <c r="AA1057" i="6"/>
  <c r="AE56" i="6"/>
  <c r="N20" i="6"/>
  <c r="Q21" i="6"/>
  <c r="N15" i="6"/>
  <c r="Q16" i="6"/>
  <c r="N44" i="6"/>
  <c r="Q45" i="6"/>
  <c r="V14" i="6"/>
  <c r="V13" i="6" s="1"/>
  <c r="V12" i="6" s="1"/>
  <c r="V11" i="6" s="1"/>
  <c r="L35" i="6"/>
  <c r="L34" i="6" s="1"/>
  <c r="L33" i="6" s="1"/>
  <c r="L32" i="6" s="1"/>
  <c r="X48" i="6"/>
  <c r="X47" i="6" s="1"/>
  <c r="X46" i="6" s="1"/>
  <c r="Z49" i="6"/>
  <c r="N40" i="6"/>
  <c r="Q41" i="6"/>
  <c r="Z54" i="6"/>
  <c r="X53" i="6"/>
  <c r="X52" i="6" s="1"/>
  <c r="X51" i="6" s="1"/>
  <c r="X50" i="6" s="1"/>
  <c r="AK30" i="6"/>
  <c r="AI29" i="6"/>
  <c r="AI28" i="6" s="1"/>
  <c r="AI27" i="6" s="1"/>
  <c r="AI26" i="6" s="1"/>
  <c r="AM35" i="6"/>
  <c r="AM34" i="6" s="1"/>
  <c r="X42" i="6"/>
  <c r="Z43" i="6"/>
  <c r="Z69" i="6"/>
  <c r="X68" i="6"/>
  <c r="X67" i="6" s="1"/>
  <c r="X66" i="6" s="1"/>
  <c r="X65" i="6" s="1"/>
  <c r="X75" i="6"/>
  <c r="Z76" i="6"/>
  <c r="N97" i="6"/>
  <c r="N96" i="6" s="1"/>
  <c r="N95" i="6" s="1"/>
  <c r="N94" i="6" s="1"/>
  <c r="N93" i="6" s="1"/>
  <c r="Q98" i="6"/>
  <c r="N88" i="6"/>
  <c r="Q89" i="6"/>
  <c r="X97" i="6"/>
  <c r="X96" i="6" s="1"/>
  <c r="X95" i="6" s="1"/>
  <c r="X94" i="6" s="1"/>
  <c r="X93" i="6" s="1"/>
  <c r="Z98" i="6"/>
  <c r="X122" i="6"/>
  <c r="X121" i="6" s="1"/>
  <c r="X120" i="6" s="1"/>
  <c r="Z123" i="6"/>
  <c r="N134" i="6"/>
  <c r="Q135" i="6"/>
  <c r="N138" i="6"/>
  <c r="Q139" i="6"/>
  <c r="N144" i="6"/>
  <c r="Q145" i="6"/>
  <c r="N148" i="6"/>
  <c r="Q149" i="6"/>
  <c r="Z128" i="6"/>
  <c r="X127" i="6"/>
  <c r="X126" i="6" s="1"/>
  <c r="X125" i="6" s="1"/>
  <c r="V165" i="6"/>
  <c r="AM112" i="6"/>
  <c r="P165" i="6"/>
  <c r="P56" i="6" s="1"/>
  <c r="P1104" i="6" s="1"/>
  <c r="X167" i="6"/>
  <c r="X166" i="6" s="1"/>
  <c r="AI189" i="6"/>
  <c r="AI188" i="6" s="1"/>
  <c r="AI187" i="6" s="1"/>
  <c r="AK190" i="6"/>
  <c r="Q203" i="6"/>
  <c r="S204" i="6"/>
  <c r="S203" i="6" s="1"/>
  <c r="AI131" i="6"/>
  <c r="AI130" i="6" s="1"/>
  <c r="AI124" i="6" s="1"/>
  <c r="AI103" i="6" s="1"/>
  <c r="Q189" i="6"/>
  <c r="Q188" i="6" s="1"/>
  <c r="Q187" i="6" s="1"/>
  <c r="S190" i="6"/>
  <c r="S189" i="6" s="1"/>
  <c r="S188" i="6" s="1"/>
  <c r="S187" i="6" s="1"/>
  <c r="AK140" i="6"/>
  <c r="AM141" i="6"/>
  <c r="AM140" i="6" s="1"/>
  <c r="AE206" i="6"/>
  <c r="J207" i="6"/>
  <c r="J206" i="6" s="1"/>
  <c r="X196" i="6"/>
  <c r="X195" i="6" s="1"/>
  <c r="X194" i="6" s="1"/>
  <c r="X193" i="6" s="1"/>
  <c r="U206" i="6"/>
  <c r="Q227" i="6"/>
  <c r="N226" i="6"/>
  <c r="N225" i="6" s="1"/>
  <c r="N224" i="6" s="1"/>
  <c r="N223" i="6" s="1"/>
  <c r="AK251" i="6"/>
  <c r="AK250" i="6" s="1"/>
  <c r="AM252" i="6"/>
  <c r="AM251" i="6" s="1"/>
  <c r="AM250" i="6" s="1"/>
  <c r="AK266" i="6"/>
  <c r="AK265" i="6" s="1"/>
  <c r="AK264" i="6" s="1"/>
  <c r="AK263" i="6" s="1"/>
  <c r="AM267" i="6"/>
  <c r="AM266" i="6" s="1"/>
  <c r="AM265" i="6" s="1"/>
  <c r="AM264" i="6" s="1"/>
  <c r="AM263" i="6" s="1"/>
  <c r="X273" i="6"/>
  <c r="Z274" i="6"/>
  <c r="Q213" i="6"/>
  <c r="S214" i="6"/>
  <c r="S213" i="6" s="1"/>
  <c r="AI234" i="6"/>
  <c r="AI233" i="6" s="1"/>
  <c r="AI232" i="6" s="1"/>
  <c r="AI231" i="6" s="1"/>
  <c r="AI230" i="6" s="1"/>
  <c r="AK235" i="6"/>
  <c r="L262" i="6"/>
  <c r="AB283" i="6"/>
  <c r="AD284" i="6"/>
  <c r="AD283" i="6" s="1"/>
  <c r="AD282" i="6" s="1"/>
  <c r="AD281" i="6" s="1"/>
  <c r="Q221" i="6"/>
  <c r="Q220" i="6" s="1"/>
  <c r="Q216" i="6" s="1"/>
  <c r="Q215" i="6" s="1"/>
  <c r="S222" i="6"/>
  <c r="S221" i="6" s="1"/>
  <c r="S220" i="6" s="1"/>
  <c r="S216" i="6" s="1"/>
  <c r="S215" i="6" s="1"/>
  <c r="N245" i="6"/>
  <c r="N244" i="6" s="1"/>
  <c r="N243" i="6" s="1"/>
  <c r="N242" i="6" s="1"/>
  <c r="N241" i="6" s="1"/>
  <c r="Q246" i="6"/>
  <c r="L249" i="6"/>
  <c r="L248" i="6" s="1"/>
  <c r="L247" i="6" s="1"/>
  <c r="Z261" i="6"/>
  <c r="X260" i="6"/>
  <c r="Z267" i="6"/>
  <c r="X266" i="6"/>
  <c r="X265" i="6" s="1"/>
  <c r="X264" i="6" s="1"/>
  <c r="X263" i="6" s="1"/>
  <c r="AK270" i="6"/>
  <c r="AK269" i="6" s="1"/>
  <c r="AK268" i="6" s="1"/>
  <c r="AD286" i="6"/>
  <c r="AD285" i="6" s="1"/>
  <c r="AB285" i="6"/>
  <c r="X289" i="6"/>
  <c r="Z291" i="6"/>
  <c r="L341" i="6"/>
  <c r="N342" i="6"/>
  <c r="X402" i="6"/>
  <c r="X401" i="6" s="1"/>
  <c r="X400" i="6" s="1"/>
  <c r="Z403" i="6"/>
  <c r="AD190" i="6"/>
  <c r="AF206" i="6"/>
  <c r="AI211" i="6"/>
  <c r="AK212" i="6"/>
  <c r="L282" i="6"/>
  <c r="L281" i="6" s="1"/>
  <c r="F287" i="6"/>
  <c r="F280" i="6" s="1"/>
  <c r="F279" i="6" s="1"/>
  <c r="F278" i="6" s="1"/>
  <c r="F56" i="6" s="1"/>
  <c r="F1104" i="6" s="1"/>
  <c r="AA278" i="6"/>
  <c r="AB342" i="6"/>
  <c r="Z341" i="6"/>
  <c r="AI352" i="6"/>
  <c r="AK353" i="6"/>
  <c r="AI371" i="6"/>
  <c r="AK372" i="6"/>
  <c r="N332" i="6"/>
  <c r="N331" i="6" s="1"/>
  <c r="N330" i="6" s="1"/>
  <c r="N329" i="6" s="1"/>
  <c r="Q333" i="6"/>
  <c r="AB355" i="6"/>
  <c r="Z354" i="6"/>
  <c r="S366" i="6"/>
  <c r="N398" i="6"/>
  <c r="N397" i="6" s="1"/>
  <c r="N396" i="6" s="1"/>
  <c r="Q399" i="6"/>
  <c r="X315" i="6"/>
  <c r="X311" i="6" s="1"/>
  <c r="X310" i="6" s="1"/>
  <c r="X309" i="6" s="1"/>
  <c r="X308" i="6" s="1"/>
  <c r="Z317" i="6"/>
  <c r="Q327" i="6"/>
  <c r="N326" i="6"/>
  <c r="N325" i="6" s="1"/>
  <c r="X336" i="6"/>
  <c r="AG348" i="6"/>
  <c r="Z399" i="6"/>
  <c r="X398" i="6"/>
  <c r="X397" i="6" s="1"/>
  <c r="X396" i="6" s="1"/>
  <c r="X389" i="6" s="1"/>
  <c r="X388" i="6" s="1"/>
  <c r="L446" i="6"/>
  <c r="L445" i="6" s="1"/>
  <c r="L444" i="6" s="1"/>
  <c r="N447" i="6"/>
  <c r="N494" i="6"/>
  <c r="N493" i="6" s="1"/>
  <c r="Q495" i="6"/>
  <c r="V506" i="6"/>
  <c r="AD327" i="6"/>
  <c r="AD326" i="6" s="1"/>
  <c r="AD325" i="6" s="1"/>
  <c r="AB326" i="6"/>
  <c r="AB325" i="6" s="1"/>
  <c r="N363" i="6"/>
  <c r="L362" i="6"/>
  <c r="Z441" i="6"/>
  <c r="Z440" i="6" s="1"/>
  <c r="Z439" i="6" s="1"/>
  <c r="Z438" i="6" s="1"/>
  <c r="AB442" i="6"/>
  <c r="AB353" i="6"/>
  <c r="Z352" i="6"/>
  <c r="AB368" i="6"/>
  <c r="Z367" i="6"/>
  <c r="S429" i="6"/>
  <c r="S428" i="6" s="1"/>
  <c r="Q428" i="6"/>
  <c r="Q425" i="6" s="1"/>
  <c r="Q424" i="6" s="1"/>
  <c r="Q423" i="6" s="1"/>
  <c r="Q422" i="6" s="1"/>
  <c r="X443" i="6"/>
  <c r="AI493" i="6"/>
  <c r="AI487" i="6" s="1"/>
  <c r="AI486" i="6" s="1"/>
  <c r="AI480" i="6" s="1"/>
  <c r="T506" i="6"/>
  <c r="T473" i="6" s="1"/>
  <c r="T56" i="6" s="1"/>
  <c r="N532" i="6"/>
  <c r="Q533" i="6"/>
  <c r="Q544" i="6"/>
  <c r="Q543" i="6" s="1"/>
  <c r="S546" i="6"/>
  <c r="S544" i="6" s="1"/>
  <c r="S543" i="6" s="1"/>
  <c r="Q564" i="6"/>
  <c r="Q563" i="6" s="1"/>
  <c r="S566" i="6"/>
  <c r="S564" i="6" s="1"/>
  <c r="S563" i="6" s="1"/>
  <c r="Q525" i="6"/>
  <c r="Q524" i="6" s="1"/>
  <c r="Q523" i="6" s="1"/>
  <c r="S526" i="6"/>
  <c r="S525" i="6" s="1"/>
  <c r="S524" i="6" s="1"/>
  <c r="S523" i="6" s="1"/>
  <c r="V602" i="6"/>
  <c r="V601" i="6" s="1"/>
  <c r="H569" i="6"/>
  <c r="H568" i="6"/>
  <c r="V612" i="6"/>
  <c r="X655" i="6"/>
  <c r="X654" i="6" s="1"/>
  <c r="X653" i="6" s="1"/>
  <c r="X652" i="6" s="1"/>
  <c r="X651" i="6" s="1"/>
  <c r="X650" i="6" s="1"/>
  <c r="Z656" i="6"/>
  <c r="L675" i="6"/>
  <c r="L674" i="6" s="1"/>
  <c r="N676" i="6"/>
  <c r="AM701" i="6"/>
  <c r="AM700" i="6" s="1"/>
  <c r="AK700" i="6"/>
  <c r="AK718" i="6"/>
  <c r="AM719" i="6"/>
  <c r="AM718" i="6" s="1"/>
  <c r="X568" i="6"/>
  <c r="AG614" i="6"/>
  <c r="AG613" i="6" s="1"/>
  <c r="AG612" i="6" s="1"/>
  <c r="S622" i="6"/>
  <c r="S621" i="6" s="1"/>
  <c r="Q621" i="6"/>
  <c r="Z664" i="6"/>
  <c r="AB665" i="6"/>
  <c r="AK680" i="6"/>
  <c r="AI679" i="6"/>
  <c r="AI678" i="6" s="1"/>
  <c r="AI677" i="6" s="1"/>
  <c r="N685" i="6"/>
  <c r="L684" i="6"/>
  <c r="AD699" i="6"/>
  <c r="AD698" i="6" s="1"/>
  <c r="AB698" i="6"/>
  <c r="Q715" i="6"/>
  <c r="N714" i="6"/>
  <c r="Q719" i="6"/>
  <c r="N718" i="6"/>
  <c r="Q723" i="6"/>
  <c r="N722" i="6"/>
  <c r="Q733" i="6"/>
  <c r="N732" i="6"/>
  <c r="AK758" i="6"/>
  <c r="AM759" i="6"/>
  <c r="AM758" i="6" s="1"/>
  <c r="H661" i="6"/>
  <c r="H660" i="6" s="1"/>
  <c r="H659" i="6" s="1"/>
  <c r="H658" i="6" s="1"/>
  <c r="N670" i="6"/>
  <c r="Q671" i="6"/>
  <c r="Z761" i="6"/>
  <c r="X760" i="6"/>
  <c r="N776" i="6"/>
  <c r="Q777" i="6"/>
  <c r="U659" i="6"/>
  <c r="U658" i="6" s="1"/>
  <c r="U657" i="6" s="1"/>
  <c r="U649" i="6" s="1"/>
  <c r="AA659" i="6"/>
  <c r="AA658" i="6" s="1"/>
  <c r="AA657" i="6" s="1"/>
  <c r="AA649" i="6" s="1"/>
  <c r="Q785" i="6"/>
  <c r="N784" i="6"/>
  <c r="L811" i="6"/>
  <c r="N812" i="6"/>
  <c r="Z838" i="6"/>
  <c r="X837" i="6"/>
  <c r="X836" i="6" s="1"/>
  <c r="X835" i="6" s="1"/>
  <c r="X834" i="6" s="1"/>
  <c r="X833" i="6" s="1"/>
  <c r="X832" i="6" s="1"/>
  <c r="L863" i="6"/>
  <c r="L862" i="6" s="1"/>
  <c r="L861" i="6" s="1"/>
  <c r="N864" i="6"/>
  <c r="AK901" i="6"/>
  <c r="AM902" i="6"/>
  <c r="AM901" i="6" s="1"/>
  <c r="L920" i="6"/>
  <c r="N921" i="6"/>
  <c r="L930" i="6"/>
  <c r="N931" i="6"/>
  <c r="AM955" i="6"/>
  <c r="AM954" i="6" s="1"/>
  <c r="AK954" i="6"/>
  <c r="Q979" i="6"/>
  <c r="N978" i="6"/>
  <c r="N977" i="6" s="1"/>
  <c r="N976" i="6" s="1"/>
  <c r="N975" i="6" s="1"/>
  <c r="AK989" i="6"/>
  <c r="AK988" i="6" s="1"/>
  <c r="AK987" i="6" s="1"/>
  <c r="AK986" i="6" s="1"/>
  <c r="AK985" i="6" s="1"/>
  <c r="AM990" i="6"/>
  <c r="AM989" i="6" s="1"/>
  <c r="AM988" i="6" s="1"/>
  <c r="AM987" i="6" s="1"/>
  <c r="AM986" i="6" s="1"/>
  <c r="AM985" i="6" s="1"/>
  <c r="AB692" i="6"/>
  <c r="AD693" i="6"/>
  <c r="AD692" i="6" s="1"/>
  <c r="R657" i="6"/>
  <c r="R649" i="6" s="1"/>
  <c r="O657" i="6"/>
  <c r="O649" i="6" s="1"/>
  <c r="Z677" i="6"/>
  <c r="AK691" i="6"/>
  <c r="AK690" i="6" s="1"/>
  <c r="AB730" i="6"/>
  <c r="AD731" i="6"/>
  <c r="AD730" i="6" s="1"/>
  <c r="N760" i="6"/>
  <c r="Q761" i="6"/>
  <c r="N769" i="6"/>
  <c r="Q770" i="6"/>
  <c r="X773" i="6"/>
  <c r="Z775" i="6"/>
  <c r="N789" i="6"/>
  <c r="L787" i="6"/>
  <c r="L786" i="6" s="1"/>
  <c r="N807" i="6"/>
  <c r="L806" i="6"/>
  <c r="N814" i="6"/>
  <c r="L813" i="6"/>
  <c r="Z845" i="6"/>
  <c r="X844" i="6"/>
  <c r="X843" i="6" s="1"/>
  <c r="X842" i="6" s="1"/>
  <c r="X841" i="6" s="1"/>
  <c r="X840" i="6" s="1"/>
  <c r="X839" i="6" s="1"/>
  <c r="AK864" i="6"/>
  <c r="AI863" i="6"/>
  <c r="AI862" i="6" s="1"/>
  <c r="AI861" i="6" s="1"/>
  <c r="Z894" i="6"/>
  <c r="X893" i="6"/>
  <c r="Z900" i="6"/>
  <c r="X899" i="6"/>
  <c r="Z904" i="6"/>
  <c r="X903" i="6"/>
  <c r="AK923" i="6"/>
  <c r="AI922" i="6"/>
  <c r="AD938" i="6"/>
  <c r="AD937" i="6" s="1"/>
  <c r="AD934" i="6" s="1"/>
  <c r="AB937" i="6"/>
  <c r="AB934" i="6" s="1"/>
  <c r="Q944" i="6"/>
  <c r="N943" i="6"/>
  <c r="N942" i="6" s="1"/>
  <c r="AB957" i="6"/>
  <c r="Z956" i="6"/>
  <c r="N973" i="6"/>
  <c r="L972" i="6"/>
  <c r="L971" i="6" s="1"/>
  <c r="L970" i="6" s="1"/>
  <c r="L969" i="6" s="1"/>
  <c r="L968" i="6" s="1"/>
  <c r="L967" i="6" s="1"/>
  <c r="AK996" i="6"/>
  <c r="AK995" i="6" s="1"/>
  <c r="AK994" i="6" s="1"/>
  <c r="AK993" i="6" s="1"/>
  <c r="AK992" i="6" s="1"/>
  <c r="AK991" i="6" s="1"/>
  <c r="AM997" i="6"/>
  <c r="AM996" i="6" s="1"/>
  <c r="AM995" i="6" s="1"/>
  <c r="AM994" i="6" s="1"/>
  <c r="AM993" i="6" s="1"/>
  <c r="AM992" i="6" s="1"/>
  <c r="AM991" i="6" s="1"/>
  <c r="AF869" i="6"/>
  <c r="Q828" i="6"/>
  <c r="Q825" i="6" s="1"/>
  <c r="Q824" i="6" s="1"/>
  <c r="Q823" i="6" s="1"/>
  <c r="Q822" i="6" s="1"/>
  <c r="Q821" i="6" s="1"/>
  <c r="S829" i="6"/>
  <c r="S828" i="6" s="1"/>
  <c r="S825" i="6" s="1"/>
  <c r="S824" i="6" s="1"/>
  <c r="S823" i="6" s="1"/>
  <c r="S822" i="6" s="1"/>
  <c r="S821" i="6" s="1"/>
  <c r="AG869" i="6"/>
  <c r="AG831" i="6" s="1"/>
  <c r="W869" i="6"/>
  <c r="W831" i="6" s="1"/>
  <c r="Z1027" i="6"/>
  <c r="Z1026" i="6" s="1"/>
  <c r="AB1029" i="6"/>
  <c r="AK1067" i="6"/>
  <c r="AM1068" i="6"/>
  <c r="AM1067" i="6" s="1"/>
  <c r="L1091" i="6"/>
  <c r="L1088" i="6" s="1"/>
  <c r="N1092" i="6"/>
  <c r="Y765" i="6"/>
  <c r="Y657" i="6" s="1"/>
  <c r="Y649" i="6" s="1"/>
  <c r="K869" i="6"/>
  <c r="K831" i="6" s="1"/>
  <c r="N1027" i="6"/>
  <c r="N1026" i="6" s="1"/>
  <c r="Z1042" i="6"/>
  <c r="AB1043" i="6"/>
  <c r="Z1053" i="6"/>
  <c r="X1052" i="6"/>
  <c r="X1051" i="6" s="1"/>
  <c r="X1050" i="6" s="1"/>
  <c r="X1049" i="6" s="1"/>
  <c r="X1048" i="6" s="1"/>
  <c r="Z1068" i="6"/>
  <c r="X1067" i="6"/>
  <c r="Z1080" i="6"/>
  <c r="X1079" i="6"/>
  <c r="X1078" i="6" s="1"/>
  <c r="X1077" i="6" s="1"/>
  <c r="Q1090" i="6"/>
  <c r="N1089" i="6"/>
  <c r="H1069" i="6"/>
  <c r="AC1057" i="6"/>
  <c r="AB1098" i="6"/>
  <c r="AB1097" i="6" s="1"/>
  <c r="AB1096" i="6" s="1"/>
  <c r="AD1099" i="6"/>
  <c r="AD1098" i="6" s="1"/>
  <c r="AD1097" i="6" s="1"/>
  <c r="AD1096" i="6" s="1"/>
  <c r="AB1090" i="6"/>
  <c r="Z1089" i="6"/>
  <c r="AB1102" i="6"/>
  <c r="AB1101" i="6" s="1"/>
  <c r="AB1100" i="6" s="1"/>
  <c r="AD1103" i="6"/>
  <c r="AD1102" i="6" s="1"/>
  <c r="AD1101" i="6" s="1"/>
  <c r="AD1100" i="6" s="1"/>
  <c r="T1057" i="6"/>
  <c r="X20" i="6"/>
  <c r="Z21" i="6"/>
  <c r="N17" i="6"/>
  <c r="Q18" i="6"/>
  <c r="Z18" i="6"/>
  <c r="X17" i="6"/>
  <c r="AK49" i="6"/>
  <c r="AI48" i="6"/>
  <c r="AI47" i="6" s="1"/>
  <c r="AI46" i="6" s="1"/>
  <c r="AI12" i="6"/>
  <c r="AI11" i="6" s="1"/>
  <c r="AM61" i="6"/>
  <c r="AM60" i="6" s="1"/>
  <c r="AM59" i="6" s="1"/>
  <c r="AM58" i="6" s="1"/>
  <c r="AK60" i="6"/>
  <c r="AK59" i="6" s="1"/>
  <c r="AK58" i="6" s="1"/>
  <c r="AK20" i="6"/>
  <c r="AM21" i="6"/>
  <c r="AM20" i="6" s="1"/>
  <c r="L70" i="6"/>
  <c r="L67" i="6" s="1"/>
  <c r="L66" i="6" s="1"/>
  <c r="L65" i="6" s="1"/>
  <c r="L64" i="6" s="1"/>
  <c r="N71" i="6"/>
  <c r="N79" i="6"/>
  <c r="Q80" i="6"/>
  <c r="N53" i="6"/>
  <c r="N52" i="6" s="1"/>
  <c r="N51" i="6" s="1"/>
  <c r="N50" i="6" s="1"/>
  <c r="Q54" i="6"/>
  <c r="AA57" i="6"/>
  <c r="N85" i="6"/>
  <c r="Q86" i="6"/>
  <c r="N91" i="6"/>
  <c r="Q92" i="6"/>
  <c r="N83" i="6"/>
  <c r="Q84" i="6"/>
  <c r="X110" i="6"/>
  <c r="X109" i="6" s="1"/>
  <c r="X105" i="6" s="1"/>
  <c r="X104" i="6" s="1"/>
  <c r="Z111" i="6"/>
  <c r="Z118" i="6"/>
  <c r="AB119" i="6"/>
  <c r="AK127" i="6"/>
  <c r="AK126" i="6" s="1"/>
  <c r="AK125" i="6" s="1"/>
  <c r="AM128" i="6"/>
  <c r="AM127" i="6" s="1"/>
  <c r="AM126" i="6" s="1"/>
  <c r="AM125" i="6" s="1"/>
  <c r="X134" i="6"/>
  <c r="Z135" i="6"/>
  <c r="X138" i="6"/>
  <c r="Z139" i="6"/>
  <c r="X144" i="6"/>
  <c r="Z145" i="6"/>
  <c r="X148" i="6"/>
  <c r="Z149" i="6"/>
  <c r="X91" i="6"/>
  <c r="Z92" i="6"/>
  <c r="N157" i="6"/>
  <c r="Q158" i="6"/>
  <c r="H153" i="6"/>
  <c r="H150" i="6" s="1"/>
  <c r="H103" i="6" s="1"/>
  <c r="H57" i="6" s="1"/>
  <c r="L154" i="6"/>
  <c r="X157" i="6"/>
  <c r="Z158" i="6"/>
  <c r="N197" i="6"/>
  <c r="Q198" i="6"/>
  <c r="AK132" i="6"/>
  <c r="AK131" i="6" s="1"/>
  <c r="AM133" i="6"/>
  <c r="AM132" i="6" s="1"/>
  <c r="AM131" i="6" s="1"/>
  <c r="AK198" i="6"/>
  <c r="AI197" i="6"/>
  <c r="S160" i="6"/>
  <c r="S159" i="6" s="1"/>
  <c r="Q159" i="6"/>
  <c r="AI199" i="6"/>
  <c r="AK200" i="6"/>
  <c r="AB183" i="6"/>
  <c r="Z182" i="6"/>
  <c r="Z181" i="6" s="1"/>
  <c r="Z180" i="6" s="1"/>
  <c r="G206" i="6"/>
  <c r="L234" i="6"/>
  <c r="L233" i="6" s="1"/>
  <c r="L232" i="6" s="1"/>
  <c r="L231" i="6" s="1"/>
  <c r="L230" i="6" s="1"/>
  <c r="L206" i="6" s="1"/>
  <c r="N235" i="6"/>
  <c r="Q256" i="6"/>
  <c r="N254" i="6"/>
  <c r="N271" i="6"/>
  <c r="Q272" i="6"/>
  <c r="AM277" i="6"/>
  <c r="AM276" i="6" s="1"/>
  <c r="AM275" i="6" s="1"/>
  <c r="AK276" i="6"/>
  <c r="AK275" i="6" s="1"/>
  <c r="N266" i="6"/>
  <c r="N265" i="6" s="1"/>
  <c r="N264" i="6" s="1"/>
  <c r="N263" i="6" s="1"/>
  <c r="Q267" i="6"/>
  <c r="X295" i="6"/>
  <c r="Z296" i="6"/>
  <c r="N251" i="6"/>
  <c r="N250" i="6" s="1"/>
  <c r="Q252" i="6"/>
  <c r="AK312" i="6"/>
  <c r="AK311" i="6" s="1"/>
  <c r="AK310" i="6" s="1"/>
  <c r="AK309" i="6" s="1"/>
  <c r="AK308" i="6" s="1"/>
  <c r="AM314" i="6"/>
  <c r="AM312" i="6" s="1"/>
  <c r="AM311" i="6" s="1"/>
  <c r="AM310" i="6" s="1"/>
  <c r="AM309" i="6" s="1"/>
  <c r="AM308" i="6" s="1"/>
  <c r="Z345" i="6"/>
  <c r="X344" i="6"/>
  <c r="X343" i="6" s="1"/>
  <c r="L414" i="6"/>
  <c r="L413" i="6" s="1"/>
  <c r="N415" i="6"/>
  <c r="N210" i="6"/>
  <c r="N209" i="6" s="1"/>
  <c r="N208" i="6" s="1"/>
  <c r="N207" i="6" s="1"/>
  <c r="Z240" i="6"/>
  <c r="X239" i="6"/>
  <c r="X238" i="6" s="1"/>
  <c r="X237" i="6" s="1"/>
  <c r="X231" i="6" s="1"/>
  <c r="X230" i="6" s="1"/>
  <c r="Z252" i="6"/>
  <c r="X251" i="6"/>
  <c r="X250" i="6" s="1"/>
  <c r="N276" i="6"/>
  <c r="N275" i="6" s="1"/>
  <c r="Q277" i="6"/>
  <c r="N295" i="6"/>
  <c r="Q296" i="6"/>
  <c r="Q300" i="6"/>
  <c r="N299" i="6"/>
  <c r="AM293" i="6"/>
  <c r="AM292" i="6" s="1"/>
  <c r="AM288" i="6" s="1"/>
  <c r="AM287" i="6" s="1"/>
  <c r="AM280" i="6" s="1"/>
  <c r="AM279" i="6" s="1"/>
  <c r="AK292" i="6"/>
  <c r="AK288" i="6" s="1"/>
  <c r="AK287" i="6" s="1"/>
  <c r="AK280" i="6" s="1"/>
  <c r="AK279" i="6" s="1"/>
  <c r="AK342" i="6"/>
  <c r="AI341" i="6"/>
  <c r="AB361" i="6"/>
  <c r="S393" i="6"/>
  <c r="S392" i="6" s="1"/>
  <c r="S391" i="6" s="1"/>
  <c r="S390" i="6" s="1"/>
  <c r="Q392" i="6"/>
  <c r="Q391" i="6" s="1"/>
  <c r="Q390" i="6" s="1"/>
  <c r="S425" i="6"/>
  <c r="S424" i="6" s="1"/>
  <c r="S423" i="6" s="1"/>
  <c r="S422" i="6" s="1"/>
  <c r="V253" i="6"/>
  <c r="U278" i="6"/>
  <c r="AI354" i="6"/>
  <c r="AI348" i="6" s="1"/>
  <c r="AK355" i="6"/>
  <c r="AI407" i="6"/>
  <c r="AI406" i="6" s="1"/>
  <c r="AI405" i="6" s="1"/>
  <c r="AI404" i="6" s="1"/>
  <c r="AI388" i="6" s="1"/>
  <c r="AK408" i="6"/>
  <c r="AB450" i="6"/>
  <c r="AD451" i="6"/>
  <c r="AD450" i="6" s="1"/>
  <c r="N464" i="6"/>
  <c r="N463" i="6" s="1"/>
  <c r="N462" i="6" s="1"/>
  <c r="N461" i="6" s="1"/>
  <c r="N460" i="6" s="1"/>
  <c r="Q465" i="6"/>
  <c r="AK415" i="6"/>
  <c r="AI414" i="6"/>
  <c r="AI413" i="6" s="1"/>
  <c r="AI412" i="6" s="1"/>
  <c r="AI411" i="6" s="1"/>
  <c r="AI410" i="6" s="1"/>
  <c r="AI409" i="6" s="1"/>
  <c r="Z519" i="6"/>
  <c r="Z518" i="6" s="1"/>
  <c r="Z517" i="6" s="1"/>
  <c r="AB520" i="6"/>
  <c r="AB510" i="6"/>
  <c r="AB509" i="6" s="1"/>
  <c r="AB508" i="6" s="1"/>
  <c r="G278" i="6"/>
  <c r="AG336" i="6"/>
  <c r="AG335" i="6" s="1"/>
  <c r="AG334" i="6" s="1"/>
  <c r="AG328" i="6" s="1"/>
  <c r="AG278" i="6" s="1"/>
  <c r="AB447" i="6"/>
  <c r="Z446" i="6"/>
  <c r="Z445" i="6" s="1"/>
  <c r="Z444" i="6" s="1"/>
  <c r="Z443" i="6" s="1"/>
  <c r="Z432" i="6" s="1"/>
  <c r="X494" i="6"/>
  <c r="X493" i="6" s="1"/>
  <c r="X487" i="6" s="1"/>
  <c r="X486" i="6" s="1"/>
  <c r="X480" i="6" s="1"/>
  <c r="Z495" i="6"/>
  <c r="N496" i="6"/>
  <c r="Q497" i="6"/>
  <c r="N504" i="6"/>
  <c r="Q505" i="6"/>
  <c r="AI521" i="6"/>
  <c r="AI518" i="6" s="1"/>
  <c r="AI517" i="6" s="1"/>
  <c r="AI516" i="6" s="1"/>
  <c r="AK522" i="6"/>
  <c r="X532" i="6"/>
  <c r="Z533" i="6"/>
  <c r="AM417" i="6"/>
  <c r="AM416" i="6" s="1"/>
  <c r="AK416" i="6"/>
  <c r="AI446" i="6"/>
  <c r="AI445" i="6" s="1"/>
  <c r="AI444" i="6" s="1"/>
  <c r="AI443" i="6" s="1"/>
  <c r="AI432" i="6" s="1"/>
  <c r="AI421" i="6" s="1"/>
  <c r="AK447" i="6"/>
  <c r="N519" i="6"/>
  <c r="N518" i="6" s="1"/>
  <c r="N517" i="6" s="1"/>
  <c r="N516" i="6" s="1"/>
  <c r="Q520" i="6"/>
  <c r="AB484" i="6"/>
  <c r="AB483" i="6" s="1"/>
  <c r="AB482" i="6" s="1"/>
  <c r="AB481" i="6" s="1"/>
  <c r="AD485" i="6"/>
  <c r="AD484" i="6" s="1"/>
  <c r="AD483" i="6" s="1"/>
  <c r="AD482" i="6" s="1"/>
  <c r="AD481" i="6" s="1"/>
  <c r="Q511" i="6"/>
  <c r="N510" i="6"/>
  <c r="N509" i="6" s="1"/>
  <c r="N508" i="6" s="1"/>
  <c r="AB489" i="6"/>
  <c r="AB488" i="6" s="1"/>
  <c r="AD490" i="6"/>
  <c r="AD489" i="6" s="1"/>
  <c r="AD488" i="6" s="1"/>
  <c r="AI583" i="6"/>
  <c r="AI582" i="6" s="1"/>
  <c r="AI581" i="6" s="1"/>
  <c r="AI580" i="6" s="1"/>
  <c r="AI579" i="6" s="1"/>
  <c r="AK584" i="6"/>
  <c r="AI607" i="6"/>
  <c r="AI606" i="6" s="1"/>
  <c r="AI605" i="6" s="1"/>
  <c r="AI604" i="6" s="1"/>
  <c r="AI603" i="6" s="1"/>
  <c r="AK608" i="6"/>
  <c r="AB598" i="6"/>
  <c r="AB597" i="6" s="1"/>
  <c r="AB596" i="6" s="1"/>
  <c r="AB595" i="6" s="1"/>
  <c r="AB594" i="6" s="1"/>
  <c r="AB593" i="6" s="1"/>
  <c r="AD599" i="6"/>
  <c r="AD598" i="6" s="1"/>
  <c r="AD597" i="6" s="1"/>
  <c r="AD596" i="6" s="1"/>
  <c r="AD595" i="6" s="1"/>
  <c r="AD594" i="6" s="1"/>
  <c r="AD593" i="6" s="1"/>
  <c r="N575" i="6"/>
  <c r="L574" i="6"/>
  <c r="L573" i="6" s="1"/>
  <c r="L572" i="6" s="1"/>
  <c r="L571" i="6" s="1"/>
  <c r="L570" i="6" s="1"/>
  <c r="AI619" i="6"/>
  <c r="AI618" i="6" s="1"/>
  <c r="AK620" i="6"/>
  <c r="X646" i="6"/>
  <c r="X645" i="6" s="1"/>
  <c r="X644" i="6" s="1"/>
  <c r="X643" i="6" s="1"/>
  <c r="X642" i="6" s="1"/>
  <c r="X641" i="6" s="1"/>
  <c r="Z647" i="6"/>
  <c r="Z614" i="6"/>
  <c r="Q627" i="6"/>
  <c r="Q626" i="6" s="1"/>
  <c r="Q625" i="6" s="1"/>
  <c r="S628" i="6"/>
  <c r="S627" i="6" s="1"/>
  <c r="S626" i="6" s="1"/>
  <c r="S625" i="6" s="1"/>
  <c r="AK712" i="6"/>
  <c r="AM713" i="6"/>
  <c r="AM712" i="6" s="1"/>
  <c r="AK720" i="6"/>
  <c r="AM721" i="6"/>
  <c r="AM720" i="6" s="1"/>
  <c r="AK736" i="6"/>
  <c r="AK735" i="6" s="1"/>
  <c r="AK734" i="6" s="1"/>
  <c r="AK725" i="6" s="1"/>
  <c r="AK724" i="6" s="1"/>
  <c r="AM737" i="6"/>
  <c r="AM736" i="6" s="1"/>
  <c r="AM735" i="6" s="1"/>
  <c r="AM734" i="6" s="1"/>
  <c r="AI616" i="6"/>
  <c r="AI615" i="6" s="1"/>
  <c r="AK617" i="6"/>
  <c r="N667" i="6"/>
  <c r="L666" i="6"/>
  <c r="Q693" i="6"/>
  <c r="N692" i="6"/>
  <c r="H700" i="6"/>
  <c r="H691" i="6" s="1"/>
  <c r="H690" i="6" s="1"/>
  <c r="L701" i="6"/>
  <c r="Z715" i="6"/>
  <c r="X714" i="6"/>
  <c r="Z719" i="6"/>
  <c r="X718" i="6"/>
  <c r="Z723" i="6"/>
  <c r="X722" i="6"/>
  <c r="AD733" i="6"/>
  <c r="AD732" i="6" s="1"/>
  <c r="AB732" i="6"/>
  <c r="Q753" i="6"/>
  <c r="N752" i="6"/>
  <c r="N751" i="6" s="1"/>
  <c r="N750" i="6" s="1"/>
  <c r="N749" i="6" s="1"/>
  <c r="AK760" i="6"/>
  <c r="AM761" i="6"/>
  <c r="AM760" i="6" s="1"/>
  <c r="M657" i="6"/>
  <c r="M649" i="6" s="1"/>
  <c r="AI659" i="6"/>
  <c r="AI658" i="6" s="1"/>
  <c r="L709" i="6"/>
  <c r="L708" i="6" s="1"/>
  <c r="L707" i="6" s="1"/>
  <c r="N710" i="6"/>
  <c r="AC657" i="6"/>
  <c r="AC649" i="6" s="1"/>
  <c r="AK672" i="6"/>
  <c r="AM673" i="6"/>
  <c r="AM672" i="6" s="1"/>
  <c r="AB684" i="6"/>
  <c r="AD685" i="6"/>
  <c r="AD684" i="6" s="1"/>
  <c r="Q694" i="6"/>
  <c r="S695" i="6"/>
  <c r="S694" i="6" s="1"/>
  <c r="X769" i="6"/>
  <c r="Z770" i="6"/>
  <c r="AB785" i="6"/>
  <c r="Z784" i="6"/>
  <c r="AM814" i="6"/>
  <c r="AM813" i="6" s="1"/>
  <c r="AK813" i="6"/>
  <c r="AK844" i="6"/>
  <c r="AK843" i="6" s="1"/>
  <c r="AK842" i="6" s="1"/>
  <c r="AK841" i="6" s="1"/>
  <c r="AK840" i="6" s="1"/>
  <c r="AK839" i="6" s="1"/>
  <c r="AM845" i="6"/>
  <c r="AM844" i="6" s="1"/>
  <c r="AM843" i="6" s="1"/>
  <c r="AM842" i="6" s="1"/>
  <c r="AM841" i="6" s="1"/>
  <c r="AM840" i="6" s="1"/>
  <c r="AM839" i="6" s="1"/>
  <c r="L867" i="6"/>
  <c r="L866" i="6" s="1"/>
  <c r="L865" i="6" s="1"/>
  <c r="N868" i="6"/>
  <c r="AK893" i="6"/>
  <c r="AM894" i="6"/>
  <c r="AM893" i="6" s="1"/>
  <c r="AK903" i="6"/>
  <c r="AM904" i="6"/>
  <c r="AM903" i="6" s="1"/>
  <c r="L922" i="6"/>
  <c r="N923" i="6"/>
  <c r="L956" i="6"/>
  <c r="N957" i="6"/>
  <c r="Z978" i="6"/>
  <c r="Z977" i="6" s="1"/>
  <c r="Z976" i="6" s="1"/>
  <c r="Z975" i="6" s="1"/>
  <c r="AB979" i="6"/>
  <c r="Z997" i="6"/>
  <c r="X996" i="6"/>
  <c r="X995" i="6" s="1"/>
  <c r="X994" i="6" s="1"/>
  <c r="X993" i="6" s="1"/>
  <c r="X992" i="6" s="1"/>
  <c r="X991" i="6" s="1"/>
  <c r="N618" i="6"/>
  <c r="N614" i="6" s="1"/>
  <c r="N613" i="6" s="1"/>
  <c r="N612" i="6" s="1"/>
  <c r="AK684" i="6"/>
  <c r="AM685" i="6"/>
  <c r="AM684" i="6" s="1"/>
  <c r="AB679" i="6"/>
  <c r="AB678" i="6" s="1"/>
  <c r="AD680" i="6"/>
  <c r="AD679" i="6" s="1"/>
  <c r="AD678" i="6" s="1"/>
  <c r="AM691" i="6"/>
  <c r="AM690" i="6" s="1"/>
  <c r="S703" i="6"/>
  <c r="S702" i="6" s="1"/>
  <c r="Q702" i="6"/>
  <c r="Q744" i="6"/>
  <c r="Q741" i="6" s="1"/>
  <c r="Q740" i="6" s="1"/>
  <c r="Q739" i="6" s="1"/>
  <c r="S745" i="6"/>
  <c r="S744" i="6" s="1"/>
  <c r="S741" i="6" s="1"/>
  <c r="S740" i="6" s="1"/>
  <c r="S739" i="6" s="1"/>
  <c r="L768" i="6"/>
  <c r="L767" i="6" s="1"/>
  <c r="N782" i="6"/>
  <c r="L781" i="6"/>
  <c r="L780" i="6" s="1"/>
  <c r="L779" i="6" s="1"/>
  <c r="AD794" i="6"/>
  <c r="AD793" i="6" s="1"/>
  <c r="AD792" i="6" s="1"/>
  <c r="AB793" i="6"/>
  <c r="AB792" i="6" s="1"/>
  <c r="AB804" i="6"/>
  <c r="Z803" i="6"/>
  <c r="Z802" i="6" s="1"/>
  <c r="Z801" i="6" s="1"/>
  <c r="Z800" i="6" s="1"/>
  <c r="Z799" i="6" s="1"/>
  <c r="AB812" i="6"/>
  <c r="Z811" i="6"/>
  <c r="Z810" i="6" s="1"/>
  <c r="Z809" i="6" s="1"/>
  <c r="Z808" i="6" s="1"/>
  <c r="Q820" i="6"/>
  <c r="N819" i="6"/>
  <c r="N818" i="6" s="1"/>
  <c r="N817" i="6" s="1"/>
  <c r="N816" i="6" s="1"/>
  <c r="N815" i="6" s="1"/>
  <c r="AB858" i="6"/>
  <c r="Z857" i="6"/>
  <c r="Z856" i="6" s="1"/>
  <c r="Z855" i="6" s="1"/>
  <c r="Z850" i="6" s="1"/>
  <c r="Z849" i="6" s="1"/>
  <c r="AB868" i="6"/>
  <c r="Z867" i="6"/>
  <c r="Z866" i="6" s="1"/>
  <c r="Z865" i="6" s="1"/>
  <c r="L880" i="6"/>
  <c r="L873" i="6" s="1"/>
  <c r="N881" i="6"/>
  <c r="Q898" i="6"/>
  <c r="N897" i="6"/>
  <c r="Q902" i="6"/>
  <c r="N901" i="6"/>
  <c r="Q906" i="6"/>
  <c r="N905" i="6"/>
  <c r="Q914" i="6"/>
  <c r="S915" i="6"/>
  <c r="S914" i="6" s="1"/>
  <c r="AK927" i="6"/>
  <c r="AI926" i="6"/>
  <c r="Z943" i="6"/>
  <c r="Z942" i="6" s="1"/>
  <c r="AB944" i="6"/>
  <c r="AK952" i="6"/>
  <c r="AM953" i="6"/>
  <c r="AM952" i="6" s="1"/>
  <c r="AM957" i="6"/>
  <c r="AM956" i="6" s="1"/>
  <c r="AK956" i="6"/>
  <c r="Q990" i="6"/>
  <c r="N989" i="6"/>
  <c r="N988" i="6" s="1"/>
  <c r="N987" i="6" s="1"/>
  <c r="N986" i="6" s="1"/>
  <c r="N985" i="6" s="1"/>
  <c r="N793" i="6"/>
  <c r="N792" i="6" s="1"/>
  <c r="Q794" i="6"/>
  <c r="AK806" i="6"/>
  <c r="AM807" i="6"/>
  <c r="AM806" i="6" s="1"/>
  <c r="AM1020" i="6"/>
  <c r="AM1019" i="6" s="1"/>
  <c r="AM1018" i="6" s="1"/>
  <c r="AM1017" i="6" s="1"/>
  <c r="AK1019" i="6"/>
  <c r="AK1018" i="6" s="1"/>
  <c r="AK1017" i="6" s="1"/>
  <c r="S1023" i="6"/>
  <c r="S1022" i="6" s="1"/>
  <c r="Q1022" i="6"/>
  <c r="AK1073" i="6"/>
  <c r="AM1074" i="6"/>
  <c r="AM1073" i="6" s="1"/>
  <c r="AB813" i="6"/>
  <c r="AD814" i="6"/>
  <c r="AD813" i="6" s="1"/>
  <c r="N940" i="6"/>
  <c r="N939" i="6" s="1"/>
  <c r="Q941" i="6"/>
  <c r="Q965" i="6"/>
  <c r="Q964" i="6" s="1"/>
  <c r="Q963" i="6" s="1"/>
  <c r="Q962" i="6" s="1"/>
  <c r="Q961" i="6" s="1"/>
  <c r="Q960" i="6" s="1"/>
  <c r="S966" i="6"/>
  <c r="S965" i="6" s="1"/>
  <c r="S964" i="6" s="1"/>
  <c r="S963" i="6" s="1"/>
  <c r="S962" i="6" s="1"/>
  <c r="S961" i="6" s="1"/>
  <c r="S960" i="6" s="1"/>
  <c r="AE998" i="6"/>
  <c r="AE959" i="6" s="1"/>
  <c r="AE1104" i="6" s="1"/>
  <c r="AE1107" i="6" s="1"/>
  <c r="AB1024" i="6"/>
  <c r="AD1025" i="6"/>
  <c r="AD1024" i="6" s="1"/>
  <c r="AI1034" i="6"/>
  <c r="AI1033" i="6" s="1"/>
  <c r="AI1032" i="6" s="1"/>
  <c r="AK1035" i="6"/>
  <c r="AG802" i="6"/>
  <c r="AG801" i="6" s="1"/>
  <c r="AG800" i="6" s="1"/>
  <c r="AG799" i="6" s="1"/>
  <c r="AG798" i="6" s="1"/>
  <c r="AG649" i="6" s="1"/>
  <c r="AG1104" i="6" s="1"/>
  <c r="AG1107" i="6" s="1"/>
  <c r="AI972" i="6"/>
  <c r="AI971" i="6" s="1"/>
  <c r="AI970" i="6" s="1"/>
  <c r="AI969" i="6" s="1"/>
  <c r="AI968" i="6" s="1"/>
  <c r="AI967" i="6" s="1"/>
  <c r="AK973" i="6"/>
  <c r="Z1040" i="6"/>
  <c r="AB1041" i="6"/>
  <c r="AM1043" i="6"/>
  <c r="AM1042" i="6" s="1"/>
  <c r="AK1042" i="6"/>
  <c r="S1047" i="6"/>
  <c r="S1046" i="6" s="1"/>
  <c r="Q1046" i="6"/>
  <c r="Q1074" i="6"/>
  <c r="N1073" i="6"/>
  <c r="AI1089" i="6"/>
  <c r="AK1090" i="6"/>
  <c r="N1099" i="6"/>
  <c r="L1098" i="6"/>
  <c r="L1097" i="6" s="1"/>
  <c r="L1096" i="6" s="1"/>
  <c r="V1106" i="6"/>
  <c r="Q1084" i="6"/>
  <c r="Q1083" i="6" s="1"/>
  <c r="Q1082" i="6" s="1"/>
  <c r="S1085" i="6"/>
  <c r="S1084" i="6" s="1"/>
  <c r="S1083" i="6" s="1"/>
  <c r="S1082" i="6" s="1"/>
  <c r="AM16" i="6"/>
  <c r="AM15" i="6" s="1"/>
  <c r="AK15" i="6"/>
  <c r="N24" i="6"/>
  <c r="N23" i="6" s="1"/>
  <c r="N22" i="6" s="1"/>
  <c r="Q25" i="6"/>
  <c r="AG11" i="6"/>
  <c r="AK24" i="6"/>
  <c r="AK23" i="6" s="1"/>
  <c r="AK22" i="6" s="1"/>
  <c r="AM25" i="6"/>
  <c r="AM24" i="6" s="1"/>
  <c r="AM23" i="6" s="1"/>
  <c r="AM22" i="6" s="1"/>
  <c r="X40" i="6"/>
  <c r="Z41" i="6"/>
  <c r="N42" i="6"/>
  <c r="Q43" i="6"/>
  <c r="AK68" i="6"/>
  <c r="AK67" i="6" s="1"/>
  <c r="AK66" i="6" s="1"/>
  <c r="AK65" i="6" s="1"/>
  <c r="AM69" i="6"/>
  <c r="AM68" i="6" s="1"/>
  <c r="AM67" i="6" s="1"/>
  <c r="AM66" i="6" s="1"/>
  <c r="AM65" i="6" s="1"/>
  <c r="AI35" i="6"/>
  <c r="AI34" i="6" s="1"/>
  <c r="AI33" i="6" s="1"/>
  <c r="AI32" i="6" s="1"/>
  <c r="AK53" i="6"/>
  <c r="AK52" i="6" s="1"/>
  <c r="AK51" i="6" s="1"/>
  <c r="AK50" i="6" s="1"/>
  <c r="AM54" i="6"/>
  <c r="AM53" i="6" s="1"/>
  <c r="AM52" i="6" s="1"/>
  <c r="AM51" i="6" s="1"/>
  <c r="AM50" i="6" s="1"/>
  <c r="X79" i="6"/>
  <c r="Z80" i="6"/>
  <c r="X83" i="6"/>
  <c r="Z84" i="6"/>
  <c r="X36" i="6"/>
  <c r="Z37" i="6"/>
  <c r="L101" i="6"/>
  <c r="L100" i="6" s="1"/>
  <c r="L99" i="6" s="1"/>
  <c r="N102" i="6"/>
  <c r="AK79" i="6"/>
  <c r="AK74" i="6" s="1"/>
  <c r="AK73" i="6" s="1"/>
  <c r="AK72" i="6" s="1"/>
  <c r="AM80" i="6"/>
  <c r="AM79" i="6" s="1"/>
  <c r="Z61" i="6"/>
  <c r="X60" i="6"/>
  <c r="X59" i="6" s="1"/>
  <c r="X58" i="6" s="1"/>
  <c r="X101" i="6"/>
  <c r="X100" i="6" s="1"/>
  <c r="X99" i="6" s="1"/>
  <c r="Z102" i="6"/>
  <c r="N115" i="6"/>
  <c r="N114" i="6" s="1"/>
  <c r="N113" i="6" s="1"/>
  <c r="Q116" i="6"/>
  <c r="N132" i="6"/>
  <c r="Q133" i="6"/>
  <c r="N136" i="6"/>
  <c r="Q137" i="6"/>
  <c r="N140" i="6"/>
  <c r="Q141" i="6"/>
  <c r="N146" i="6"/>
  <c r="Q147" i="6"/>
  <c r="X155" i="6"/>
  <c r="Z156" i="6"/>
  <c r="N110" i="6"/>
  <c r="N109" i="6" s="1"/>
  <c r="N105" i="6" s="1"/>
  <c r="N104" i="6" s="1"/>
  <c r="Q111" i="6"/>
  <c r="X115" i="6"/>
  <c r="X114" i="6" s="1"/>
  <c r="X113" i="6" s="1"/>
  <c r="X112" i="6" s="1"/>
  <c r="Z116" i="6"/>
  <c r="V130" i="6"/>
  <c r="V124" i="6" s="1"/>
  <c r="V103" i="6" s="1"/>
  <c r="V57" i="6" s="1"/>
  <c r="V56" i="6" s="1"/>
  <c r="Q118" i="6"/>
  <c r="AK153" i="6"/>
  <c r="AM154" i="6"/>
  <c r="AM153" i="6" s="1"/>
  <c r="L130" i="6"/>
  <c r="AB154" i="6"/>
  <c r="Z153" i="6"/>
  <c r="AL165" i="6"/>
  <c r="AL56" i="6" s="1"/>
  <c r="AI174" i="6"/>
  <c r="AI173" i="6" s="1"/>
  <c r="AI172" i="6" s="1"/>
  <c r="AI167" i="6" s="1"/>
  <c r="AI166" i="6" s="1"/>
  <c r="AK175" i="6"/>
  <c r="L182" i="6"/>
  <c r="L181" i="6" s="1"/>
  <c r="L180" i="6" s="1"/>
  <c r="L179" i="6" s="1"/>
  <c r="L178" i="6" s="1"/>
  <c r="N183" i="6"/>
  <c r="L199" i="6"/>
  <c r="N200" i="6"/>
  <c r="L124" i="6"/>
  <c r="R165" i="6"/>
  <c r="R56" i="6" s="1"/>
  <c r="Q185" i="6"/>
  <c r="S186" i="6"/>
  <c r="S185" i="6" s="1"/>
  <c r="AB71" i="6"/>
  <c r="Z70" i="6"/>
  <c r="Z191" i="6"/>
  <c r="X189" i="6"/>
  <c r="X188" i="6" s="1"/>
  <c r="X187" i="6" s="1"/>
  <c r="X179" i="6" s="1"/>
  <c r="X178" i="6" s="1"/>
  <c r="W206" i="6"/>
  <c r="W56" i="6" s="1"/>
  <c r="AC206" i="6"/>
  <c r="AC56" i="6" s="1"/>
  <c r="AI218" i="6"/>
  <c r="AI217" i="6" s="1"/>
  <c r="AK219" i="6"/>
  <c r="AK239" i="6"/>
  <c r="AK238" i="6" s="1"/>
  <c r="AK237" i="6" s="1"/>
  <c r="AM240" i="6"/>
  <c r="AM239" i="6" s="1"/>
  <c r="AM238" i="6" s="1"/>
  <c r="AM237" i="6" s="1"/>
  <c r="AB254" i="6"/>
  <c r="X271" i="6"/>
  <c r="X270" i="6" s="1"/>
  <c r="Z272" i="6"/>
  <c r="AI213" i="6"/>
  <c r="AK214" i="6"/>
  <c r="P278" i="6"/>
  <c r="Q385" i="6"/>
  <c r="N384" i="6"/>
  <c r="N379" i="6" s="1"/>
  <c r="N378" i="6" s="1"/>
  <c r="N377" i="6" s="1"/>
  <c r="AI221" i="6"/>
  <c r="AI220" i="6" s="1"/>
  <c r="AK222" i="6"/>
  <c r="N239" i="6"/>
  <c r="N238" i="6" s="1"/>
  <c r="N237" i="6" s="1"/>
  <c r="Q240" i="6"/>
  <c r="AJ278" i="6"/>
  <c r="L337" i="6"/>
  <c r="L336" i="6" s="1"/>
  <c r="N338" i="6"/>
  <c r="Z349" i="6"/>
  <c r="AB350" i="6"/>
  <c r="P207" i="6"/>
  <c r="P206" i="6" s="1"/>
  <c r="Q211" i="6"/>
  <c r="Q210" i="6" s="1"/>
  <c r="Q209" i="6" s="1"/>
  <c r="Q208" i="6" s="1"/>
  <c r="S212" i="6"/>
  <c r="S211" i="6" s="1"/>
  <c r="S210" i="6" s="1"/>
  <c r="S209" i="6" s="1"/>
  <c r="S208" i="6" s="1"/>
  <c r="Z229" i="6"/>
  <c r="X228" i="6"/>
  <c r="X225" i="6" s="1"/>
  <c r="X224" i="6" s="1"/>
  <c r="X223" i="6" s="1"/>
  <c r="X207" i="6" s="1"/>
  <c r="V249" i="6"/>
  <c r="V248" i="6" s="1"/>
  <c r="V247" i="6" s="1"/>
  <c r="Q259" i="6"/>
  <c r="N257" i="6"/>
  <c r="N285" i="6"/>
  <c r="Q286" i="6"/>
  <c r="AI288" i="6"/>
  <c r="AI287" i="6" s="1"/>
  <c r="AI280" i="6" s="1"/>
  <c r="AI279" i="6" s="1"/>
  <c r="AJ206" i="6"/>
  <c r="AJ56" i="6" s="1"/>
  <c r="L311" i="6"/>
  <c r="L310" i="6" s="1"/>
  <c r="L309" i="6" s="1"/>
  <c r="L308" i="6" s="1"/>
  <c r="AD322" i="6"/>
  <c r="AD321" i="6" s="1"/>
  <c r="AD320" i="6" s="1"/>
  <c r="AB321" i="6"/>
  <c r="AB320" i="6" s="1"/>
  <c r="AK361" i="6"/>
  <c r="AI367" i="6"/>
  <c r="AI366" i="6" s="1"/>
  <c r="AK368" i="6"/>
  <c r="AB376" i="6"/>
  <c r="Z375" i="6"/>
  <c r="Z374" i="6" s="1"/>
  <c r="Z373" i="6" s="1"/>
  <c r="Z420" i="6"/>
  <c r="X419" i="6"/>
  <c r="X418" i="6" s="1"/>
  <c r="AB235" i="6"/>
  <c r="Z234" i="6"/>
  <c r="Z233" i="6" s="1"/>
  <c r="Z232" i="6" s="1"/>
  <c r="N315" i="6"/>
  <c r="Q317" i="6"/>
  <c r="N366" i="6"/>
  <c r="AB370" i="6"/>
  <c r="Z369" i="6"/>
  <c r="AD385" i="6"/>
  <c r="AD384" i="6" s="1"/>
  <c r="AB384" i="6"/>
  <c r="AB379" i="6" s="1"/>
  <c r="AB378" i="6" s="1"/>
  <c r="AB377" i="6" s="1"/>
  <c r="AB408" i="6"/>
  <c r="Z407" i="6"/>
  <c r="Z406" i="6" s="1"/>
  <c r="Z405" i="6" s="1"/>
  <c r="Z404" i="6" s="1"/>
  <c r="AB416" i="6"/>
  <c r="AD417" i="6"/>
  <c r="AD416" i="6" s="1"/>
  <c r="AM442" i="6"/>
  <c r="AM441" i="6" s="1"/>
  <c r="AM440" i="6" s="1"/>
  <c r="AM439" i="6" s="1"/>
  <c r="AM438" i="6" s="1"/>
  <c r="AK441" i="6"/>
  <c r="AK440" i="6" s="1"/>
  <c r="AK439" i="6" s="1"/>
  <c r="AK438" i="6" s="1"/>
  <c r="X257" i="6"/>
  <c r="X253" i="6" s="1"/>
  <c r="Z259" i="6"/>
  <c r="Z333" i="6"/>
  <c r="X332" i="6"/>
  <c r="X331" i="6" s="1"/>
  <c r="X330" i="6" s="1"/>
  <c r="X329" i="6" s="1"/>
  <c r="H361" i="6"/>
  <c r="H335" i="6" s="1"/>
  <c r="H334" i="6" s="1"/>
  <c r="H328" i="6" s="1"/>
  <c r="AI369" i="6"/>
  <c r="AK370" i="6"/>
  <c r="AB415" i="6"/>
  <c r="Z414" i="6"/>
  <c r="Z413" i="6" s="1"/>
  <c r="X432" i="6"/>
  <c r="X464" i="6"/>
  <c r="X463" i="6" s="1"/>
  <c r="X462" i="6" s="1"/>
  <c r="X461" i="6" s="1"/>
  <c r="X460" i="6" s="1"/>
  <c r="Z465" i="6"/>
  <c r="X478" i="6"/>
  <c r="X477" i="6" s="1"/>
  <c r="X476" i="6" s="1"/>
  <c r="X475" i="6" s="1"/>
  <c r="X474" i="6" s="1"/>
  <c r="Z479" i="6"/>
  <c r="AI506" i="6"/>
  <c r="AI473" i="6" s="1"/>
  <c r="X502" i="6"/>
  <c r="Z503" i="6"/>
  <c r="Q304" i="6"/>
  <c r="Q303" i="6" s="1"/>
  <c r="S305" i="6"/>
  <c r="S304" i="6" s="1"/>
  <c r="S303" i="6" s="1"/>
  <c r="AK338" i="6"/>
  <c r="AI337" i="6"/>
  <c r="AI336" i="6" s="1"/>
  <c r="AI335" i="6" s="1"/>
  <c r="V480" i="6"/>
  <c r="J506" i="6"/>
  <c r="J473" i="6" s="1"/>
  <c r="N514" i="6"/>
  <c r="N513" i="6" s="1"/>
  <c r="N512" i="6" s="1"/>
  <c r="N507" i="6" s="1"/>
  <c r="Q515" i="6"/>
  <c r="AB526" i="6"/>
  <c r="Z525" i="6"/>
  <c r="Z524" i="6" s="1"/>
  <c r="Z523" i="6" s="1"/>
  <c r="N530" i="6"/>
  <c r="N529" i="6" s="1"/>
  <c r="N528" i="6" s="1"/>
  <c r="N527" i="6" s="1"/>
  <c r="Q531" i="6"/>
  <c r="N536" i="6"/>
  <c r="N535" i="6" s="1"/>
  <c r="N534" i="6" s="1"/>
  <c r="Q537" i="6"/>
  <c r="N548" i="6"/>
  <c r="N547" i="6" s="1"/>
  <c r="Q550" i="6"/>
  <c r="N560" i="6"/>
  <c r="N559" i="6" s="1"/>
  <c r="Q562" i="6"/>
  <c r="Z277" i="6"/>
  <c r="X276" i="6"/>
  <c r="X275" i="6" s="1"/>
  <c r="Z472" i="6"/>
  <c r="X471" i="6"/>
  <c r="X470" i="6" s="1"/>
  <c r="X469" i="6" s="1"/>
  <c r="X468" i="6" s="1"/>
  <c r="X467" i="6" s="1"/>
  <c r="X466" i="6" s="1"/>
  <c r="L487" i="6"/>
  <c r="L486" i="6" s="1"/>
  <c r="L480" i="6" s="1"/>
  <c r="L473" i="6" s="1"/>
  <c r="N502" i="6"/>
  <c r="N501" i="6" s="1"/>
  <c r="N500" i="6" s="1"/>
  <c r="N499" i="6" s="1"/>
  <c r="N498" i="6" s="1"/>
  <c r="Q503" i="6"/>
  <c r="AG602" i="6"/>
  <c r="AG601" i="6" s="1"/>
  <c r="AM542" i="6"/>
  <c r="AM541" i="6" s="1"/>
  <c r="AM540" i="6" s="1"/>
  <c r="AM539" i="6" s="1"/>
  <c r="AM538" i="6" s="1"/>
  <c r="AI574" i="6"/>
  <c r="AI573" i="6" s="1"/>
  <c r="AI572" i="6" s="1"/>
  <c r="AI571" i="6" s="1"/>
  <c r="AI570" i="6" s="1"/>
  <c r="AK575" i="6"/>
  <c r="Q583" i="6"/>
  <c r="Q582" i="6" s="1"/>
  <c r="Q581" i="6" s="1"/>
  <c r="Q580" i="6" s="1"/>
  <c r="Q579" i="6" s="1"/>
  <c r="S584" i="6"/>
  <c r="S583" i="6" s="1"/>
  <c r="S582" i="6" s="1"/>
  <c r="S581" i="6" s="1"/>
  <c r="S580" i="6" s="1"/>
  <c r="S579" i="6" s="1"/>
  <c r="Q608" i="6"/>
  <c r="N607" i="6"/>
  <c r="N606" i="6" s="1"/>
  <c r="N605" i="6" s="1"/>
  <c r="N604" i="6" s="1"/>
  <c r="N603" i="6" s="1"/>
  <c r="N639" i="6"/>
  <c r="N638" i="6" s="1"/>
  <c r="N637" i="6" s="1"/>
  <c r="N636" i="6" s="1"/>
  <c r="N635" i="6" s="1"/>
  <c r="N634" i="6" s="1"/>
  <c r="Q640" i="6"/>
  <c r="H614" i="6"/>
  <c r="H613" i="6" s="1"/>
  <c r="H612" i="6" s="1"/>
  <c r="Z663" i="6"/>
  <c r="X662" i="6"/>
  <c r="X661" i="6" s="1"/>
  <c r="X660" i="6" s="1"/>
  <c r="X659" i="6" s="1"/>
  <c r="X658" i="6" s="1"/>
  <c r="L679" i="6"/>
  <c r="L678" i="6" s="1"/>
  <c r="N680" i="6"/>
  <c r="AK714" i="6"/>
  <c r="AM715" i="6"/>
  <c r="AM714" i="6" s="1"/>
  <c r="AK722" i="6"/>
  <c r="AM723" i="6"/>
  <c r="AM722" i="6" s="1"/>
  <c r="Z759" i="6"/>
  <c r="X758" i="6"/>
  <c r="X757" i="6" s="1"/>
  <c r="X756" i="6" s="1"/>
  <c r="X755" i="6" s="1"/>
  <c r="X754" i="6" s="1"/>
  <c r="H618" i="6"/>
  <c r="N632" i="6"/>
  <c r="N631" i="6" s="1"/>
  <c r="N630" i="6" s="1"/>
  <c r="N629" i="6" s="1"/>
  <c r="Q633" i="6"/>
  <c r="AD569" i="6"/>
  <c r="AD640" i="6"/>
  <c r="AD639" i="6" s="1"/>
  <c r="AD638" i="6" s="1"/>
  <c r="AD637" i="6" s="1"/>
  <c r="AD636" i="6" s="1"/>
  <c r="AD635" i="6" s="1"/>
  <c r="AD634" i="6" s="1"/>
  <c r="AB639" i="6"/>
  <c r="AB638" i="6" s="1"/>
  <c r="AB637" i="6" s="1"/>
  <c r="AB636" i="6" s="1"/>
  <c r="AB635" i="6" s="1"/>
  <c r="AB634" i="6" s="1"/>
  <c r="AK662" i="6"/>
  <c r="AK661" i="6" s="1"/>
  <c r="AK660" i="6" s="1"/>
  <c r="AM663" i="6"/>
  <c r="AM662" i="6" s="1"/>
  <c r="AM661" i="6" s="1"/>
  <c r="AM660" i="6" s="1"/>
  <c r="N673" i="6"/>
  <c r="L672" i="6"/>
  <c r="L661" i="6" s="1"/>
  <c r="L660" i="6" s="1"/>
  <c r="N683" i="6"/>
  <c r="L682" i="6"/>
  <c r="L681" i="6" s="1"/>
  <c r="AD695" i="6"/>
  <c r="AD694" i="6" s="1"/>
  <c r="AB694" i="6"/>
  <c r="AD703" i="6"/>
  <c r="AD702" i="6" s="1"/>
  <c r="AB702" i="6"/>
  <c r="Q713" i="6"/>
  <c r="N712" i="6"/>
  <c r="Q717" i="6"/>
  <c r="N716" i="6"/>
  <c r="Q721" i="6"/>
  <c r="N720" i="6"/>
  <c r="Q737" i="6"/>
  <c r="N736" i="6"/>
  <c r="N735" i="6" s="1"/>
  <c r="N734" i="6" s="1"/>
  <c r="Z752" i="6"/>
  <c r="Z751" i="6" s="1"/>
  <c r="Z750" i="6" s="1"/>
  <c r="Z749" i="6" s="1"/>
  <c r="Z738" i="6" s="1"/>
  <c r="AB753" i="6"/>
  <c r="T657" i="6"/>
  <c r="T649" i="6" s="1"/>
  <c r="AB672" i="6"/>
  <c r="AD673" i="6"/>
  <c r="AD672" i="6" s="1"/>
  <c r="H707" i="6"/>
  <c r="H689" i="6" s="1"/>
  <c r="H688" i="6" s="1"/>
  <c r="AM727" i="6"/>
  <c r="AM726" i="6" s="1"/>
  <c r="Q758" i="6"/>
  <c r="S759" i="6"/>
  <c r="S758" i="6" s="1"/>
  <c r="V768" i="6"/>
  <c r="V767" i="6" s="1"/>
  <c r="V766" i="6" s="1"/>
  <c r="V765" i="6" s="1"/>
  <c r="AK819" i="6"/>
  <c r="AK818" i="6" s="1"/>
  <c r="AK817" i="6" s="1"/>
  <c r="AK816" i="6" s="1"/>
  <c r="AK815" i="6" s="1"/>
  <c r="AM820" i="6"/>
  <c r="AM819" i="6" s="1"/>
  <c r="AM818" i="6" s="1"/>
  <c r="AM817" i="6" s="1"/>
  <c r="AM816" i="6" s="1"/>
  <c r="AM815" i="6" s="1"/>
  <c r="AK897" i="6"/>
  <c r="AM898" i="6"/>
  <c r="AM897" i="6" s="1"/>
  <c r="AK905" i="6"/>
  <c r="AM906" i="6"/>
  <c r="AM905" i="6" s="1"/>
  <c r="L926" i="6"/>
  <c r="L925" i="6" s="1"/>
  <c r="L924" i="6" s="1"/>
  <c r="N927" i="6"/>
  <c r="L950" i="6"/>
  <c r="N951" i="6"/>
  <c r="Z966" i="6"/>
  <c r="X965" i="6"/>
  <c r="X964" i="6" s="1"/>
  <c r="X963" i="6" s="1"/>
  <c r="X962" i="6" s="1"/>
  <c r="X961" i="6" s="1"/>
  <c r="X960" i="6" s="1"/>
  <c r="Q984" i="6"/>
  <c r="N983" i="6"/>
  <c r="N982" i="6" s="1"/>
  <c r="N981" i="6" s="1"/>
  <c r="N980" i="6" s="1"/>
  <c r="Q1015" i="6"/>
  <c r="N1014" i="6"/>
  <c r="N1013" i="6" s="1"/>
  <c r="N1009" i="6" s="1"/>
  <c r="N1008" i="6" s="1"/>
  <c r="Q619" i="6"/>
  <c r="Q618" i="6" s="1"/>
  <c r="Q614" i="6" s="1"/>
  <c r="Q613" i="6" s="1"/>
  <c r="S620" i="6"/>
  <c r="S619" i="6" s="1"/>
  <c r="S618" i="6" s="1"/>
  <c r="S614" i="6" s="1"/>
  <c r="S613" i="6" s="1"/>
  <c r="AI709" i="6"/>
  <c r="AI708" i="6" s="1"/>
  <c r="AI707" i="6" s="1"/>
  <c r="AI689" i="6" s="1"/>
  <c r="AI688" i="6" s="1"/>
  <c r="AK710" i="6"/>
  <c r="L891" i="6"/>
  <c r="L890" i="6" s="1"/>
  <c r="L889" i="6" s="1"/>
  <c r="N892" i="6"/>
  <c r="AE657" i="6"/>
  <c r="AE649" i="6" s="1"/>
  <c r="N741" i="6"/>
  <c r="N740" i="6" s="1"/>
  <c r="N739" i="6" s="1"/>
  <c r="X776" i="6"/>
  <c r="Z777" i="6"/>
  <c r="AK783" i="6"/>
  <c r="AI781" i="6"/>
  <c r="AI780" i="6" s="1"/>
  <c r="AI779" i="6" s="1"/>
  <c r="AK804" i="6"/>
  <c r="AI803" i="6"/>
  <c r="AI802" i="6" s="1"/>
  <c r="AI801" i="6" s="1"/>
  <c r="AI800" i="6" s="1"/>
  <c r="AI799" i="6" s="1"/>
  <c r="AI798" i="6" s="1"/>
  <c r="AM812" i="6"/>
  <c r="AM811" i="6" s="1"/>
  <c r="AM810" i="6" s="1"/>
  <c r="AM809" i="6" s="1"/>
  <c r="AM808" i="6" s="1"/>
  <c r="AK811" i="6"/>
  <c r="AK810" i="6" s="1"/>
  <c r="AK809" i="6" s="1"/>
  <c r="AK808" i="6" s="1"/>
  <c r="Z820" i="6"/>
  <c r="X819" i="6"/>
  <c r="X818" i="6" s="1"/>
  <c r="X817" i="6" s="1"/>
  <c r="X816" i="6" s="1"/>
  <c r="X815" i="6" s="1"/>
  <c r="X798" i="6" s="1"/>
  <c r="AK837" i="6"/>
  <c r="AK836" i="6" s="1"/>
  <c r="AK835" i="6" s="1"/>
  <c r="AK834" i="6" s="1"/>
  <c r="AK833" i="6" s="1"/>
  <c r="AK832" i="6" s="1"/>
  <c r="AM838" i="6"/>
  <c r="AM837" i="6" s="1"/>
  <c r="AM836" i="6" s="1"/>
  <c r="AM835" i="6" s="1"/>
  <c r="AM834" i="6" s="1"/>
  <c r="AM833" i="6" s="1"/>
  <c r="AM832" i="6" s="1"/>
  <c r="AK858" i="6"/>
  <c r="AI857" i="6"/>
  <c r="AI856" i="6" s="1"/>
  <c r="AI855" i="6" s="1"/>
  <c r="AI850" i="6" s="1"/>
  <c r="AI849" i="6" s="1"/>
  <c r="AK868" i="6"/>
  <c r="AI867" i="6"/>
  <c r="AI866" i="6" s="1"/>
  <c r="AI865" i="6" s="1"/>
  <c r="X891" i="6"/>
  <c r="X890" i="6" s="1"/>
  <c r="X889" i="6" s="1"/>
  <c r="Z892" i="6"/>
  <c r="Z898" i="6"/>
  <c r="X897" i="6"/>
  <c r="Z902" i="6"/>
  <c r="X901" i="6"/>
  <c r="Z906" i="6"/>
  <c r="X905" i="6"/>
  <c r="AK931" i="6"/>
  <c r="AI930" i="6"/>
  <c r="AB941" i="6"/>
  <c r="Z940" i="6"/>
  <c r="Z939" i="6" s="1"/>
  <c r="Z933" i="6" s="1"/>
  <c r="Z932" i="6" s="1"/>
  <c r="AB951" i="6"/>
  <c r="Z950" i="6"/>
  <c r="Z990" i="6"/>
  <c r="X989" i="6"/>
  <c r="X988" i="6" s="1"/>
  <c r="X987" i="6" s="1"/>
  <c r="X986" i="6" s="1"/>
  <c r="X985" i="6" s="1"/>
  <c r="L791" i="6"/>
  <c r="L790" i="6" s="1"/>
  <c r="R869" i="6"/>
  <c r="R831" i="6" s="1"/>
  <c r="O869" i="6"/>
  <c r="O831" i="6" s="1"/>
  <c r="Z919" i="6"/>
  <c r="Z918" i="6" s="1"/>
  <c r="S1002" i="6"/>
  <c r="S1001" i="6" s="1"/>
  <c r="S1000" i="6" s="1"/>
  <c r="S999" i="6" s="1"/>
  <c r="AI1016" i="6"/>
  <c r="AI1007" i="6" s="1"/>
  <c r="AI998" i="6" s="1"/>
  <c r="N1024" i="6"/>
  <c r="Q1025" i="6"/>
  <c r="AB787" i="6"/>
  <c r="AB786" i="6" s="1"/>
  <c r="AD789" i="6"/>
  <c r="AD787" i="6" s="1"/>
  <c r="AD786" i="6" s="1"/>
  <c r="AM890" i="6"/>
  <c r="AM889" i="6" s="1"/>
  <c r="Q912" i="6"/>
  <c r="Q909" i="6" s="1"/>
  <c r="Q908" i="6" s="1"/>
  <c r="Q907" i="6" s="1"/>
  <c r="S913" i="6"/>
  <c r="S912" i="6" s="1"/>
  <c r="S909" i="6" s="1"/>
  <c r="S908" i="6" s="1"/>
  <c r="S907" i="6" s="1"/>
  <c r="AB930" i="6"/>
  <c r="AD931" i="6"/>
  <c r="AD930" i="6" s="1"/>
  <c r="Q996" i="6"/>
  <c r="Q995" i="6" s="1"/>
  <c r="Q994" i="6" s="1"/>
  <c r="Q993" i="6" s="1"/>
  <c r="Q992" i="6" s="1"/>
  <c r="Q991" i="6" s="1"/>
  <c r="S997" i="6"/>
  <c r="S996" i="6" s="1"/>
  <c r="S995" i="6" s="1"/>
  <c r="S994" i="6" s="1"/>
  <c r="S993" i="6" s="1"/>
  <c r="S992" i="6" s="1"/>
  <c r="S991" i="6" s="1"/>
  <c r="AK1052" i="6"/>
  <c r="AK1051" i="6" s="1"/>
  <c r="AK1050" i="6" s="1"/>
  <c r="AK1049" i="6" s="1"/>
  <c r="AK1048" i="6" s="1"/>
  <c r="AM1053" i="6"/>
  <c r="AM1052" i="6" s="1"/>
  <c r="AM1051" i="6" s="1"/>
  <c r="AM1050" i="6" s="1"/>
  <c r="AM1049" i="6" s="1"/>
  <c r="AM1048" i="6" s="1"/>
  <c r="AK1079" i="6"/>
  <c r="AK1078" i="6" s="1"/>
  <c r="AK1077" i="6" s="1"/>
  <c r="AM1080" i="6"/>
  <c r="AM1079" i="6" s="1"/>
  <c r="AM1078" i="6" s="1"/>
  <c r="AM1077" i="6" s="1"/>
  <c r="AM1076" i="6" s="1"/>
  <c r="AK787" i="6"/>
  <c r="AK786" i="6" s="1"/>
  <c r="AM789" i="6"/>
  <c r="AM787" i="6" s="1"/>
  <c r="AM786" i="6" s="1"/>
  <c r="N796" i="6"/>
  <c r="N795" i="6" s="1"/>
  <c r="Q797" i="6"/>
  <c r="AC869" i="6"/>
  <c r="AC831" i="6" s="1"/>
  <c r="AD909" i="6"/>
  <c r="AD908" i="6" s="1"/>
  <c r="AD907" i="6" s="1"/>
  <c r="I916" i="6"/>
  <c r="I869" i="6" s="1"/>
  <c r="I831" i="6" s="1"/>
  <c r="I1104" i="6" s="1"/>
  <c r="H916" i="6"/>
  <c r="H869" i="6" s="1"/>
  <c r="H831" i="6" s="1"/>
  <c r="AB922" i="6"/>
  <c r="AD923" i="6"/>
  <c r="AD922" i="6" s="1"/>
  <c r="N937" i="6"/>
  <c r="N934" i="6" s="1"/>
  <c r="N933" i="6" s="1"/>
  <c r="N932" i="6" s="1"/>
  <c r="Q938" i="6"/>
  <c r="L1018" i="6"/>
  <c r="L1017" i="6" s="1"/>
  <c r="L1016" i="6" s="1"/>
  <c r="L1007" i="6" s="1"/>
  <c r="L998" i="6" s="1"/>
  <c r="L959" i="6" s="1"/>
  <c r="AB806" i="6"/>
  <c r="AD807" i="6"/>
  <c r="AD806" i="6" s="1"/>
  <c r="T869" i="6"/>
  <c r="T831" i="6" s="1"/>
  <c r="G869" i="6"/>
  <c r="G831" i="6" s="1"/>
  <c r="G1104" i="6" s="1"/>
  <c r="G1115" i="6" s="1"/>
  <c r="AL916" i="6"/>
  <c r="AL869" i="6" s="1"/>
  <c r="AL831" i="6" s="1"/>
  <c r="Z926" i="6"/>
  <c r="Z925" i="6" s="1"/>
  <c r="Z924" i="6" s="1"/>
  <c r="R1007" i="6"/>
  <c r="R998" i="6" s="1"/>
  <c r="R959" i="6" s="1"/>
  <c r="AM1041" i="6"/>
  <c r="AM1040" i="6" s="1"/>
  <c r="AK1040" i="6"/>
  <c r="AD1047" i="6"/>
  <c r="AD1046" i="6" s="1"/>
  <c r="AB1046" i="6"/>
  <c r="AK1063" i="6"/>
  <c r="AK1062" i="6" s="1"/>
  <c r="AK1061" i="6" s="1"/>
  <c r="AK1060" i="6" s="1"/>
  <c r="AK1059" i="6" s="1"/>
  <c r="AM1064" i="6"/>
  <c r="AM1063" i="6" s="1"/>
  <c r="AM1062" i="6" s="1"/>
  <c r="AM1061" i="6" s="1"/>
  <c r="AM1060" i="6" s="1"/>
  <c r="AM1059" i="6" s="1"/>
  <c r="Z1074" i="6"/>
  <c r="X1073" i="6"/>
  <c r="AK1084" i="6"/>
  <c r="AK1083" i="6" s="1"/>
  <c r="AK1082" i="6" s="1"/>
  <c r="AM1085" i="6"/>
  <c r="AM1084" i="6" s="1"/>
  <c r="AM1083" i="6" s="1"/>
  <c r="AM1082" i="6" s="1"/>
  <c r="AB1092" i="6"/>
  <c r="Z1091" i="6"/>
  <c r="J1058" i="6"/>
  <c r="AF1104" i="6"/>
  <c r="AF1107" i="6" s="1"/>
  <c r="V1069" i="6"/>
  <c r="AK1098" i="6"/>
  <c r="AK1097" i="6" s="1"/>
  <c r="AK1096" i="6" s="1"/>
  <c r="AM1099" i="6"/>
  <c r="AM1098" i="6" s="1"/>
  <c r="AM1097" i="6" s="1"/>
  <c r="AM1096" i="6" s="1"/>
  <c r="AK1102" i="6"/>
  <c r="AK1101" i="6" s="1"/>
  <c r="AK1100" i="6" s="1"/>
  <c r="AM1103" i="6"/>
  <c r="AM1102" i="6" s="1"/>
  <c r="AM1101" i="6" s="1"/>
  <c r="AM1100" i="6" s="1"/>
  <c r="AK17" i="6"/>
  <c r="AM18" i="6"/>
  <c r="AM17" i="6" s="1"/>
  <c r="X24" i="6"/>
  <c r="X23" i="6" s="1"/>
  <c r="X22" i="6" s="1"/>
  <c r="Z25" i="6"/>
  <c r="L29" i="6"/>
  <c r="L28" i="6" s="1"/>
  <c r="L27" i="6" s="1"/>
  <c r="L26" i="6" s="1"/>
  <c r="N30" i="6"/>
  <c r="L11" i="6"/>
  <c r="Z16" i="6"/>
  <c r="X15" i="6"/>
  <c r="X14" i="6" s="1"/>
  <c r="X13" i="6" s="1"/>
  <c r="X12" i="6" s="1"/>
  <c r="X11" i="6" s="1"/>
  <c r="N36" i="6"/>
  <c r="N35" i="6" s="1"/>
  <c r="N34" i="6" s="1"/>
  <c r="N33" i="6" s="1"/>
  <c r="N32" i="6" s="1"/>
  <c r="Q37" i="6"/>
  <c r="AB30" i="6"/>
  <c r="Z29" i="6"/>
  <c r="Z28" i="6" s="1"/>
  <c r="Z27" i="6" s="1"/>
  <c r="Z26" i="6" s="1"/>
  <c r="X44" i="6"/>
  <c r="Z45" i="6"/>
  <c r="N60" i="6"/>
  <c r="N59" i="6" s="1"/>
  <c r="N58" i="6" s="1"/>
  <c r="Q61" i="6"/>
  <c r="N75" i="6"/>
  <c r="Q76" i="6"/>
  <c r="AI74" i="6"/>
  <c r="AI73" i="6" s="1"/>
  <c r="AI72" i="6" s="1"/>
  <c r="AI64" i="6" s="1"/>
  <c r="AI57" i="6" s="1"/>
  <c r="V35" i="6"/>
  <c r="V34" i="6" s="1"/>
  <c r="V33" i="6" s="1"/>
  <c r="V32" i="6" s="1"/>
  <c r="U56" i="6"/>
  <c r="U1104" i="6" s="1"/>
  <c r="U1107" i="6" s="1"/>
  <c r="Q69" i="6"/>
  <c r="N68" i="6"/>
  <c r="X81" i="6"/>
  <c r="Z82" i="6"/>
  <c r="AM74" i="6"/>
  <c r="AM73" i="6" s="1"/>
  <c r="AM72" i="6" s="1"/>
  <c r="N81" i="6"/>
  <c r="Q82" i="6"/>
  <c r="N122" i="6"/>
  <c r="N121" i="6" s="1"/>
  <c r="N120" i="6" s="1"/>
  <c r="Q123" i="6"/>
  <c r="X132" i="6"/>
  <c r="Z133" i="6"/>
  <c r="X136" i="6"/>
  <c r="Z137" i="6"/>
  <c r="X140" i="6"/>
  <c r="Z141" i="6"/>
  <c r="X146" i="6"/>
  <c r="Z147" i="6"/>
  <c r="X85" i="6"/>
  <c r="Z86" i="6"/>
  <c r="N155" i="6"/>
  <c r="Q156" i="6"/>
  <c r="N170" i="6"/>
  <c r="N169" i="6" s="1"/>
  <c r="N168" i="6" s="1"/>
  <c r="N167" i="6" s="1"/>
  <c r="N166" i="6" s="1"/>
  <c r="Q171" i="6"/>
  <c r="X88" i="6"/>
  <c r="Z89" i="6"/>
  <c r="AK112" i="6"/>
  <c r="G130" i="6"/>
  <c r="G124" i="6" s="1"/>
  <c r="G103" i="6" s="1"/>
  <c r="G57" i="6" s="1"/>
  <c r="G56" i="6" s="1"/>
  <c r="Z170" i="6"/>
  <c r="Z169" i="6" s="1"/>
  <c r="Z168" i="6" s="1"/>
  <c r="Z167" i="6" s="1"/>
  <c r="Z166" i="6" s="1"/>
  <c r="AB171" i="6"/>
  <c r="AI185" i="6"/>
  <c r="AK186" i="6"/>
  <c r="L201" i="6"/>
  <c r="N202" i="6"/>
  <c r="N127" i="6"/>
  <c r="N126" i="6" s="1"/>
  <c r="N125" i="6" s="1"/>
  <c r="Q128" i="6"/>
  <c r="AK148" i="6"/>
  <c r="AK143" i="6" s="1"/>
  <c r="AM149" i="6"/>
  <c r="AM148" i="6" s="1"/>
  <c r="AM143" i="6" s="1"/>
  <c r="AB200" i="6"/>
  <c r="Z199" i="6"/>
  <c r="AM156" i="6"/>
  <c r="AM155" i="6" s="1"/>
  <c r="AK155" i="6"/>
  <c r="AB202" i="6"/>
  <c r="Z201" i="6"/>
  <c r="AA206" i="6"/>
  <c r="AD186" i="6"/>
  <c r="AD185" i="6" s="1"/>
  <c r="AB185" i="6"/>
  <c r="AI201" i="6"/>
  <c r="AK202" i="6"/>
  <c r="AB198" i="6"/>
  <c r="Z197" i="6"/>
  <c r="Z196" i="6" s="1"/>
  <c r="Z195" i="6" s="1"/>
  <c r="Z194" i="6" s="1"/>
  <c r="Z193" i="6" s="1"/>
  <c r="O206" i="6"/>
  <c r="O56" i="6" s="1"/>
  <c r="O1104" i="6" s="1"/>
  <c r="AH206" i="6"/>
  <c r="AH56" i="6" s="1"/>
  <c r="AK245" i="6"/>
  <c r="AK244" i="6" s="1"/>
  <c r="AK243" i="6" s="1"/>
  <c r="AK242" i="6" s="1"/>
  <c r="AK241" i="6" s="1"/>
  <c r="AM246" i="6"/>
  <c r="AM245" i="6" s="1"/>
  <c r="AM244" i="6" s="1"/>
  <c r="AM243" i="6" s="1"/>
  <c r="AM242" i="6" s="1"/>
  <c r="AM241" i="6" s="1"/>
  <c r="AK260" i="6"/>
  <c r="AK253" i="6" s="1"/>
  <c r="AM261" i="6"/>
  <c r="AM260" i="6" s="1"/>
  <c r="AM253" i="6" s="1"/>
  <c r="N273" i="6"/>
  <c r="Q274" i="6"/>
  <c r="N260" i="6"/>
  <c r="Q261" i="6"/>
  <c r="Q228" i="6"/>
  <c r="S229" i="6"/>
  <c r="S228" i="6" s="1"/>
  <c r="AM270" i="6"/>
  <c r="AM269" i="6" s="1"/>
  <c r="AM268" i="6" s="1"/>
  <c r="H280" i="6"/>
  <c r="H279" i="6" s="1"/>
  <c r="V287" i="6"/>
  <c r="V280" i="6" s="1"/>
  <c r="V279" i="6" s="1"/>
  <c r="V278" i="6" s="1"/>
  <c r="AI182" i="6"/>
  <c r="AK183" i="6"/>
  <c r="V207" i="6"/>
  <c r="V206" i="6" s="1"/>
  <c r="AG210" i="6"/>
  <c r="AG209" i="6" s="1"/>
  <c r="AG208" i="6" s="1"/>
  <c r="AG207" i="6" s="1"/>
  <c r="AG206" i="6" s="1"/>
  <c r="AG56" i="6" s="1"/>
  <c r="Z246" i="6"/>
  <c r="X245" i="6"/>
  <c r="X244" i="6" s="1"/>
  <c r="X243" i="6" s="1"/>
  <c r="X242" i="6" s="1"/>
  <c r="X241" i="6" s="1"/>
  <c r="N283" i="6"/>
  <c r="N282" i="6" s="1"/>
  <c r="N281" i="6" s="1"/>
  <c r="Q284" i="6"/>
  <c r="Z297" i="6"/>
  <c r="AB298" i="6"/>
  <c r="M278" i="6"/>
  <c r="M56" i="6" s="1"/>
  <c r="S298" i="6"/>
  <c r="S297" i="6" s="1"/>
  <c r="Q297" i="6"/>
  <c r="N312" i="6"/>
  <c r="N311" i="6" s="1"/>
  <c r="Q314" i="6"/>
  <c r="AM333" i="6"/>
  <c r="AM332" i="6" s="1"/>
  <c r="AM331" i="6" s="1"/>
  <c r="AM330" i="6" s="1"/>
  <c r="AM329" i="6" s="1"/>
  <c r="AK332" i="6"/>
  <c r="AK331" i="6" s="1"/>
  <c r="AK330" i="6" s="1"/>
  <c r="AK329" i="6" s="1"/>
  <c r="Q344" i="6"/>
  <c r="S345" i="6"/>
  <c r="S344" i="6" s="1"/>
  <c r="Q364" i="6"/>
  <c r="S365" i="6"/>
  <c r="S364" i="6" s="1"/>
  <c r="AB226" i="6"/>
  <c r="AD227" i="6"/>
  <c r="AD226" i="6" s="1"/>
  <c r="L292" i="6"/>
  <c r="L288" i="6" s="1"/>
  <c r="L287" i="6" s="1"/>
  <c r="N293" i="6"/>
  <c r="L349" i="6"/>
  <c r="L348" i="6" s="1"/>
  <c r="N350" i="6"/>
  <c r="AI375" i="6"/>
  <c r="AI374" i="6" s="1"/>
  <c r="AI373" i="6" s="1"/>
  <c r="AK376" i="6"/>
  <c r="Q442" i="6"/>
  <c r="N441" i="6"/>
  <c r="N440" i="6" s="1"/>
  <c r="N439" i="6" s="1"/>
  <c r="N438" i="6" s="1"/>
  <c r="V328" i="6"/>
  <c r="AB338" i="6"/>
  <c r="Z337" i="6"/>
  <c r="Z336" i="6" s="1"/>
  <c r="L361" i="6"/>
  <c r="N402" i="6"/>
  <c r="N401" i="6" s="1"/>
  <c r="N400" i="6" s="1"/>
  <c r="Q403" i="6"/>
  <c r="N420" i="6"/>
  <c r="L419" i="6"/>
  <c r="L418" i="6" s="1"/>
  <c r="N436" i="6"/>
  <c r="N435" i="6" s="1"/>
  <c r="N434" i="6" s="1"/>
  <c r="N433" i="6" s="1"/>
  <c r="Q437" i="6"/>
  <c r="AB452" i="6"/>
  <c r="AD453" i="6"/>
  <c r="AD452" i="6" s="1"/>
  <c r="AM472" i="6"/>
  <c r="AM471" i="6" s="1"/>
  <c r="AM470" i="6" s="1"/>
  <c r="AM469" i="6" s="1"/>
  <c r="AM468" i="6" s="1"/>
  <c r="AM467" i="6" s="1"/>
  <c r="AM466" i="6" s="1"/>
  <c r="AK471" i="6"/>
  <c r="AK470" i="6" s="1"/>
  <c r="AK469" i="6" s="1"/>
  <c r="AK468" i="6" s="1"/>
  <c r="AK467" i="6" s="1"/>
  <c r="AK466" i="6" s="1"/>
  <c r="W278" i="6"/>
  <c r="N289" i="6"/>
  <c r="Q291" i="6"/>
  <c r="N347" i="6"/>
  <c r="L346" i="6"/>
  <c r="L343" i="6" s="1"/>
  <c r="V473" i="6"/>
  <c r="X504" i="6"/>
  <c r="Z505" i="6"/>
  <c r="X514" i="6"/>
  <c r="X513" i="6" s="1"/>
  <c r="X512" i="6" s="1"/>
  <c r="X507" i="6" s="1"/>
  <c r="Z515" i="6"/>
  <c r="O278" i="6"/>
  <c r="Q417" i="6"/>
  <c r="N416" i="6"/>
  <c r="AK525" i="6"/>
  <c r="AK524" i="6" s="1"/>
  <c r="AK523" i="6" s="1"/>
  <c r="AM526" i="6"/>
  <c r="AM525" i="6" s="1"/>
  <c r="AM524" i="6" s="1"/>
  <c r="AM523" i="6" s="1"/>
  <c r="X292" i="6"/>
  <c r="Z293" i="6"/>
  <c r="X366" i="6"/>
  <c r="AB372" i="6"/>
  <c r="Z371" i="6"/>
  <c r="L450" i="6"/>
  <c r="N451" i="6"/>
  <c r="N471" i="6"/>
  <c r="N470" i="6" s="1"/>
  <c r="N469" i="6" s="1"/>
  <c r="N468" i="6" s="1"/>
  <c r="N467" i="6" s="1"/>
  <c r="N466" i="6" s="1"/>
  <c r="Q472" i="6"/>
  <c r="N478" i="6"/>
  <c r="N477" i="6" s="1"/>
  <c r="N476" i="6" s="1"/>
  <c r="N475" i="6" s="1"/>
  <c r="N474" i="6" s="1"/>
  <c r="Q479" i="6"/>
  <c r="X530" i="6"/>
  <c r="X529" i="6" s="1"/>
  <c r="X528" i="6" s="1"/>
  <c r="X527" i="6" s="1"/>
  <c r="Z531" i="6"/>
  <c r="X536" i="6"/>
  <c r="X535" i="6" s="1"/>
  <c r="X534" i="6" s="1"/>
  <c r="Z537" i="6"/>
  <c r="AB548" i="6"/>
  <c r="AB547" i="6" s="1"/>
  <c r="AD550" i="6"/>
  <c r="AD548" i="6" s="1"/>
  <c r="AD547" i="6" s="1"/>
  <c r="AB562" i="6"/>
  <c r="Z560" i="6"/>
  <c r="Z559" i="6" s="1"/>
  <c r="Z542" i="6" s="1"/>
  <c r="Z541" i="6" s="1"/>
  <c r="Z540" i="6" s="1"/>
  <c r="Z539" i="6" s="1"/>
  <c r="Z538" i="6" s="1"/>
  <c r="X412" i="6"/>
  <c r="X411" i="6" s="1"/>
  <c r="X410" i="6" s="1"/>
  <c r="X409" i="6" s="1"/>
  <c r="N321" i="6"/>
  <c r="N320" i="6" s="1"/>
  <c r="Q322" i="6"/>
  <c r="Q490" i="6"/>
  <c r="N489" i="6"/>
  <c r="N488" i="6" s="1"/>
  <c r="N487" i="6" s="1"/>
  <c r="N486" i="6" s="1"/>
  <c r="N480" i="6" s="1"/>
  <c r="L452" i="6"/>
  <c r="N453" i="6"/>
  <c r="H602" i="6"/>
  <c r="H601" i="6" s="1"/>
  <c r="AK542" i="6"/>
  <c r="AK541" i="6" s="1"/>
  <c r="AK540" i="6" s="1"/>
  <c r="AK539" i="6" s="1"/>
  <c r="AK538" i="6" s="1"/>
  <c r="AG568" i="6"/>
  <c r="AG569" i="6"/>
  <c r="AI591" i="6"/>
  <c r="AI590" i="6" s="1"/>
  <c r="AI589" i="6" s="1"/>
  <c r="AI588" i="6" s="1"/>
  <c r="AI587" i="6" s="1"/>
  <c r="AI586" i="6" s="1"/>
  <c r="AK592" i="6"/>
  <c r="AD608" i="6"/>
  <c r="AD607" i="6" s="1"/>
  <c r="AD606" i="6" s="1"/>
  <c r="AD605" i="6" s="1"/>
  <c r="AD604" i="6" s="1"/>
  <c r="AD603" i="6" s="1"/>
  <c r="AB607" i="6"/>
  <c r="AB606" i="6" s="1"/>
  <c r="AB605" i="6" s="1"/>
  <c r="AB604" i="6" s="1"/>
  <c r="AB603" i="6" s="1"/>
  <c r="X632" i="6"/>
  <c r="X631" i="6" s="1"/>
  <c r="X630" i="6" s="1"/>
  <c r="X629" i="6" s="1"/>
  <c r="Z633" i="6"/>
  <c r="L613" i="6"/>
  <c r="L612" i="6" s="1"/>
  <c r="L602" i="6" s="1"/>
  <c r="L601" i="6" s="1"/>
  <c r="AB701" i="6"/>
  <c r="Z700" i="6"/>
  <c r="AK716" i="6"/>
  <c r="AM717" i="6"/>
  <c r="AM716" i="6" s="1"/>
  <c r="L728" i="6"/>
  <c r="L727" i="6" s="1"/>
  <c r="L726" i="6" s="1"/>
  <c r="L725" i="6" s="1"/>
  <c r="L724" i="6" s="1"/>
  <c r="N729" i="6"/>
  <c r="X627" i="6"/>
  <c r="X626" i="6" s="1"/>
  <c r="X625" i="6" s="1"/>
  <c r="X613" i="6" s="1"/>
  <c r="X612" i="6" s="1"/>
  <c r="X602" i="6" s="1"/>
  <c r="X601" i="6" s="1"/>
  <c r="Z628" i="6"/>
  <c r="N646" i="6"/>
  <c r="N645" i="6" s="1"/>
  <c r="N644" i="6" s="1"/>
  <c r="N643" i="6" s="1"/>
  <c r="N642" i="6" s="1"/>
  <c r="N641" i="6" s="1"/>
  <c r="Q647" i="6"/>
  <c r="AD620" i="6"/>
  <c r="AD619" i="6" s="1"/>
  <c r="AD618" i="6" s="1"/>
  <c r="AD614" i="6" s="1"/>
  <c r="AB619" i="6"/>
  <c r="AB618" i="6" s="1"/>
  <c r="AB614" i="6" s="1"/>
  <c r="N655" i="6"/>
  <c r="N654" i="6" s="1"/>
  <c r="N653" i="6" s="1"/>
  <c r="N652" i="6" s="1"/>
  <c r="N651" i="6" s="1"/>
  <c r="N650" i="6" s="1"/>
  <c r="Q656" i="6"/>
  <c r="Q665" i="6"/>
  <c r="N664" i="6"/>
  <c r="AD671" i="6"/>
  <c r="AD670" i="6" s="1"/>
  <c r="AB670" i="6"/>
  <c r="AD697" i="6"/>
  <c r="AD696" i="6" s="1"/>
  <c r="AB696" i="6"/>
  <c r="Q705" i="6"/>
  <c r="Q704" i="6" s="1"/>
  <c r="S706" i="6"/>
  <c r="S705" i="6" s="1"/>
  <c r="S704" i="6" s="1"/>
  <c r="Z713" i="6"/>
  <c r="X712" i="6"/>
  <c r="Z717" i="6"/>
  <c r="X716" i="6"/>
  <c r="Z721" i="6"/>
  <c r="X720" i="6"/>
  <c r="Q731" i="6"/>
  <c r="N730" i="6"/>
  <c r="Z737" i="6"/>
  <c r="X736" i="6"/>
  <c r="X735" i="6" s="1"/>
  <c r="X734" i="6" s="1"/>
  <c r="X725" i="6" s="1"/>
  <c r="X724" i="6" s="1"/>
  <c r="AB682" i="6"/>
  <c r="AB681" i="6" s="1"/>
  <c r="AD683" i="6"/>
  <c r="AD682" i="6" s="1"/>
  <c r="AD681" i="6" s="1"/>
  <c r="S697" i="6"/>
  <c r="S696" i="6" s="1"/>
  <c r="Q696" i="6"/>
  <c r="N757" i="6"/>
  <c r="N756" i="6" s="1"/>
  <c r="N755" i="6" s="1"/>
  <c r="N754" i="6" s="1"/>
  <c r="Q662" i="6"/>
  <c r="S663" i="6"/>
  <c r="S662" i="6" s="1"/>
  <c r="AK682" i="6"/>
  <c r="AK681" i="6" s="1"/>
  <c r="AM683" i="6"/>
  <c r="AM682" i="6" s="1"/>
  <c r="AM681" i="6" s="1"/>
  <c r="X709" i="6"/>
  <c r="X708" i="6" s="1"/>
  <c r="Z710" i="6"/>
  <c r="N773" i="6"/>
  <c r="Q775" i="6"/>
  <c r="L803" i="6"/>
  <c r="L802" i="6" s="1"/>
  <c r="L801" i="6" s="1"/>
  <c r="L800" i="6" s="1"/>
  <c r="N804" i="6"/>
  <c r="L857" i="6"/>
  <c r="L856" i="6" s="1"/>
  <c r="L855" i="6" s="1"/>
  <c r="L850" i="6" s="1"/>
  <c r="L849" i="6" s="1"/>
  <c r="N858" i="6"/>
  <c r="S883" i="6"/>
  <c r="S882" i="6" s="1"/>
  <c r="Q882" i="6"/>
  <c r="L887" i="6"/>
  <c r="L886" i="6" s="1"/>
  <c r="N888" i="6"/>
  <c r="AK899" i="6"/>
  <c r="AM900" i="6"/>
  <c r="AM899" i="6" s="1"/>
  <c r="Z953" i="6"/>
  <c r="X952" i="6"/>
  <c r="X949" i="6" s="1"/>
  <c r="X948" i="6" s="1"/>
  <c r="X947" i="6" s="1"/>
  <c r="X946" i="6" s="1"/>
  <c r="X945" i="6" s="1"/>
  <c r="X973" i="6"/>
  <c r="V972" i="6"/>
  <c r="V971" i="6" s="1"/>
  <c r="V970" i="6" s="1"/>
  <c r="V969" i="6" s="1"/>
  <c r="V968" i="6" s="1"/>
  <c r="V967" i="6" s="1"/>
  <c r="V959" i="6" s="1"/>
  <c r="Z983" i="6"/>
  <c r="Z982" i="6" s="1"/>
  <c r="Z981" i="6" s="1"/>
  <c r="Z980" i="6" s="1"/>
  <c r="AB984" i="6"/>
  <c r="Z1014" i="6"/>
  <c r="Z1013" i="6" s="1"/>
  <c r="Z1009" i="6" s="1"/>
  <c r="Z1008" i="6" s="1"/>
  <c r="AB1015" i="6"/>
  <c r="V657" i="6"/>
  <c r="V649" i="6" s="1"/>
  <c r="Z691" i="6"/>
  <c r="Z690" i="6" s="1"/>
  <c r="X781" i="6"/>
  <c r="X780" i="6" s="1"/>
  <c r="X779" i="6" s="1"/>
  <c r="Z782" i="6"/>
  <c r="F657" i="6"/>
  <c r="F649" i="6" s="1"/>
  <c r="AL657" i="6"/>
  <c r="AL649" i="6" s="1"/>
  <c r="S699" i="6"/>
  <c r="S698" i="6" s="1"/>
  <c r="Q698" i="6"/>
  <c r="AK777" i="6"/>
  <c r="AI776" i="6"/>
  <c r="AI768" i="6" s="1"/>
  <c r="AI767" i="6" s="1"/>
  <c r="AI766" i="6" s="1"/>
  <c r="AI765" i="6" s="1"/>
  <c r="AD797" i="6"/>
  <c r="AD796" i="6" s="1"/>
  <c r="AD795" i="6" s="1"/>
  <c r="AB796" i="6"/>
  <c r="AB795" i="6" s="1"/>
  <c r="Q845" i="6"/>
  <c r="N844" i="6"/>
  <c r="N843" i="6" s="1"/>
  <c r="N842" i="6" s="1"/>
  <c r="N841" i="6" s="1"/>
  <c r="N840" i="6" s="1"/>
  <c r="N839" i="6" s="1"/>
  <c r="AB864" i="6"/>
  <c r="Z863" i="6"/>
  <c r="Z862" i="6" s="1"/>
  <c r="Z861" i="6" s="1"/>
  <c r="Z860" i="6" s="1"/>
  <c r="Z859" i="6" s="1"/>
  <c r="Q874" i="6"/>
  <c r="S875" i="6"/>
  <c r="S874" i="6" s="1"/>
  <c r="Q894" i="6"/>
  <c r="N893" i="6"/>
  <c r="Q900" i="6"/>
  <c r="N899" i="6"/>
  <c r="Q904" i="6"/>
  <c r="N903" i="6"/>
  <c r="AK921" i="6"/>
  <c r="AI920" i="6"/>
  <c r="AI919" i="6" s="1"/>
  <c r="AI918" i="6" s="1"/>
  <c r="AK940" i="6"/>
  <c r="AK939" i="6" s="1"/>
  <c r="AK933" i="6" s="1"/>
  <c r="AK932" i="6" s="1"/>
  <c r="AM951" i="6"/>
  <c r="AM950" i="6" s="1"/>
  <c r="AK950" i="6"/>
  <c r="N955" i="6"/>
  <c r="L954" i="6"/>
  <c r="L949" i="6" s="1"/>
  <c r="L948" i="6" s="1"/>
  <c r="L947" i="6" s="1"/>
  <c r="L946" i="6" s="1"/>
  <c r="L945" i="6" s="1"/>
  <c r="AK965" i="6"/>
  <c r="AK964" i="6" s="1"/>
  <c r="AK963" i="6" s="1"/>
  <c r="AK962" i="6" s="1"/>
  <c r="AK961" i="6" s="1"/>
  <c r="AK960" i="6" s="1"/>
  <c r="AM966" i="6"/>
  <c r="AM965" i="6" s="1"/>
  <c r="AM964" i="6" s="1"/>
  <c r="AM963" i="6" s="1"/>
  <c r="AM962" i="6" s="1"/>
  <c r="AM961" i="6" s="1"/>
  <c r="AM960" i="6" s="1"/>
  <c r="Y869" i="6"/>
  <c r="Y831" i="6" s="1"/>
  <c r="Y1104" i="6" s="1"/>
  <c r="AB920" i="6"/>
  <c r="AB919" i="6" s="1"/>
  <c r="AB918" i="6" s="1"/>
  <c r="AD921" i="6"/>
  <c r="AD920" i="6" s="1"/>
  <c r="AD919" i="6" s="1"/>
  <c r="AD918" i="6" s="1"/>
  <c r="AB954" i="6"/>
  <c r="AD955" i="6"/>
  <c r="AD954" i="6" s="1"/>
  <c r="X1019" i="6"/>
  <c r="X1018" i="6" s="1"/>
  <c r="X1017" i="6" s="1"/>
  <c r="X1016" i="6" s="1"/>
  <c r="X1007" i="6" s="1"/>
  <c r="X998" i="6" s="1"/>
  <c r="Z1020" i="6"/>
  <c r="Q837" i="6"/>
  <c r="Q836" i="6" s="1"/>
  <c r="Q835" i="6" s="1"/>
  <c r="Q834" i="6" s="1"/>
  <c r="Q833" i="6" s="1"/>
  <c r="Q832" i="6" s="1"/>
  <c r="S838" i="6"/>
  <c r="S837" i="6" s="1"/>
  <c r="S836" i="6" s="1"/>
  <c r="S835" i="6" s="1"/>
  <c r="S834" i="6" s="1"/>
  <c r="S833" i="6" s="1"/>
  <c r="S832" i="6" s="1"/>
  <c r="M869" i="6"/>
  <c r="M831" i="6" s="1"/>
  <c r="AK890" i="6"/>
  <c r="AK889" i="6" s="1"/>
  <c r="N909" i="6"/>
  <c r="N908" i="6" s="1"/>
  <c r="N907" i="6" s="1"/>
  <c r="Q952" i="6"/>
  <c r="S953" i="6"/>
  <c r="S952" i="6" s="1"/>
  <c r="Z1064" i="6"/>
  <c r="X1063" i="6"/>
  <c r="X1062" i="6" s="1"/>
  <c r="X1061" i="6" s="1"/>
  <c r="X1060" i="6" s="1"/>
  <c r="X1059" i="6" s="1"/>
  <c r="Z1085" i="6"/>
  <c r="X1084" i="6"/>
  <c r="X1083" i="6" s="1"/>
  <c r="X1082" i="6" s="1"/>
  <c r="K765" i="6"/>
  <c r="K657" i="6" s="1"/>
  <c r="K649" i="6" s="1"/>
  <c r="AH869" i="6"/>
  <c r="AH831" i="6" s="1"/>
  <c r="N1019" i="6"/>
  <c r="N1018" i="6" s="1"/>
  <c r="N1017" i="6" s="1"/>
  <c r="Q1020" i="6"/>
  <c r="Q1027" i="6"/>
  <c r="Q1026" i="6" s="1"/>
  <c r="S1029" i="6"/>
  <c r="S1027" i="6" s="1"/>
  <c r="S1026" i="6" s="1"/>
  <c r="AB926" i="6"/>
  <c r="AB925" i="6" s="1"/>
  <c r="AB924" i="6" s="1"/>
  <c r="AD927" i="6"/>
  <c r="AD926" i="6" s="1"/>
  <c r="AD925" i="6" s="1"/>
  <c r="AD924" i="6" s="1"/>
  <c r="S1045" i="6"/>
  <c r="S1044" i="6" s="1"/>
  <c r="Q1044" i="6"/>
  <c r="Q1053" i="6"/>
  <c r="N1052" i="6"/>
  <c r="N1051" i="6" s="1"/>
  <c r="N1050" i="6" s="1"/>
  <c r="N1049" i="6" s="1"/>
  <c r="N1048" i="6" s="1"/>
  <c r="Q1068" i="6"/>
  <c r="N1067" i="6"/>
  <c r="N1062" i="6" s="1"/>
  <c r="N1061" i="6" s="1"/>
  <c r="N1060" i="6" s="1"/>
  <c r="N1059" i="6" s="1"/>
  <c r="Q1080" i="6"/>
  <c r="N1079" i="6"/>
  <c r="N1078" i="6" s="1"/>
  <c r="N1077" i="6" s="1"/>
  <c r="N1076" i="6" s="1"/>
  <c r="AK1092" i="6"/>
  <c r="AI1091" i="6"/>
  <c r="N1103" i="6"/>
  <c r="L1102" i="6"/>
  <c r="L1101" i="6" s="1"/>
  <c r="L1100" i="6" s="1"/>
  <c r="Q1063" i="6"/>
  <c r="S1064" i="6"/>
  <c r="S1063" i="6" s="1"/>
  <c r="L1069" i="6"/>
  <c r="L1058" i="6" s="1"/>
  <c r="Q1035" i="6"/>
  <c r="N1034" i="6"/>
  <c r="N1033" i="6" s="1"/>
  <c r="N1032" i="6" s="1"/>
  <c r="AH1104" i="6" l="1"/>
  <c r="O1113" i="6"/>
  <c r="R1104" i="6"/>
  <c r="K1104" i="6"/>
  <c r="J56" i="6"/>
  <c r="J1104" i="6" s="1"/>
  <c r="I1113" i="6" s="1"/>
  <c r="AL1104" i="6"/>
  <c r="AL1113" i="6" s="1"/>
  <c r="S1020" i="6"/>
  <c r="S1019" i="6" s="1"/>
  <c r="Q1019" i="6"/>
  <c r="Z1063" i="6"/>
  <c r="AB1064" i="6"/>
  <c r="Z1019" i="6"/>
  <c r="Z1018" i="6" s="1"/>
  <c r="Z1017" i="6" s="1"/>
  <c r="Z1016" i="6" s="1"/>
  <c r="AB1020" i="6"/>
  <c r="AD917" i="6"/>
  <c r="AK920" i="6"/>
  <c r="AM921" i="6"/>
  <c r="AM920" i="6" s="1"/>
  <c r="S900" i="6"/>
  <c r="S899" i="6" s="1"/>
  <c r="Q899" i="6"/>
  <c r="S845" i="6"/>
  <c r="S844" i="6" s="1"/>
  <c r="S843" i="6" s="1"/>
  <c r="S842" i="6" s="1"/>
  <c r="S841" i="6" s="1"/>
  <c r="S840" i="6" s="1"/>
  <c r="S839" i="6" s="1"/>
  <c r="Q844" i="6"/>
  <c r="Q843" i="6" s="1"/>
  <c r="Q842" i="6" s="1"/>
  <c r="Q841" i="6" s="1"/>
  <c r="Q840" i="6" s="1"/>
  <c r="Q839" i="6" s="1"/>
  <c r="AK776" i="6"/>
  <c r="AK768" i="6" s="1"/>
  <c r="AK767" i="6" s="1"/>
  <c r="AM777" i="6"/>
  <c r="AM776" i="6" s="1"/>
  <c r="AM768" i="6" s="1"/>
  <c r="AM767" i="6" s="1"/>
  <c r="Z952" i="6"/>
  <c r="Z949" i="6" s="1"/>
  <c r="Z948" i="6" s="1"/>
  <c r="Z947" i="6" s="1"/>
  <c r="Z946" i="6" s="1"/>
  <c r="Z945" i="6" s="1"/>
  <c r="AB953" i="6"/>
  <c r="X711" i="6"/>
  <c r="Z627" i="6"/>
  <c r="Z626" i="6" s="1"/>
  <c r="Z625" i="6" s="1"/>
  <c r="AB628" i="6"/>
  <c r="S322" i="6"/>
  <c r="S321" i="6" s="1"/>
  <c r="S320" i="6" s="1"/>
  <c r="Q321" i="6"/>
  <c r="Q320" i="6" s="1"/>
  <c r="AD562" i="6"/>
  <c r="AD560" i="6" s="1"/>
  <c r="AD559" i="6" s="1"/>
  <c r="AD542" i="6" s="1"/>
  <c r="AD541" i="6" s="1"/>
  <c r="AD540" i="6" s="1"/>
  <c r="AD539" i="6" s="1"/>
  <c r="AD538" i="6" s="1"/>
  <c r="AB560" i="6"/>
  <c r="AB559" i="6" s="1"/>
  <c r="AB542" i="6" s="1"/>
  <c r="AB541" i="6" s="1"/>
  <c r="AB540" i="6" s="1"/>
  <c r="AB539" i="6" s="1"/>
  <c r="AB538" i="6" s="1"/>
  <c r="L449" i="6"/>
  <c r="L448" i="6" s="1"/>
  <c r="Z292" i="6"/>
  <c r="AB293" i="6"/>
  <c r="X506" i="6"/>
  <c r="N419" i="6"/>
  <c r="N418" i="6" s="1"/>
  <c r="Q420" i="6"/>
  <c r="Q350" i="6"/>
  <c r="N349" i="6"/>
  <c r="N348" i="6" s="1"/>
  <c r="Z245" i="6"/>
  <c r="Z244" i="6" s="1"/>
  <c r="Z243" i="6" s="1"/>
  <c r="Z242" i="6" s="1"/>
  <c r="Z241" i="6" s="1"/>
  <c r="AB246" i="6"/>
  <c r="AI181" i="6"/>
  <c r="AI180" i="6" s="1"/>
  <c r="AI179" i="6" s="1"/>
  <c r="AI178" i="6" s="1"/>
  <c r="S128" i="6"/>
  <c r="S127" i="6" s="1"/>
  <c r="S126" i="6" s="1"/>
  <c r="S125" i="6" s="1"/>
  <c r="Q127" i="6"/>
  <c r="Q126" i="6" s="1"/>
  <c r="Q125" i="6" s="1"/>
  <c r="AK185" i="6"/>
  <c r="AM186" i="6"/>
  <c r="AM185" i="6" s="1"/>
  <c r="S171" i="6"/>
  <c r="S170" i="6" s="1"/>
  <c r="S169" i="6" s="1"/>
  <c r="S168" i="6" s="1"/>
  <c r="S167" i="6" s="1"/>
  <c r="S166" i="6" s="1"/>
  <c r="Q170" i="6"/>
  <c r="Q169" i="6" s="1"/>
  <c r="Q168" i="6" s="1"/>
  <c r="Q167" i="6" s="1"/>
  <c r="Q166" i="6" s="1"/>
  <c r="N29" i="6"/>
  <c r="N28" i="6" s="1"/>
  <c r="N27" i="6" s="1"/>
  <c r="N26" i="6" s="1"/>
  <c r="Q30" i="6"/>
  <c r="AM1095" i="6"/>
  <c r="AM1094" i="6" s="1"/>
  <c r="AM1093" i="6" s="1"/>
  <c r="X1106" i="6"/>
  <c r="X1072" i="6"/>
  <c r="X1071" i="6" s="1"/>
  <c r="X1070" i="6" s="1"/>
  <c r="X896" i="6"/>
  <c r="X895" i="6" s="1"/>
  <c r="Q983" i="6"/>
  <c r="Q982" i="6" s="1"/>
  <c r="Q981" i="6" s="1"/>
  <c r="Q980" i="6" s="1"/>
  <c r="S984" i="6"/>
  <c r="S983" i="6" s="1"/>
  <c r="S982" i="6" s="1"/>
  <c r="S981" i="6" s="1"/>
  <c r="S980" i="6" s="1"/>
  <c r="S737" i="6"/>
  <c r="S736" i="6" s="1"/>
  <c r="S735" i="6" s="1"/>
  <c r="S734" i="6" s="1"/>
  <c r="Q736" i="6"/>
  <c r="Q735" i="6" s="1"/>
  <c r="Q734" i="6" s="1"/>
  <c r="S717" i="6"/>
  <c r="S716" i="6" s="1"/>
  <c r="Q716" i="6"/>
  <c r="N682" i="6"/>
  <c r="Q683" i="6"/>
  <c r="L677" i="6"/>
  <c r="L659" i="6" s="1"/>
  <c r="L658" i="6" s="1"/>
  <c r="L657" i="6" s="1"/>
  <c r="L649" i="6" s="1"/>
  <c r="S640" i="6"/>
  <c r="S639" i="6" s="1"/>
  <c r="S638" i="6" s="1"/>
  <c r="S637" i="6" s="1"/>
  <c r="S636" i="6" s="1"/>
  <c r="S635" i="6" s="1"/>
  <c r="S634" i="6" s="1"/>
  <c r="Q639" i="6"/>
  <c r="Q638" i="6" s="1"/>
  <c r="Q637" i="6" s="1"/>
  <c r="Q636" i="6" s="1"/>
  <c r="Q635" i="6" s="1"/>
  <c r="Q634" i="6" s="1"/>
  <c r="Z276" i="6"/>
  <c r="Z275" i="6" s="1"/>
  <c r="AB277" i="6"/>
  <c r="N506" i="6"/>
  <c r="N473" i="6" s="1"/>
  <c r="AK337" i="6"/>
  <c r="AM338" i="6"/>
  <c r="AM337" i="6" s="1"/>
  <c r="X501" i="6"/>
  <c r="X500" i="6" s="1"/>
  <c r="X499" i="6" s="1"/>
  <c r="X498" i="6" s="1"/>
  <c r="AB479" i="6"/>
  <c r="Z478" i="6"/>
  <c r="Z477" i="6" s="1"/>
  <c r="Z476" i="6" s="1"/>
  <c r="Z475" i="6" s="1"/>
  <c r="Z474" i="6" s="1"/>
  <c r="X421" i="6"/>
  <c r="X328" i="6"/>
  <c r="AK367" i="6"/>
  <c r="AM368" i="6"/>
  <c r="AM367" i="6" s="1"/>
  <c r="S286" i="6"/>
  <c r="S285" i="6" s="1"/>
  <c r="Q285" i="6"/>
  <c r="N337" i="6"/>
  <c r="Q338" i="6"/>
  <c r="AI216" i="6"/>
  <c r="AI215" i="6" s="1"/>
  <c r="AB191" i="6"/>
  <c r="Z189" i="6"/>
  <c r="Z188" i="6" s="1"/>
  <c r="Z187" i="6" s="1"/>
  <c r="L196" i="6"/>
  <c r="L195" i="6" s="1"/>
  <c r="L194" i="6" s="1"/>
  <c r="L193" i="6" s="1"/>
  <c r="L165" i="6" s="1"/>
  <c r="AB116" i="6"/>
  <c r="Z115" i="6"/>
  <c r="Z114" i="6" s="1"/>
  <c r="Z113" i="6" s="1"/>
  <c r="Z155" i="6"/>
  <c r="AB156" i="6"/>
  <c r="S141" i="6"/>
  <c r="S140" i="6" s="1"/>
  <c r="Q140" i="6"/>
  <c r="S133" i="6"/>
  <c r="S132" i="6" s="1"/>
  <c r="Q132" i="6"/>
  <c r="Z60" i="6"/>
  <c r="Z59" i="6" s="1"/>
  <c r="Z58" i="6" s="1"/>
  <c r="AB61" i="6"/>
  <c r="AM64" i="6"/>
  <c r="AB41" i="6"/>
  <c r="Z40" i="6"/>
  <c r="AM14" i="6"/>
  <c r="AM13" i="6" s="1"/>
  <c r="AM12" i="6" s="1"/>
  <c r="N1098" i="6"/>
  <c r="N1097" i="6" s="1"/>
  <c r="N1096" i="6" s="1"/>
  <c r="Q1099" i="6"/>
  <c r="S1074" i="6"/>
  <c r="S1073" i="6" s="1"/>
  <c r="Q1073" i="6"/>
  <c r="S1039" i="6"/>
  <c r="S1038" i="6" s="1"/>
  <c r="S1037" i="6" s="1"/>
  <c r="S1036" i="6" s="1"/>
  <c r="AK1034" i="6"/>
  <c r="AK1033" i="6" s="1"/>
  <c r="AK1032" i="6" s="1"/>
  <c r="AM1035" i="6"/>
  <c r="AM1034" i="6" s="1"/>
  <c r="AM1033" i="6" s="1"/>
  <c r="AM1032" i="6" s="1"/>
  <c r="AK1072" i="6"/>
  <c r="AK1071" i="6" s="1"/>
  <c r="AK1070" i="6" s="1"/>
  <c r="AK1016" i="6"/>
  <c r="AK1007" i="6" s="1"/>
  <c r="S990" i="6"/>
  <c r="S989" i="6" s="1"/>
  <c r="S988" i="6" s="1"/>
  <c r="S987" i="6" s="1"/>
  <c r="S986" i="6" s="1"/>
  <c r="S985" i="6" s="1"/>
  <c r="Q989" i="6"/>
  <c r="Q988" i="6" s="1"/>
  <c r="Q987" i="6" s="1"/>
  <c r="Q986" i="6" s="1"/>
  <c r="Q985" i="6" s="1"/>
  <c r="AI925" i="6"/>
  <c r="AI924" i="6" s="1"/>
  <c r="N896" i="6"/>
  <c r="N895" i="6" s="1"/>
  <c r="L872" i="6"/>
  <c r="L871" i="6" s="1"/>
  <c r="L870" i="6" s="1"/>
  <c r="L869" i="6" s="1"/>
  <c r="AB857" i="6"/>
  <c r="AB856" i="6" s="1"/>
  <c r="AB855" i="6" s="1"/>
  <c r="AB850" i="6" s="1"/>
  <c r="AB849" i="6" s="1"/>
  <c r="AD858" i="6"/>
  <c r="AD857" i="6" s="1"/>
  <c r="AD856" i="6" s="1"/>
  <c r="AD855" i="6" s="1"/>
  <c r="AD850" i="6" s="1"/>
  <c r="AD849" i="6" s="1"/>
  <c r="AB791" i="6"/>
  <c r="AB790" i="6" s="1"/>
  <c r="L766" i="6"/>
  <c r="L765" i="6" s="1"/>
  <c r="N956" i="6"/>
  <c r="Q957" i="6"/>
  <c r="N867" i="6"/>
  <c r="N866" i="6" s="1"/>
  <c r="N865" i="6" s="1"/>
  <c r="Q868" i="6"/>
  <c r="AB770" i="6"/>
  <c r="Z769" i="6"/>
  <c r="AI657" i="6"/>
  <c r="AI649" i="6" s="1"/>
  <c r="N738" i="6"/>
  <c r="AM725" i="6"/>
  <c r="AM724" i="6" s="1"/>
  <c r="AM711" i="6"/>
  <c r="AK619" i="6"/>
  <c r="AK618" i="6" s="1"/>
  <c r="AM620" i="6"/>
  <c r="AM619" i="6" s="1"/>
  <c r="AM618" i="6" s="1"/>
  <c r="N574" i="6"/>
  <c r="N573" i="6" s="1"/>
  <c r="N572" i="6" s="1"/>
  <c r="N571" i="6" s="1"/>
  <c r="N570" i="6" s="1"/>
  <c r="Q575" i="6"/>
  <c r="Z516" i="6"/>
  <c r="AD449" i="6"/>
  <c r="AD448" i="6" s="1"/>
  <c r="AK354" i="6"/>
  <c r="AK348" i="6" s="1"/>
  <c r="AM355" i="6"/>
  <c r="AM354" i="6" s="1"/>
  <c r="Z251" i="6"/>
  <c r="Z250" i="6" s="1"/>
  <c r="AB252" i="6"/>
  <c r="N414" i="6"/>
  <c r="N413" i="6" s="1"/>
  <c r="N412" i="6" s="1"/>
  <c r="N411" i="6" s="1"/>
  <c r="N410" i="6" s="1"/>
  <c r="N409" i="6" s="1"/>
  <c r="Q415" i="6"/>
  <c r="S267" i="6"/>
  <c r="S266" i="6" s="1"/>
  <c r="S265" i="6" s="1"/>
  <c r="S264" i="6" s="1"/>
  <c r="S263" i="6" s="1"/>
  <c r="Q266" i="6"/>
  <c r="Q265" i="6" s="1"/>
  <c r="Q264" i="6" s="1"/>
  <c r="Q263" i="6" s="1"/>
  <c r="S272" i="6"/>
  <c r="S271" i="6" s="1"/>
  <c r="Q271" i="6"/>
  <c r="Q235" i="6"/>
  <c r="N234" i="6"/>
  <c r="N233" i="6" s="1"/>
  <c r="N232" i="6" s="1"/>
  <c r="N231" i="6" s="1"/>
  <c r="N230" i="6" s="1"/>
  <c r="Z179" i="6"/>
  <c r="Z178" i="6" s="1"/>
  <c r="AK197" i="6"/>
  <c r="AM198" i="6"/>
  <c r="AM197" i="6" s="1"/>
  <c r="AB149" i="6"/>
  <c r="Z148" i="6"/>
  <c r="AB139" i="6"/>
  <c r="Z138" i="6"/>
  <c r="AM124" i="6"/>
  <c r="Z110" i="6"/>
  <c r="Z109" i="6" s="1"/>
  <c r="Z105" i="6" s="1"/>
  <c r="Z104" i="6" s="1"/>
  <c r="AB111" i="6"/>
  <c r="S92" i="6"/>
  <c r="S91" i="6" s="1"/>
  <c r="Q91" i="6"/>
  <c r="AA56" i="6"/>
  <c r="S18" i="6"/>
  <c r="S17" i="6" s="1"/>
  <c r="Q17" i="6"/>
  <c r="T1104" i="6"/>
  <c r="T1107" i="6" s="1"/>
  <c r="Z1088" i="6"/>
  <c r="Q1089" i="6"/>
  <c r="S1090" i="6"/>
  <c r="S1089" i="6" s="1"/>
  <c r="AB1068" i="6"/>
  <c r="Z1067" i="6"/>
  <c r="Z1039" i="6"/>
  <c r="Z1038" i="6" s="1"/>
  <c r="Z1037" i="6" s="1"/>
  <c r="Z1036" i="6" s="1"/>
  <c r="AB956" i="6"/>
  <c r="AD957" i="6"/>
  <c r="AD956" i="6" s="1"/>
  <c r="AB904" i="6"/>
  <c r="Z903" i="6"/>
  <c r="AB894" i="6"/>
  <c r="Z893" i="6"/>
  <c r="AB845" i="6"/>
  <c r="Z844" i="6"/>
  <c r="Z843" i="6" s="1"/>
  <c r="Z842" i="6" s="1"/>
  <c r="Z841" i="6" s="1"/>
  <c r="Z840" i="6" s="1"/>
  <c r="Z839" i="6" s="1"/>
  <c r="N806" i="6"/>
  <c r="Q807" i="6"/>
  <c r="Q978" i="6"/>
  <c r="Q977" i="6" s="1"/>
  <c r="Q976" i="6" s="1"/>
  <c r="Q975" i="6" s="1"/>
  <c r="Q974" i="6" s="1"/>
  <c r="S979" i="6"/>
  <c r="S978" i="6" s="1"/>
  <c r="S977" i="6" s="1"/>
  <c r="S976" i="6" s="1"/>
  <c r="S975" i="6" s="1"/>
  <c r="S974" i="6" s="1"/>
  <c r="Z837" i="6"/>
  <c r="Z836" i="6" s="1"/>
  <c r="Z835" i="6" s="1"/>
  <c r="Z834" i="6" s="1"/>
  <c r="Z833" i="6" s="1"/>
  <c r="Z832" i="6" s="1"/>
  <c r="AB838" i="6"/>
  <c r="S785" i="6"/>
  <c r="S784" i="6" s="1"/>
  <c r="Q784" i="6"/>
  <c r="Z760" i="6"/>
  <c r="AB761" i="6"/>
  <c r="AM757" i="6"/>
  <c r="AM756" i="6" s="1"/>
  <c r="AM755" i="6" s="1"/>
  <c r="AM754" i="6" s="1"/>
  <c r="AD665" i="6"/>
  <c r="AD664" i="6" s="1"/>
  <c r="AB664" i="6"/>
  <c r="N675" i="6"/>
  <c r="N674" i="6" s="1"/>
  <c r="Q676" i="6"/>
  <c r="AB352" i="6"/>
  <c r="AD353" i="6"/>
  <c r="AD352" i="6" s="1"/>
  <c r="N362" i="6"/>
  <c r="N361" i="6" s="1"/>
  <c r="Q363" i="6"/>
  <c r="S495" i="6"/>
  <c r="S494" i="6" s="1"/>
  <c r="S493" i="6" s="1"/>
  <c r="Q494" i="6"/>
  <c r="L443" i="6"/>
  <c r="L432" i="6" s="1"/>
  <c r="L421" i="6" s="1"/>
  <c r="X335" i="6"/>
  <c r="X334" i="6" s="1"/>
  <c r="AK352" i="6"/>
  <c r="AM353" i="6"/>
  <c r="AM352" i="6" s="1"/>
  <c r="AB341" i="6"/>
  <c r="AD342" i="6"/>
  <c r="AD341" i="6" s="1"/>
  <c r="X288" i="6"/>
  <c r="X287" i="6" s="1"/>
  <c r="X280" i="6" s="1"/>
  <c r="X279" i="6" s="1"/>
  <c r="AK234" i="6"/>
  <c r="AK233" i="6" s="1"/>
  <c r="AK232" i="6" s="1"/>
  <c r="AK231" i="6" s="1"/>
  <c r="AK230" i="6" s="1"/>
  <c r="AM235" i="6"/>
  <c r="AM234" i="6" s="1"/>
  <c r="AM233" i="6" s="1"/>
  <c r="AM232" i="6" s="1"/>
  <c r="AM231" i="6" s="1"/>
  <c r="AM230" i="6" s="1"/>
  <c r="AB274" i="6"/>
  <c r="Z273" i="6"/>
  <c r="AM249" i="6"/>
  <c r="AM248" i="6" s="1"/>
  <c r="AM247" i="6" s="1"/>
  <c r="AK189" i="6"/>
  <c r="AK188" i="6" s="1"/>
  <c r="AK187" i="6" s="1"/>
  <c r="AM190" i="6"/>
  <c r="AM189" i="6" s="1"/>
  <c r="AM188" i="6" s="1"/>
  <c r="AM187" i="6" s="1"/>
  <c r="S149" i="6"/>
  <c r="S148" i="6" s="1"/>
  <c r="Q148" i="6"/>
  <c r="S139" i="6"/>
  <c r="S138" i="6" s="1"/>
  <c r="Q138" i="6"/>
  <c r="AB123" i="6"/>
  <c r="Z122" i="6"/>
  <c r="Z121" i="6" s="1"/>
  <c r="Z120" i="6" s="1"/>
  <c r="X74" i="6"/>
  <c r="X73" i="6" s="1"/>
  <c r="X72" i="6" s="1"/>
  <c r="N14" i="6"/>
  <c r="N13" i="6" s="1"/>
  <c r="N12" i="6" s="1"/>
  <c r="N11" i="6" s="1"/>
  <c r="AD568" i="6"/>
  <c r="M1104" i="6"/>
  <c r="M1111" i="6" s="1"/>
  <c r="N1102" i="6"/>
  <c r="N1101" i="6" s="1"/>
  <c r="N1100" i="6" s="1"/>
  <c r="Q1103" i="6"/>
  <c r="S1080" i="6"/>
  <c r="S1079" i="6" s="1"/>
  <c r="S1078" i="6" s="1"/>
  <c r="S1077" i="6" s="1"/>
  <c r="S1076" i="6" s="1"/>
  <c r="Q1079" i="6"/>
  <c r="Q1078" i="6" s="1"/>
  <c r="Q1077" i="6" s="1"/>
  <c r="Q1076" i="6" s="1"/>
  <c r="S1053" i="6"/>
  <c r="S1052" i="6" s="1"/>
  <c r="S1051" i="6" s="1"/>
  <c r="S1050" i="6" s="1"/>
  <c r="S1049" i="6" s="1"/>
  <c r="S1048" i="6" s="1"/>
  <c r="Q1052" i="6"/>
  <c r="Q1051" i="6" s="1"/>
  <c r="Q1050" i="6" s="1"/>
  <c r="Q1049" i="6" s="1"/>
  <c r="Q1048" i="6" s="1"/>
  <c r="N1016" i="6"/>
  <c r="N1007" i="6" s="1"/>
  <c r="N998" i="6" s="1"/>
  <c r="AB917" i="6"/>
  <c r="Z781" i="6"/>
  <c r="Z780" i="6" s="1"/>
  <c r="Z779" i="6" s="1"/>
  <c r="AB782" i="6"/>
  <c r="AB1014" i="6"/>
  <c r="AB1013" i="6" s="1"/>
  <c r="AB1009" i="6" s="1"/>
  <c r="AB1008" i="6" s="1"/>
  <c r="AD1015" i="6"/>
  <c r="AD1014" i="6" s="1"/>
  <c r="AD1013" i="6" s="1"/>
  <c r="N803" i="6"/>
  <c r="N802" i="6" s="1"/>
  <c r="N801" i="6" s="1"/>
  <c r="N800" i="6" s="1"/>
  <c r="Q804" i="6"/>
  <c r="Z709" i="6"/>
  <c r="Z708" i="6" s="1"/>
  <c r="AB710" i="6"/>
  <c r="AB737" i="6"/>
  <c r="Z736" i="6"/>
  <c r="Z735" i="6" s="1"/>
  <c r="Z734" i="6" s="1"/>
  <c r="Z725" i="6" s="1"/>
  <c r="Z724" i="6" s="1"/>
  <c r="AB721" i="6"/>
  <c r="Z720" i="6"/>
  <c r="AB713" i="6"/>
  <c r="Z712" i="6"/>
  <c r="Q664" i="6"/>
  <c r="S665" i="6"/>
  <c r="S664" i="6" s="1"/>
  <c r="AB633" i="6"/>
  <c r="Z632" i="6"/>
  <c r="Z631" i="6" s="1"/>
  <c r="Z630" i="6" s="1"/>
  <c r="Z629" i="6" s="1"/>
  <c r="AK591" i="6"/>
  <c r="AK590" i="6" s="1"/>
  <c r="AK589" i="6" s="1"/>
  <c r="AK588" i="6" s="1"/>
  <c r="AK587" i="6" s="1"/>
  <c r="AK586" i="6" s="1"/>
  <c r="AM592" i="6"/>
  <c r="AM591" i="6" s="1"/>
  <c r="AM590" i="6" s="1"/>
  <c r="AM589" i="6" s="1"/>
  <c r="AM588" i="6" s="1"/>
  <c r="AM587" i="6" s="1"/>
  <c r="AM586" i="6" s="1"/>
  <c r="AB531" i="6"/>
  <c r="Z530" i="6"/>
  <c r="S472" i="6"/>
  <c r="S471" i="6" s="1"/>
  <c r="S470" i="6" s="1"/>
  <c r="S469" i="6" s="1"/>
  <c r="S468" i="6" s="1"/>
  <c r="S467" i="6" s="1"/>
  <c r="S466" i="6" s="1"/>
  <c r="Q471" i="6"/>
  <c r="Q470" i="6" s="1"/>
  <c r="Q469" i="6" s="1"/>
  <c r="Q468" i="6" s="1"/>
  <c r="Q467" i="6" s="1"/>
  <c r="Q466" i="6" s="1"/>
  <c r="Q416" i="6"/>
  <c r="S417" i="6"/>
  <c r="S416" i="6" s="1"/>
  <c r="Z504" i="6"/>
  <c r="AB505" i="6"/>
  <c r="N346" i="6"/>
  <c r="N343" i="6" s="1"/>
  <c r="Q347" i="6"/>
  <c r="Q436" i="6"/>
  <c r="Q435" i="6" s="1"/>
  <c r="Q434" i="6" s="1"/>
  <c r="Q433" i="6" s="1"/>
  <c r="S437" i="6"/>
  <c r="S436" i="6" s="1"/>
  <c r="S435" i="6" s="1"/>
  <c r="S434" i="6" s="1"/>
  <c r="S433" i="6" s="1"/>
  <c r="S403" i="6"/>
  <c r="S402" i="6" s="1"/>
  <c r="S401" i="6" s="1"/>
  <c r="S400" i="6" s="1"/>
  <c r="Q402" i="6"/>
  <c r="Q401" i="6" s="1"/>
  <c r="Q400" i="6" s="1"/>
  <c r="AB337" i="6"/>
  <c r="AB336" i="6" s="1"/>
  <c r="AD338" i="6"/>
  <c r="AD337" i="6" s="1"/>
  <c r="Q441" i="6"/>
  <c r="Q440" i="6" s="1"/>
  <c r="Q439" i="6" s="1"/>
  <c r="Q438" i="6" s="1"/>
  <c r="S442" i="6"/>
  <c r="S441" i="6" s="1"/>
  <c r="S440" i="6" s="1"/>
  <c r="S439" i="6" s="1"/>
  <c r="S438" i="6" s="1"/>
  <c r="Q312" i="6"/>
  <c r="S314" i="6"/>
  <c r="S312" i="6" s="1"/>
  <c r="S284" i="6"/>
  <c r="S283" i="6" s="1"/>
  <c r="S282" i="6" s="1"/>
  <c r="S281" i="6" s="1"/>
  <c r="Q283" i="6"/>
  <c r="S274" i="6"/>
  <c r="S273" i="6" s="1"/>
  <c r="Q273" i="6"/>
  <c r="AB201" i="6"/>
  <c r="AD202" i="6"/>
  <c r="AD201" i="6" s="1"/>
  <c r="AB199" i="6"/>
  <c r="AD200" i="6"/>
  <c r="AD199" i="6" s="1"/>
  <c r="AB86" i="6"/>
  <c r="Z85" i="6"/>
  <c r="AB141" i="6"/>
  <c r="Z140" i="6"/>
  <c r="AB133" i="6"/>
  <c r="Z132" i="6"/>
  <c r="S69" i="6"/>
  <c r="S68" i="6" s="1"/>
  <c r="Q68" i="6"/>
  <c r="S76" i="6"/>
  <c r="S75" i="6" s="1"/>
  <c r="Q75" i="6"/>
  <c r="AK1095" i="6"/>
  <c r="AK1094" i="6" s="1"/>
  <c r="AK1093" i="6" s="1"/>
  <c r="AB1091" i="6"/>
  <c r="AD1092" i="6"/>
  <c r="AD1091" i="6" s="1"/>
  <c r="AB1074" i="6"/>
  <c r="Z1073" i="6"/>
  <c r="S938" i="6"/>
  <c r="S937" i="6" s="1"/>
  <c r="S934" i="6" s="1"/>
  <c r="Q937" i="6"/>
  <c r="Q934" i="6" s="1"/>
  <c r="S797" i="6"/>
  <c r="S796" i="6" s="1"/>
  <c r="S795" i="6" s="1"/>
  <c r="Q796" i="6"/>
  <c r="Q795" i="6" s="1"/>
  <c r="AB940" i="6"/>
  <c r="AB939" i="6" s="1"/>
  <c r="AB906" i="6"/>
  <c r="Z905" i="6"/>
  <c r="AB898" i="6"/>
  <c r="Z897" i="6"/>
  <c r="AK867" i="6"/>
  <c r="AK866" i="6" s="1"/>
  <c r="AK865" i="6" s="1"/>
  <c r="AM868" i="6"/>
  <c r="AM867" i="6" s="1"/>
  <c r="AM866" i="6" s="1"/>
  <c r="AM865" i="6" s="1"/>
  <c r="AM783" i="6"/>
  <c r="AM781" i="6" s="1"/>
  <c r="AM780" i="6" s="1"/>
  <c r="AM779" i="6" s="1"/>
  <c r="AK781" i="6"/>
  <c r="AK780" i="6" s="1"/>
  <c r="AK779" i="6" s="1"/>
  <c r="AM710" i="6"/>
  <c r="AM709" i="6" s="1"/>
  <c r="AM708" i="6" s="1"/>
  <c r="AK709" i="6"/>
  <c r="AK708" i="6" s="1"/>
  <c r="AK707" i="6" s="1"/>
  <c r="AK689" i="6" s="1"/>
  <c r="AK688" i="6" s="1"/>
  <c r="N926" i="6"/>
  <c r="Q927" i="6"/>
  <c r="AM896" i="6"/>
  <c r="AM895" i="6" s="1"/>
  <c r="AD753" i="6"/>
  <c r="AD752" i="6" s="1"/>
  <c r="AD751" i="6" s="1"/>
  <c r="AD750" i="6" s="1"/>
  <c r="AD749" i="6" s="1"/>
  <c r="AB752" i="6"/>
  <c r="AB751" i="6" s="1"/>
  <c r="AB750" i="6" s="1"/>
  <c r="AB749" i="6" s="1"/>
  <c r="N711" i="6"/>
  <c r="S562" i="6"/>
  <c r="S560" i="6" s="1"/>
  <c r="S559" i="6" s="1"/>
  <c r="Q560" i="6"/>
  <c r="Q559" i="6" s="1"/>
  <c r="S537" i="6"/>
  <c r="S536" i="6" s="1"/>
  <c r="S535" i="6" s="1"/>
  <c r="S534" i="6" s="1"/>
  <c r="Q536" i="6"/>
  <c r="Q535" i="6" s="1"/>
  <c r="Q534" i="6" s="1"/>
  <c r="X473" i="6"/>
  <c r="Z332" i="6"/>
  <c r="Z331" i="6" s="1"/>
  <c r="Z330" i="6" s="1"/>
  <c r="Z329" i="6" s="1"/>
  <c r="AB333" i="6"/>
  <c r="AB407" i="6"/>
  <c r="AB406" i="6" s="1"/>
  <c r="AB405" i="6" s="1"/>
  <c r="AB404" i="6" s="1"/>
  <c r="AD408" i="6"/>
  <c r="AD407" i="6" s="1"/>
  <c r="AD406" i="6" s="1"/>
  <c r="AD405" i="6" s="1"/>
  <c r="AD404" i="6" s="1"/>
  <c r="AB369" i="6"/>
  <c r="AD370" i="6"/>
  <c r="AD369" i="6" s="1"/>
  <c r="Z419" i="6"/>
  <c r="Z418" i="6" s="1"/>
  <c r="Z412" i="6" s="1"/>
  <c r="Z411" i="6" s="1"/>
  <c r="Z410" i="6" s="1"/>
  <c r="Z409" i="6" s="1"/>
  <c r="AB420" i="6"/>
  <c r="L335" i="6"/>
  <c r="L334" i="6" s="1"/>
  <c r="L328" i="6" s="1"/>
  <c r="AK221" i="6"/>
  <c r="AK220" i="6" s="1"/>
  <c r="AM222" i="6"/>
  <c r="AM221" i="6" s="1"/>
  <c r="AM220" i="6" s="1"/>
  <c r="Q384" i="6"/>
  <c r="Q379" i="6" s="1"/>
  <c r="Q378" i="6" s="1"/>
  <c r="Q377" i="6" s="1"/>
  <c r="S385" i="6"/>
  <c r="S384" i="6" s="1"/>
  <c r="S379" i="6" s="1"/>
  <c r="S378" i="6" s="1"/>
  <c r="S377" i="6" s="1"/>
  <c r="AB272" i="6"/>
  <c r="Z271" i="6"/>
  <c r="Q183" i="6"/>
  <c r="N182" i="6"/>
  <c r="N181" i="6" s="1"/>
  <c r="N180" i="6" s="1"/>
  <c r="N179" i="6" s="1"/>
  <c r="N178" i="6" s="1"/>
  <c r="N131" i="6"/>
  <c r="Z101" i="6"/>
  <c r="Z100" i="6" s="1"/>
  <c r="Z99" i="6" s="1"/>
  <c r="AB102" i="6"/>
  <c r="AB37" i="6"/>
  <c r="Z36" i="6"/>
  <c r="AB80" i="6"/>
  <c r="Z79" i="6"/>
  <c r="AK64" i="6"/>
  <c r="S25" i="6"/>
  <c r="S24" i="6" s="1"/>
  <c r="S23" i="6" s="1"/>
  <c r="S22" i="6" s="1"/>
  <c r="Q24" i="6"/>
  <c r="Q23" i="6" s="1"/>
  <c r="Q22" i="6" s="1"/>
  <c r="AM1090" i="6"/>
  <c r="AM1089" i="6" s="1"/>
  <c r="AK1089" i="6"/>
  <c r="AK1039" i="6"/>
  <c r="AK1038" i="6" s="1"/>
  <c r="AK1037" i="6" s="1"/>
  <c r="AK1036" i="6" s="1"/>
  <c r="AK972" i="6"/>
  <c r="AK971" i="6" s="1"/>
  <c r="AK970" i="6" s="1"/>
  <c r="AK969" i="6" s="1"/>
  <c r="AK968" i="6" s="1"/>
  <c r="AK967" i="6" s="1"/>
  <c r="AM973" i="6"/>
  <c r="AM972" i="6" s="1"/>
  <c r="AM971" i="6" s="1"/>
  <c r="AM970" i="6" s="1"/>
  <c r="AM969" i="6" s="1"/>
  <c r="AM968" i="6" s="1"/>
  <c r="AM967" i="6" s="1"/>
  <c r="AM1016" i="6"/>
  <c r="AM1007" i="6" s="1"/>
  <c r="S794" i="6"/>
  <c r="S793" i="6" s="1"/>
  <c r="S792" i="6" s="1"/>
  <c r="S791" i="6" s="1"/>
  <c r="S790" i="6" s="1"/>
  <c r="Q793" i="6"/>
  <c r="Q792" i="6" s="1"/>
  <c r="Q791" i="6" s="1"/>
  <c r="Q790" i="6" s="1"/>
  <c r="AD944" i="6"/>
  <c r="AD943" i="6" s="1"/>
  <c r="AD942" i="6" s="1"/>
  <c r="AB943" i="6"/>
  <c r="AB942" i="6" s="1"/>
  <c r="AK926" i="6"/>
  <c r="AM927" i="6"/>
  <c r="AM926" i="6" s="1"/>
  <c r="S906" i="6"/>
  <c r="S905" i="6" s="1"/>
  <c r="Q905" i="6"/>
  <c r="S898" i="6"/>
  <c r="S897" i="6" s="1"/>
  <c r="Q897" i="6"/>
  <c r="AB811" i="6"/>
  <c r="AB810" i="6" s="1"/>
  <c r="AB809" i="6" s="1"/>
  <c r="AB808" i="6" s="1"/>
  <c r="AD812" i="6"/>
  <c r="AD811" i="6" s="1"/>
  <c r="AD810" i="6" s="1"/>
  <c r="AD809" i="6" s="1"/>
  <c r="AD808" i="6" s="1"/>
  <c r="AD791" i="6"/>
  <c r="AD790" i="6" s="1"/>
  <c r="Z996" i="6"/>
  <c r="Z995" i="6" s="1"/>
  <c r="Z994" i="6" s="1"/>
  <c r="Z993" i="6" s="1"/>
  <c r="Z992" i="6" s="1"/>
  <c r="Z991" i="6" s="1"/>
  <c r="AB997" i="6"/>
  <c r="L1106" i="6"/>
  <c r="X768" i="6"/>
  <c r="X767" i="6" s="1"/>
  <c r="X766" i="6" s="1"/>
  <c r="X765" i="6" s="1"/>
  <c r="Q752" i="6"/>
  <c r="Q751" i="6" s="1"/>
  <c r="Q750" i="6" s="1"/>
  <c r="Q749" i="6" s="1"/>
  <c r="Q738" i="6" s="1"/>
  <c r="S753" i="6"/>
  <c r="S752" i="6" s="1"/>
  <c r="S751" i="6" s="1"/>
  <c r="S750" i="6" s="1"/>
  <c r="S749" i="6" s="1"/>
  <c r="S738" i="6" s="1"/>
  <c r="AB723" i="6"/>
  <c r="Z722" i="6"/>
  <c r="AB715" i="6"/>
  <c r="Z714" i="6"/>
  <c r="Q692" i="6"/>
  <c r="S693" i="6"/>
  <c r="S692" i="6" s="1"/>
  <c r="AK616" i="6"/>
  <c r="AK615" i="6" s="1"/>
  <c r="AK614" i="6" s="1"/>
  <c r="AK613" i="6" s="1"/>
  <c r="AK612" i="6" s="1"/>
  <c r="AM617" i="6"/>
  <c r="AM616" i="6" s="1"/>
  <c r="AM615" i="6" s="1"/>
  <c r="AM614" i="6" s="1"/>
  <c r="AM613" i="6" s="1"/>
  <c r="AM612" i="6" s="1"/>
  <c r="AK711" i="6"/>
  <c r="Z613" i="6"/>
  <c r="Z612" i="6" s="1"/>
  <c r="Z602" i="6" s="1"/>
  <c r="AK583" i="6"/>
  <c r="AK582" i="6" s="1"/>
  <c r="AK581" i="6" s="1"/>
  <c r="AK580" i="6" s="1"/>
  <c r="AK579" i="6" s="1"/>
  <c r="AM584" i="6"/>
  <c r="AM583" i="6" s="1"/>
  <c r="AM582" i="6" s="1"/>
  <c r="AM581" i="6" s="1"/>
  <c r="AM580" i="6" s="1"/>
  <c r="AM579" i="6" s="1"/>
  <c r="Q519" i="6"/>
  <c r="Q518" i="6" s="1"/>
  <c r="Q517" i="6" s="1"/>
  <c r="Q516" i="6" s="1"/>
  <c r="S520" i="6"/>
  <c r="S519" i="6" s="1"/>
  <c r="S518" i="6" s="1"/>
  <c r="S517" i="6" s="1"/>
  <c r="S516" i="6" s="1"/>
  <c r="AK521" i="6"/>
  <c r="AK518" i="6" s="1"/>
  <c r="AK517" i="6" s="1"/>
  <c r="AK516" i="6" s="1"/>
  <c r="AK506" i="6" s="1"/>
  <c r="AK473" i="6" s="1"/>
  <c r="AM522" i="6"/>
  <c r="AM521" i="6" s="1"/>
  <c r="AM518" i="6" s="1"/>
  <c r="AM517" i="6" s="1"/>
  <c r="AM516" i="6" s="1"/>
  <c r="AM506" i="6" s="1"/>
  <c r="AM473" i="6" s="1"/>
  <c r="S497" i="6"/>
  <c r="S496" i="6" s="1"/>
  <c r="Q496" i="6"/>
  <c r="AB449" i="6"/>
  <c r="AB448" i="6" s="1"/>
  <c r="AK341" i="6"/>
  <c r="AM342" i="6"/>
  <c r="AM341" i="6" s="1"/>
  <c r="S277" i="6"/>
  <c r="S276" i="6" s="1"/>
  <c r="S275" i="6" s="1"/>
  <c r="Q276" i="6"/>
  <c r="Q275" i="6" s="1"/>
  <c r="L412" i="6"/>
  <c r="L411" i="6" s="1"/>
  <c r="L410" i="6" s="1"/>
  <c r="L409" i="6" s="1"/>
  <c r="AB296" i="6"/>
  <c r="Z295" i="6"/>
  <c r="N270" i="6"/>
  <c r="N269" i="6" s="1"/>
  <c r="N268" i="6" s="1"/>
  <c r="N262" i="6" s="1"/>
  <c r="N206" i="6" s="1"/>
  <c r="AB182" i="6"/>
  <c r="AB181" i="6" s="1"/>
  <c r="AB180" i="6" s="1"/>
  <c r="AD183" i="6"/>
  <c r="AD182" i="6" s="1"/>
  <c r="AD181" i="6" s="1"/>
  <c r="AD180" i="6" s="1"/>
  <c r="AM130" i="6"/>
  <c r="Z157" i="6"/>
  <c r="Z150" i="6" s="1"/>
  <c r="AB158" i="6"/>
  <c r="S54" i="6"/>
  <c r="S53" i="6" s="1"/>
  <c r="S52" i="6" s="1"/>
  <c r="S51" i="6" s="1"/>
  <c r="S50" i="6" s="1"/>
  <c r="Q53" i="6"/>
  <c r="Q52" i="6" s="1"/>
  <c r="Q51" i="6" s="1"/>
  <c r="Q50" i="6" s="1"/>
  <c r="N70" i="6"/>
  <c r="N67" i="6" s="1"/>
  <c r="N66" i="6" s="1"/>
  <c r="N65" i="6" s="1"/>
  <c r="N64" i="6" s="1"/>
  <c r="Q71" i="6"/>
  <c r="AK48" i="6"/>
  <c r="AK47" i="6" s="1"/>
  <c r="AK46" i="6" s="1"/>
  <c r="AK33" i="6" s="1"/>
  <c r="AK32" i="6" s="1"/>
  <c r="AM49" i="6"/>
  <c r="AM48" i="6" s="1"/>
  <c r="AM47" i="6" s="1"/>
  <c r="AM46" i="6" s="1"/>
  <c r="AM33" i="6" s="1"/>
  <c r="AM32" i="6" s="1"/>
  <c r="AB1089" i="6"/>
  <c r="AD1090" i="6"/>
  <c r="AD1089" i="6" s="1"/>
  <c r="AD1088" i="6" s="1"/>
  <c r="AC1104" i="6"/>
  <c r="AC1113" i="6" s="1"/>
  <c r="X1076" i="6"/>
  <c r="AI860" i="6"/>
  <c r="AI859" i="6" s="1"/>
  <c r="S770" i="6"/>
  <c r="S769" i="6" s="1"/>
  <c r="Q769" i="6"/>
  <c r="AD727" i="6"/>
  <c r="AD726" i="6" s="1"/>
  <c r="AK949" i="6"/>
  <c r="AK948" i="6" s="1"/>
  <c r="AK947" i="6" s="1"/>
  <c r="AK946" i="6" s="1"/>
  <c r="AK945" i="6" s="1"/>
  <c r="N920" i="6"/>
  <c r="N919" i="6" s="1"/>
  <c r="N918" i="6" s="1"/>
  <c r="Q921" i="6"/>
  <c r="N863" i="6"/>
  <c r="N862" i="6" s="1"/>
  <c r="N861" i="6" s="1"/>
  <c r="N860" i="6" s="1"/>
  <c r="N859" i="6" s="1"/>
  <c r="Q864" i="6"/>
  <c r="N811" i="6"/>
  <c r="Q812" i="6"/>
  <c r="S777" i="6"/>
  <c r="S776" i="6" s="1"/>
  <c r="Q776" i="6"/>
  <c r="S671" i="6"/>
  <c r="S670" i="6" s="1"/>
  <c r="Q670" i="6"/>
  <c r="AK757" i="6"/>
  <c r="AK756" i="6" s="1"/>
  <c r="AK755" i="6" s="1"/>
  <c r="AK754" i="6" s="1"/>
  <c r="S723" i="6"/>
  <c r="S722" i="6" s="1"/>
  <c r="Q722" i="6"/>
  <c r="S715" i="6"/>
  <c r="S714" i="6" s="1"/>
  <c r="Q714" i="6"/>
  <c r="N684" i="6"/>
  <c r="Q685" i="6"/>
  <c r="S533" i="6"/>
  <c r="S532" i="6" s="1"/>
  <c r="Q532" i="6"/>
  <c r="Z366" i="6"/>
  <c r="AB441" i="6"/>
  <c r="AB440" i="6" s="1"/>
  <c r="AB439" i="6" s="1"/>
  <c r="AB438" i="6" s="1"/>
  <c r="AD442" i="6"/>
  <c r="AD441" i="6" s="1"/>
  <c r="AD440" i="6" s="1"/>
  <c r="AD439" i="6" s="1"/>
  <c r="AD438" i="6" s="1"/>
  <c r="Z348" i="6"/>
  <c r="AK371" i="6"/>
  <c r="AM372" i="6"/>
  <c r="AM371" i="6" s="1"/>
  <c r="L280" i="6"/>
  <c r="L279" i="6" s="1"/>
  <c r="L278" i="6" s="1"/>
  <c r="N341" i="6"/>
  <c r="Q342" i="6"/>
  <c r="Z266" i="6"/>
  <c r="Z265" i="6" s="1"/>
  <c r="Z264" i="6" s="1"/>
  <c r="Z263" i="6" s="1"/>
  <c r="AB267" i="6"/>
  <c r="S246" i="6"/>
  <c r="S245" i="6" s="1"/>
  <c r="S244" i="6" s="1"/>
  <c r="S243" i="6" s="1"/>
  <c r="S242" i="6" s="1"/>
  <c r="S241" i="6" s="1"/>
  <c r="Q245" i="6"/>
  <c r="Q244" i="6" s="1"/>
  <c r="Q243" i="6" s="1"/>
  <c r="Q242" i="6" s="1"/>
  <c r="Q241" i="6" s="1"/>
  <c r="AK249" i="6"/>
  <c r="AK248" i="6" s="1"/>
  <c r="AK247" i="6" s="1"/>
  <c r="S98" i="6"/>
  <c r="S97" i="6" s="1"/>
  <c r="S96" i="6" s="1"/>
  <c r="S95" i="6" s="1"/>
  <c r="S94" i="6" s="1"/>
  <c r="S93" i="6" s="1"/>
  <c r="Q97" i="6"/>
  <c r="Q96" i="6" s="1"/>
  <c r="Q95" i="6" s="1"/>
  <c r="Q94" i="6" s="1"/>
  <c r="Q93" i="6" s="1"/>
  <c r="X64" i="6"/>
  <c r="AB49" i="6"/>
  <c r="Z48" i="6"/>
  <c r="Z47" i="6" s="1"/>
  <c r="Z46" i="6" s="1"/>
  <c r="S45" i="6"/>
  <c r="S44" i="6" s="1"/>
  <c r="Q44" i="6"/>
  <c r="S21" i="6"/>
  <c r="S20" i="6" s="1"/>
  <c r="Q20" i="6"/>
  <c r="AJ1104" i="6"/>
  <c r="AJ1113" i="6" s="1"/>
  <c r="AB568" i="6"/>
  <c r="AI1106" i="6"/>
  <c r="Q1034" i="6"/>
  <c r="Q1033" i="6" s="1"/>
  <c r="Q1032" i="6" s="1"/>
  <c r="S1035" i="6"/>
  <c r="S1034" i="6" s="1"/>
  <c r="S1033" i="6" s="1"/>
  <c r="S1032" i="6" s="1"/>
  <c r="Z1084" i="6"/>
  <c r="Z1083" i="6" s="1"/>
  <c r="Z1082" i="6" s="1"/>
  <c r="AB1085" i="6"/>
  <c r="N954" i="6"/>
  <c r="Q955" i="6"/>
  <c r="S904" i="6"/>
  <c r="S903" i="6" s="1"/>
  <c r="Q903" i="6"/>
  <c r="S894" i="6"/>
  <c r="S893" i="6" s="1"/>
  <c r="Q893" i="6"/>
  <c r="AB863" i="6"/>
  <c r="AB862" i="6" s="1"/>
  <c r="AB861" i="6" s="1"/>
  <c r="AD864" i="6"/>
  <c r="AD863" i="6" s="1"/>
  <c r="AD862" i="6" s="1"/>
  <c r="AD861" i="6" s="1"/>
  <c r="Z1007" i="6"/>
  <c r="X972" i="6"/>
  <c r="X971" i="6" s="1"/>
  <c r="X970" i="6" s="1"/>
  <c r="X969" i="6" s="1"/>
  <c r="X968" i="6" s="1"/>
  <c r="X967" i="6" s="1"/>
  <c r="X959" i="6" s="1"/>
  <c r="Z973" i="6"/>
  <c r="L799" i="6"/>
  <c r="L798" i="6" s="1"/>
  <c r="X707" i="6"/>
  <c r="X689" i="6" s="1"/>
  <c r="X688" i="6" s="1"/>
  <c r="X657" i="6" s="1"/>
  <c r="X649" i="6" s="1"/>
  <c r="S656" i="6"/>
  <c r="S655" i="6" s="1"/>
  <c r="S654" i="6" s="1"/>
  <c r="S653" i="6" s="1"/>
  <c r="S652" i="6" s="1"/>
  <c r="S651" i="6" s="1"/>
  <c r="S650" i="6" s="1"/>
  <c r="Q655" i="6"/>
  <c r="Q654" i="6" s="1"/>
  <c r="Q653" i="6" s="1"/>
  <c r="Q652" i="6" s="1"/>
  <c r="Q651" i="6" s="1"/>
  <c r="Q650" i="6" s="1"/>
  <c r="S647" i="6"/>
  <c r="S646" i="6" s="1"/>
  <c r="S645" i="6" s="1"/>
  <c r="S644" i="6" s="1"/>
  <c r="S643" i="6" s="1"/>
  <c r="S642" i="6" s="1"/>
  <c r="S641" i="6" s="1"/>
  <c r="Q646" i="6"/>
  <c r="Q645" i="6" s="1"/>
  <c r="Q644" i="6" s="1"/>
  <c r="Q643" i="6" s="1"/>
  <c r="Q642" i="6" s="1"/>
  <c r="Q641" i="6" s="1"/>
  <c r="N728" i="6"/>
  <c r="N727" i="6" s="1"/>
  <c r="N726" i="6" s="1"/>
  <c r="N725" i="6" s="1"/>
  <c r="N724" i="6" s="1"/>
  <c r="Q729" i="6"/>
  <c r="AB371" i="6"/>
  <c r="AD372" i="6"/>
  <c r="AD371" i="6" s="1"/>
  <c r="S291" i="6"/>
  <c r="S289" i="6" s="1"/>
  <c r="Q289" i="6"/>
  <c r="AK375" i="6"/>
  <c r="AK374" i="6" s="1"/>
  <c r="AK373" i="6" s="1"/>
  <c r="AM376" i="6"/>
  <c r="AM375" i="6" s="1"/>
  <c r="AM374" i="6" s="1"/>
  <c r="AM373" i="6" s="1"/>
  <c r="N310" i="6"/>
  <c r="N309" i="6" s="1"/>
  <c r="N308" i="6" s="1"/>
  <c r="H278" i="6"/>
  <c r="H56" i="6" s="1"/>
  <c r="AB197" i="6"/>
  <c r="AB196" i="6" s="1"/>
  <c r="AB195" i="6" s="1"/>
  <c r="AB194" i="6" s="1"/>
  <c r="AB193" i="6" s="1"/>
  <c r="AD198" i="6"/>
  <c r="AD197" i="6" s="1"/>
  <c r="AD196" i="6" s="1"/>
  <c r="AD195" i="6" s="1"/>
  <c r="AD194" i="6" s="1"/>
  <c r="AD193" i="6" s="1"/>
  <c r="Q202" i="6"/>
  <c r="N201" i="6"/>
  <c r="AD171" i="6"/>
  <c r="AD170" i="6" s="1"/>
  <c r="AD169" i="6" s="1"/>
  <c r="AD168" i="6" s="1"/>
  <c r="AD167" i="6" s="1"/>
  <c r="AD166" i="6" s="1"/>
  <c r="AB170" i="6"/>
  <c r="AB169" i="6" s="1"/>
  <c r="AB168" i="6" s="1"/>
  <c r="AB167" i="6" s="1"/>
  <c r="AB166" i="6" s="1"/>
  <c r="Z88" i="6"/>
  <c r="AB89" i="6"/>
  <c r="X131" i="6"/>
  <c r="S82" i="6"/>
  <c r="S81" i="6" s="1"/>
  <c r="Q81" i="6"/>
  <c r="AB82" i="6"/>
  <c r="Z81" i="6"/>
  <c r="N74" i="6"/>
  <c r="N73" i="6" s="1"/>
  <c r="N72" i="6" s="1"/>
  <c r="AB29" i="6"/>
  <c r="AB28" i="6" s="1"/>
  <c r="AB27" i="6" s="1"/>
  <c r="AB26" i="6" s="1"/>
  <c r="AD30" i="6"/>
  <c r="AD29" i="6" s="1"/>
  <c r="AD28" i="6" s="1"/>
  <c r="AD27" i="6" s="1"/>
  <c r="AD26" i="6" s="1"/>
  <c r="Z15" i="6"/>
  <c r="AB16" i="6"/>
  <c r="AB25" i="6"/>
  <c r="Z24" i="6"/>
  <c r="Z23" i="6" s="1"/>
  <c r="Z22" i="6" s="1"/>
  <c r="V1057" i="6"/>
  <c r="V1104" i="6" s="1"/>
  <c r="V1107" i="6" s="1"/>
  <c r="V1058" i="6"/>
  <c r="AK1076" i="6"/>
  <c r="S1025" i="6"/>
  <c r="S1024" i="6" s="1"/>
  <c r="Q1024" i="6"/>
  <c r="Z917" i="6"/>
  <c r="Z916" i="6" s="1"/>
  <c r="AB892" i="6"/>
  <c r="Z891" i="6"/>
  <c r="Z890" i="6" s="1"/>
  <c r="Z889" i="6" s="1"/>
  <c r="AI848" i="6"/>
  <c r="Z776" i="6"/>
  <c r="AB777" i="6"/>
  <c r="Q1014" i="6"/>
  <c r="Q1013" i="6" s="1"/>
  <c r="Q1009" i="6" s="1"/>
  <c r="Q1008" i="6" s="1"/>
  <c r="S1015" i="6"/>
  <c r="S1014" i="6" s="1"/>
  <c r="S1013" i="6" s="1"/>
  <c r="S1009" i="6" s="1"/>
  <c r="S1008" i="6" s="1"/>
  <c r="Z965" i="6"/>
  <c r="Z964" i="6" s="1"/>
  <c r="Z963" i="6" s="1"/>
  <c r="Z962" i="6" s="1"/>
  <c r="Z961" i="6" s="1"/>
  <c r="Z960" i="6" s="1"/>
  <c r="AB966" i="6"/>
  <c r="AK896" i="6"/>
  <c r="AK895" i="6" s="1"/>
  <c r="AK871" i="6" s="1"/>
  <c r="AK870" i="6" s="1"/>
  <c r="S721" i="6"/>
  <c r="S720" i="6" s="1"/>
  <c r="Q720" i="6"/>
  <c r="S713" i="6"/>
  <c r="S712" i="6" s="1"/>
  <c r="Q712" i="6"/>
  <c r="N672" i="6"/>
  <c r="Q673" i="6"/>
  <c r="S633" i="6"/>
  <c r="S632" i="6" s="1"/>
  <c r="S631" i="6" s="1"/>
  <c r="S630" i="6" s="1"/>
  <c r="S629" i="6" s="1"/>
  <c r="Q632" i="6"/>
  <c r="Q631" i="6" s="1"/>
  <c r="Q630" i="6" s="1"/>
  <c r="Q629" i="6" s="1"/>
  <c r="Q612" i="6" s="1"/>
  <c r="Z758" i="6"/>
  <c r="Z757" i="6" s="1"/>
  <c r="Z756" i="6" s="1"/>
  <c r="Z755" i="6" s="1"/>
  <c r="Z754" i="6" s="1"/>
  <c r="AB759" i="6"/>
  <c r="Z662" i="6"/>
  <c r="Z661" i="6" s="1"/>
  <c r="Z660" i="6" s="1"/>
  <c r="Z659" i="6" s="1"/>
  <c r="Z658" i="6" s="1"/>
  <c r="AB663" i="6"/>
  <c r="N602" i="6"/>
  <c r="N601" i="6" s="1"/>
  <c r="AK574" i="6"/>
  <c r="AK573" i="6" s="1"/>
  <c r="AK572" i="6" s="1"/>
  <c r="AK571" i="6" s="1"/>
  <c r="AK570" i="6" s="1"/>
  <c r="AM575" i="6"/>
  <c r="AM574" i="6" s="1"/>
  <c r="AM573" i="6" s="1"/>
  <c r="AM572" i="6" s="1"/>
  <c r="AM571" i="6" s="1"/>
  <c r="AM570" i="6" s="1"/>
  <c r="S503" i="6"/>
  <c r="S502" i="6" s="1"/>
  <c r="Q502" i="6"/>
  <c r="Z471" i="6"/>
  <c r="Z470" i="6" s="1"/>
  <c r="Z469" i="6" s="1"/>
  <c r="Z468" i="6" s="1"/>
  <c r="Z467" i="6" s="1"/>
  <c r="Z466" i="6" s="1"/>
  <c r="AB472" i="6"/>
  <c r="N542" i="6"/>
  <c r="N541" i="6" s="1"/>
  <c r="N540" i="6" s="1"/>
  <c r="N539" i="6" s="1"/>
  <c r="N538" i="6" s="1"/>
  <c r="AB525" i="6"/>
  <c r="AB524" i="6" s="1"/>
  <c r="AB523" i="6" s="1"/>
  <c r="AD526" i="6"/>
  <c r="AD525" i="6" s="1"/>
  <c r="AD524" i="6" s="1"/>
  <c r="AD523" i="6" s="1"/>
  <c r="AB465" i="6"/>
  <c r="Z464" i="6"/>
  <c r="Z463" i="6" s="1"/>
  <c r="Z462" i="6" s="1"/>
  <c r="Z461" i="6" s="1"/>
  <c r="Z460" i="6" s="1"/>
  <c r="AB414" i="6"/>
  <c r="AB413" i="6" s="1"/>
  <c r="AD415" i="6"/>
  <c r="AD414" i="6" s="1"/>
  <c r="AD413" i="6" s="1"/>
  <c r="Z257" i="6"/>
  <c r="AB259" i="6"/>
  <c r="AB234" i="6"/>
  <c r="AB233" i="6" s="1"/>
  <c r="AB232" i="6" s="1"/>
  <c r="AD235" i="6"/>
  <c r="AD234" i="6" s="1"/>
  <c r="AD233" i="6" s="1"/>
  <c r="AD232" i="6" s="1"/>
  <c r="N253" i="6"/>
  <c r="Z228" i="6"/>
  <c r="Z225" i="6" s="1"/>
  <c r="Z224" i="6" s="1"/>
  <c r="Z223" i="6" s="1"/>
  <c r="Z207" i="6" s="1"/>
  <c r="AB229" i="6"/>
  <c r="AB349" i="6"/>
  <c r="AD350" i="6"/>
  <c r="AD349" i="6" s="1"/>
  <c r="X269" i="6"/>
  <c r="X268" i="6" s="1"/>
  <c r="X262" i="6" s="1"/>
  <c r="AB70" i="6"/>
  <c r="AD71" i="6"/>
  <c r="AD70" i="6" s="1"/>
  <c r="AM150" i="6"/>
  <c r="AM103" i="6" s="1"/>
  <c r="AM57" i="6" s="1"/>
  <c r="S111" i="6"/>
  <c r="S110" i="6" s="1"/>
  <c r="S109" i="6" s="1"/>
  <c r="S105" i="6" s="1"/>
  <c r="S104" i="6" s="1"/>
  <c r="Q110" i="6"/>
  <c r="Q109" i="6" s="1"/>
  <c r="Q105" i="6" s="1"/>
  <c r="Q104" i="6" s="1"/>
  <c r="S147" i="6"/>
  <c r="S146" i="6" s="1"/>
  <c r="Q146" i="6"/>
  <c r="S137" i="6"/>
  <c r="S136" i="6" s="1"/>
  <c r="Q136" i="6"/>
  <c r="S116" i="6"/>
  <c r="S115" i="6" s="1"/>
  <c r="S114" i="6" s="1"/>
  <c r="S113" i="6" s="1"/>
  <c r="Q115" i="6"/>
  <c r="Q114" i="6" s="1"/>
  <c r="Q113" i="6" s="1"/>
  <c r="X35" i="6"/>
  <c r="X34" i="6" s="1"/>
  <c r="X33" i="6" s="1"/>
  <c r="X32" i="6" s="1"/>
  <c r="S43" i="6"/>
  <c r="S42" i="6" s="1"/>
  <c r="Q42" i="6"/>
  <c r="AI1088" i="6"/>
  <c r="AI1069" i="6" s="1"/>
  <c r="AM1039" i="6"/>
  <c r="AM1038" i="6" s="1"/>
  <c r="AM1037" i="6" s="1"/>
  <c r="AM1036" i="6" s="1"/>
  <c r="AI959" i="6"/>
  <c r="N791" i="6"/>
  <c r="N790" i="6" s="1"/>
  <c r="AB867" i="6"/>
  <c r="AB866" i="6" s="1"/>
  <c r="AB865" i="6" s="1"/>
  <c r="AD868" i="6"/>
  <c r="AD867" i="6" s="1"/>
  <c r="AD866" i="6" s="1"/>
  <c r="AD865" i="6" s="1"/>
  <c r="AD677" i="6"/>
  <c r="AB978" i="6"/>
  <c r="AB977" i="6" s="1"/>
  <c r="AB976" i="6" s="1"/>
  <c r="AB975" i="6" s="1"/>
  <c r="AD979" i="6"/>
  <c r="AD978" i="6" s="1"/>
  <c r="AD977" i="6" s="1"/>
  <c r="AD976" i="6" s="1"/>
  <c r="AD975" i="6" s="1"/>
  <c r="N922" i="6"/>
  <c r="Q923" i="6"/>
  <c r="Q710" i="6"/>
  <c r="N709" i="6"/>
  <c r="N708" i="6" s="1"/>
  <c r="N707" i="6" s="1"/>
  <c r="L700" i="6"/>
  <c r="L691" i="6" s="1"/>
  <c r="L690" i="6" s="1"/>
  <c r="N701" i="6"/>
  <c r="AI614" i="6"/>
  <c r="AI613" i="6" s="1"/>
  <c r="AI612" i="6" s="1"/>
  <c r="AI602" i="6" s="1"/>
  <c r="AI601" i="6" s="1"/>
  <c r="Z646" i="6"/>
  <c r="Z645" i="6" s="1"/>
  <c r="Z644" i="6" s="1"/>
  <c r="Z643" i="6" s="1"/>
  <c r="Z642" i="6" s="1"/>
  <c r="Z641" i="6" s="1"/>
  <c r="AB647" i="6"/>
  <c r="Q510" i="6"/>
  <c r="Q509" i="6" s="1"/>
  <c r="Q508" i="6" s="1"/>
  <c r="S511" i="6"/>
  <c r="S510" i="6" s="1"/>
  <c r="S509" i="6" s="1"/>
  <c r="S508" i="6" s="1"/>
  <c r="Z421" i="6"/>
  <c r="S465" i="6"/>
  <c r="S464" i="6" s="1"/>
  <c r="S463" i="6" s="1"/>
  <c r="S462" i="6" s="1"/>
  <c r="S461" i="6" s="1"/>
  <c r="S460" i="6" s="1"/>
  <c r="Q464" i="6"/>
  <c r="Q463" i="6" s="1"/>
  <c r="Q462" i="6" s="1"/>
  <c r="Q461" i="6" s="1"/>
  <c r="Q460" i="6" s="1"/>
  <c r="AK407" i="6"/>
  <c r="AK406" i="6" s="1"/>
  <c r="AK405" i="6" s="1"/>
  <c r="AK404" i="6" s="1"/>
  <c r="AK388" i="6" s="1"/>
  <c r="AM408" i="6"/>
  <c r="AM407" i="6" s="1"/>
  <c r="AM406" i="6" s="1"/>
  <c r="AM405" i="6" s="1"/>
  <c r="AM404" i="6" s="1"/>
  <c r="AM388" i="6" s="1"/>
  <c r="Q299" i="6"/>
  <c r="S300" i="6"/>
  <c r="S299" i="6" s="1"/>
  <c r="Z239" i="6"/>
  <c r="Z238" i="6" s="1"/>
  <c r="Z237" i="6" s="1"/>
  <c r="Z231" i="6" s="1"/>
  <c r="Z230" i="6" s="1"/>
  <c r="AB240" i="6"/>
  <c r="S252" i="6"/>
  <c r="S251" i="6" s="1"/>
  <c r="S250" i="6" s="1"/>
  <c r="Q251" i="6"/>
  <c r="Q250" i="6" s="1"/>
  <c r="AK130" i="6"/>
  <c r="AK124" i="6" s="1"/>
  <c r="AK103" i="6" s="1"/>
  <c r="AK57" i="6" s="1"/>
  <c r="X150" i="6"/>
  <c r="S158" i="6"/>
  <c r="S157" i="6" s="1"/>
  <c r="Q157" i="6"/>
  <c r="AB92" i="6"/>
  <c r="Z91" i="6"/>
  <c r="AB145" i="6"/>
  <c r="Z144" i="6"/>
  <c r="AB135" i="6"/>
  <c r="Z134" i="6"/>
  <c r="AD119" i="6"/>
  <c r="AD118" i="6" s="1"/>
  <c r="AB118" i="6"/>
  <c r="S84" i="6"/>
  <c r="S83" i="6" s="1"/>
  <c r="Q83" i="6"/>
  <c r="S86" i="6"/>
  <c r="S85" i="6" s="1"/>
  <c r="Q85" i="6"/>
  <c r="AB21" i="6"/>
  <c r="Z20" i="6"/>
  <c r="AD1095" i="6"/>
  <c r="AD1094" i="6" s="1"/>
  <c r="AD1093" i="6" s="1"/>
  <c r="H1058" i="6"/>
  <c r="H1057" i="6"/>
  <c r="AB1080" i="6"/>
  <c r="Z1079" i="6"/>
  <c r="Z1078" i="6" s="1"/>
  <c r="Z1077" i="6" s="1"/>
  <c r="Z1076" i="6" s="1"/>
  <c r="AB1053" i="6"/>
  <c r="Z1052" i="6"/>
  <c r="Z1051" i="6" s="1"/>
  <c r="Z1050" i="6" s="1"/>
  <c r="Z1049" i="6" s="1"/>
  <c r="Z1048" i="6" s="1"/>
  <c r="N1091" i="6"/>
  <c r="Q1092" i="6"/>
  <c r="AB1027" i="6"/>
  <c r="AB1026" i="6" s="1"/>
  <c r="AD1029" i="6"/>
  <c r="AD1027" i="6" s="1"/>
  <c r="AD1026" i="6" s="1"/>
  <c r="Q973" i="6"/>
  <c r="N972" i="6"/>
  <c r="N971" i="6" s="1"/>
  <c r="N970" i="6" s="1"/>
  <c r="N969" i="6" s="1"/>
  <c r="N968" i="6" s="1"/>
  <c r="Q943" i="6"/>
  <c r="Q942" i="6" s="1"/>
  <c r="S944" i="6"/>
  <c r="S943" i="6" s="1"/>
  <c r="S942" i="6" s="1"/>
  <c r="AK922" i="6"/>
  <c r="AM923" i="6"/>
  <c r="AM922" i="6" s="1"/>
  <c r="AB900" i="6"/>
  <c r="Z899" i="6"/>
  <c r="AK863" i="6"/>
  <c r="AK862" i="6" s="1"/>
  <c r="AK861" i="6" s="1"/>
  <c r="AK860" i="6" s="1"/>
  <c r="AK859" i="6" s="1"/>
  <c r="AM864" i="6"/>
  <c r="AM863" i="6" s="1"/>
  <c r="AM862" i="6" s="1"/>
  <c r="AM861" i="6" s="1"/>
  <c r="AM860" i="6" s="1"/>
  <c r="AM859" i="6" s="1"/>
  <c r="N813" i="6"/>
  <c r="Q814" i="6"/>
  <c r="N787" i="6"/>
  <c r="N786" i="6" s="1"/>
  <c r="Q789" i="6"/>
  <c r="N768" i="6"/>
  <c r="N767" i="6" s="1"/>
  <c r="AB727" i="6"/>
  <c r="AB726" i="6" s="1"/>
  <c r="AM949" i="6"/>
  <c r="AM948" i="6" s="1"/>
  <c r="AM947" i="6" s="1"/>
  <c r="AM946" i="6" s="1"/>
  <c r="AM945" i="6" s="1"/>
  <c r="L919" i="6"/>
  <c r="L918" i="6" s="1"/>
  <c r="L917" i="6" s="1"/>
  <c r="L916" i="6" s="1"/>
  <c r="L860" i="6"/>
  <c r="L859" i="6" s="1"/>
  <c r="L848" i="6" s="1"/>
  <c r="L831" i="6" s="1"/>
  <c r="L810" i="6"/>
  <c r="L809" i="6" s="1"/>
  <c r="L808" i="6" s="1"/>
  <c r="Z655" i="6"/>
  <c r="Z654" i="6" s="1"/>
  <c r="Z653" i="6" s="1"/>
  <c r="Z652" i="6" s="1"/>
  <c r="Z651" i="6" s="1"/>
  <c r="Z650" i="6" s="1"/>
  <c r="AB656" i="6"/>
  <c r="AB367" i="6"/>
  <c r="AB366" i="6" s="1"/>
  <c r="AD368" i="6"/>
  <c r="AD367" i="6" s="1"/>
  <c r="AD366" i="6" s="1"/>
  <c r="Z398" i="6"/>
  <c r="Z397" i="6" s="1"/>
  <c r="Z396" i="6" s="1"/>
  <c r="AB399" i="6"/>
  <c r="Q326" i="6"/>
  <c r="Q325" i="6" s="1"/>
  <c r="S327" i="6"/>
  <c r="S326" i="6" s="1"/>
  <c r="S325" i="6" s="1"/>
  <c r="S399" i="6"/>
  <c r="S398" i="6" s="1"/>
  <c r="S397" i="6" s="1"/>
  <c r="S396" i="6" s="1"/>
  <c r="S389" i="6" s="1"/>
  <c r="S388" i="6" s="1"/>
  <c r="Q398" i="6"/>
  <c r="Q397" i="6" s="1"/>
  <c r="Q396" i="6" s="1"/>
  <c r="Q389" i="6" s="1"/>
  <c r="Q388" i="6" s="1"/>
  <c r="AB354" i="6"/>
  <c r="AB348" i="6" s="1"/>
  <c r="AD355" i="6"/>
  <c r="AD354" i="6" s="1"/>
  <c r="AD348" i="6" s="1"/>
  <c r="AK211" i="6"/>
  <c r="AM212" i="6"/>
  <c r="AM211" i="6" s="1"/>
  <c r="AB282" i="6"/>
  <c r="AB281" i="6" s="1"/>
  <c r="AM262" i="6"/>
  <c r="X165" i="6"/>
  <c r="S145" i="6"/>
  <c r="S144" i="6" s="1"/>
  <c r="S143" i="6" s="1"/>
  <c r="Q144" i="6"/>
  <c r="Q143" i="6" s="1"/>
  <c r="S135" i="6"/>
  <c r="S134" i="6" s="1"/>
  <c r="Q134" i="6"/>
  <c r="S89" i="6"/>
  <c r="S88" i="6" s="1"/>
  <c r="Q88" i="6"/>
  <c r="AB69" i="6"/>
  <c r="Z68" i="6"/>
  <c r="Z67" i="6" s="1"/>
  <c r="Z66" i="6" s="1"/>
  <c r="Z65" i="6" s="1"/>
  <c r="Z53" i="6"/>
  <c r="Z52" i="6" s="1"/>
  <c r="Z51" i="6" s="1"/>
  <c r="Z50" i="6" s="1"/>
  <c r="AB54" i="6"/>
  <c r="AA1104" i="6"/>
  <c r="AA1113" i="6" s="1"/>
  <c r="W1104" i="6"/>
  <c r="AK1091" i="6"/>
  <c r="AM1092" i="6"/>
  <c r="AM1091" i="6" s="1"/>
  <c r="S1068" i="6"/>
  <c r="S1067" i="6" s="1"/>
  <c r="S1062" i="6" s="1"/>
  <c r="S1061" i="6" s="1"/>
  <c r="S1060" i="6" s="1"/>
  <c r="S1059" i="6" s="1"/>
  <c r="Q1067" i="6"/>
  <c r="Q1062" i="6" s="1"/>
  <c r="Q1061" i="6" s="1"/>
  <c r="Q1060" i="6" s="1"/>
  <c r="Q1059" i="6" s="1"/>
  <c r="AI917" i="6"/>
  <c r="AI916" i="6" s="1"/>
  <c r="AI869" i="6" s="1"/>
  <c r="AB983" i="6"/>
  <c r="AB982" i="6" s="1"/>
  <c r="AB981" i="6" s="1"/>
  <c r="AB980" i="6" s="1"/>
  <c r="AD984" i="6"/>
  <c r="AD983" i="6" s="1"/>
  <c r="AD982" i="6" s="1"/>
  <c r="AD981" i="6" s="1"/>
  <c r="AD980" i="6" s="1"/>
  <c r="N887" i="6"/>
  <c r="N886" i="6" s="1"/>
  <c r="Q888" i="6"/>
  <c r="N857" i="6"/>
  <c r="N856" i="6" s="1"/>
  <c r="N855" i="6" s="1"/>
  <c r="N850" i="6" s="1"/>
  <c r="N849" i="6" s="1"/>
  <c r="N848" i="6" s="1"/>
  <c r="Q858" i="6"/>
  <c r="S775" i="6"/>
  <c r="S773" i="6" s="1"/>
  <c r="Q773" i="6"/>
  <c r="Q730" i="6"/>
  <c r="S731" i="6"/>
  <c r="S730" i="6" s="1"/>
  <c r="AB717" i="6"/>
  <c r="Z716" i="6"/>
  <c r="AB700" i="6"/>
  <c r="AB691" i="6" s="1"/>
  <c r="AB690" i="6" s="1"/>
  <c r="AD701" i="6"/>
  <c r="AD700" i="6" s="1"/>
  <c r="Q453" i="6"/>
  <c r="N452" i="6"/>
  <c r="S490" i="6"/>
  <c r="S489" i="6" s="1"/>
  <c r="S488" i="6" s="1"/>
  <c r="S487" i="6" s="1"/>
  <c r="S486" i="6" s="1"/>
  <c r="S480" i="6" s="1"/>
  <c r="Q489" i="6"/>
  <c r="Q488" i="6" s="1"/>
  <c r="AB537" i="6"/>
  <c r="Z536" i="6"/>
  <c r="Z535" i="6" s="1"/>
  <c r="Z534" i="6" s="1"/>
  <c r="S479" i="6"/>
  <c r="S478" i="6" s="1"/>
  <c r="S477" i="6" s="1"/>
  <c r="S476" i="6" s="1"/>
  <c r="S475" i="6" s="1"/>
  <c r="S474" i="6" s="1"/>
  <c r="Q478" i="6"/>
  <c r="Q477" i="6" s="1"/>
  <c r="Q476" i="6" s="1"/>
  <c r="Q475" i="6" s="1"/>
  <c r="Q474" i="6" s="1"/>
  <c r="Q451" i="6"/>
  <c r="N450" i="6"/>
  <c r="N449" i="6" s="1"/>
  <c r="N448" i="6" s="1"/>
  <c r="Z514" i="6"/>
  <c r="Z513" i="6" s="1"/>
  <c r="Z512" i="6" s="1"/>
  <c r="Z507" i="6" s="1"/>
  <c r="AB515" i="6"/>
  <c r="N292" i="6"/>
  <c r="N288" i="6" s="1"/>
  <c r="N287" i="6" s="1"/>
  <c r="N280" i="6" s="1"/>
  <c r="N279" i="6" s="1"/>
  <c r="Q293" i="6"/>
  <c r="AB297" i="6"/>
  <c r="AD298" i="6"/>
  <c r="AD297" i="6" s="1"/>
  <c r="AK182" i="6"/>
  <c r="AK181" i="6" s="1"/>
  <c r="AK180" i="6" s="1"/>
  <c r="AK179" i="6" s="1"/>
  <c r="AK178" i="6" s="1"/>
  <c r="AM183" i="6"/>
  <c r="AM182" i="6" s="1"/>
  <c r="AM181" i="6" s="1"/>
  <c r="AM180" i="6" s="1"/>
  <c r="AM179" i="6" s="1"/>
  <c r="AM178" i="6" s="1"/>
  <c r="S261" i="6"/>
  <c r="S260" i="6" s="1"/>
  <c r="Q260" i="6"/>
  <c r="AK201" i="6"/>
  <c r="AM202" i="6"/>
  <c r="AM201" i="6" s="1"/>
  <c r="Z165" i="6"/>
  <c r="S156" i="6"/>
  <c r="S155" i="6" s="1"/>
  <c r="Q155" i="6"/>
  <c r="AB147" i="6"/>
  <c r="Z146" i="6"/>
  <c r="AB137" i="6"/>
  <c r="Z136" i="6"/>
  <c r="S123" i="6"/>
  <c r="S122" i="6" s="1"/>
  <c r="S121" i="6" s="1"/>
  <c r="S120" i="6" s="1"/>
  <c r="Q122" i="6"/>
  <c r="Q121" i="6" s="1"/>
  <c r="Q120" i="6" s="1"/>
  <c r="S61" i="6"/>
  <c r="S60" i="6" s="1"/>
  <c r="S59" i="6" s="1"/>
  <c r="S58" i="6" s="1"/>
  <c r="Q60" i="6"/>
  <c r="Q59" i="6" s="1"/>
  <c r="Q58" i="6" s="1"/>
  <c r="AB45" i="6"/>
  <c r="Z44" i="6"/>
  <c r="Q36" i="6"/>
  <c r="S37" i="6"/>
  <c r="S36" i="6" s="1"/>
  <c r="AM871" i="6"/>
  <c r="AM870" i="6" s="1"/>
  <c r="AB990" i="6"/>
  <c r="Z989" i="6"/>
  <c r="Z988" i="6" s="1"/>
  <c r="Z987" i="6" s="1"/>
  <c r="Z986" i="6" s="1"/>
  <c r="Z985" i="6" s="1"/>
  <c r="AB950" i="6"/>
  <c r="AD951" i="6"/>
  <c r="AD950" i="6" s="1"/>
  <c r="AK930" i="6"/>
  <c r="AM931" i="6"/>
  <c r="AM930" i="6" s="1"/>
  <c r="AB902" i="6"/>
  <c r="Z901" i="6"/>
  <c r="X871" i="6"/>
  <c r="X870" i="6" s="1"/>
  <c r="X869" i="6" s="1"/>
  <c r="X831" i="6" s="1"/>
  <c r="AK857" i="6"/>
  <c r="AK856" i="6" s="1"/>
  <c r="AK855" i="6" s="1"/>
  <c r="AK850" i="6" s="1"/>
  <c r="AK849" i="6" s="1"/>
  <c r="AM858" i="6"/>
  <c r="AM857" i="6" s="1"/>
  <c r="AM856" i="6" s="1"/>
  <c r="AM855" i="6" s="1"/>
  <c r="AM850" i="6" s="1"/>
  <c r="AM849" i="6" s="1"/>
  <c r="AM848" i="6" s="1"/>
  <c r="AB820" i="6"/>
  <c r="Z819" i="6"/>
  <c r="Z818" i="6" s="1"/>
  <c r="Z817" i="6" s="1"/>
  <c r="Z816" i="6" s="1"/>
  <c r="Z815" i="6" s="1"/>
  <c r="Z798" i="6" s="1"/>
  <c r="AK803" i="6"/>
  <c r="AK802" i="6" s="1"/>
  <c r="AK801" i="6" s="1"/>
  <c r="AK800" i="6" s="1"/>
  <c r="AK799" i="6" s="1"/>
  <c r="AK798" i="6" s="1"/>
  <c r="AM804" i="6"/>
  <c r="AM803" i="6" s="1"/>
  <c r="AM802" i="6" s="1"/>
  <c r="AM801" i="6" s="1"/>
  <c r="AM800" i="6" s="1"/>
  <c r="AM799" i="6" s="1"/>
  <c r="AM798" i="6" s="1"/>
  <c r="Q892" i="6"/>
  <c r="N891" i="6"/>
  <c r="N890" i="6" s="1"/>
  <c r="N889" i="6" s="1"/>
  <c r="S612" i="6"/>
  <c r="N950" i="6"/>
  <c r="N1106" i="6" s="1"/>
  <c r="Q951" i="6"/>
  <c r="Q757" i="6"/>
  <c r="Q756" i="6" s="1"/>
  <c r="Q755" i="6" s="1"/>
  <c r="Q754" i="6" s="1"/>
  <c r="N679" i="6"/>
  <c r="N678" i="6" s="1"/>
  <c r="Q680" i="6"/>
  <c r="Q607" i="6"/>
  <c r="Q606" i="6" s="1"/>
  <c r="Q605" i="6" s="1"/>
  <c r="Q604" i="6" s="1"/>
  <c r="Q603" i="6" s="1"/>
  <c r="S608" i="6"/>
  <c r="S607" i="6" s="1"/>
  <c r="S606" i="6" s="1"/>
  <c r="S605" i="6" s="1"/>
  <c r="S604" i="6" s="1"/>
  <c r="S603" i="6" s="1"/>
  <c r="S602" i="6" s="1"/>
  <c r="S601" i="6" s="1"/>
  <c r="AI569" i="6"/>
  <c r="AI568" i="6"/>
  <c r="S550" i="6"/>
  <c r="S548" i="6" s="1"/>
  <c r="S547" i="6" s="1"/>
  <c r="Q548" i="6"/>
  <c r="Q547" i="6" s="1"/>
  <c r="S531" i="6"/>
  <c r="S530" i="6" s="1"/>
  <c r="S529" i="6" s="1"/>
  <c r="S528" i="6" s="1"/>
  <c r="S527" i="6" s="1"/>
  <c r="Q530" i="6"/>
  <c r="Q529" i="6" s="1"/>
  <c r="Q528" i="6" s="1"/>
  <c r="Q527" i="6" s="1"/>
  <c r="S515" i="6"/>
  <c r="S514" i="6" s="1"/>
  <c r="S513" i="6" s="1"/>
  <c r="S512" i="6" s="1"/>
  <c r="S507" i="6" s="1"/>
  <c r="S506" i="6" s="1"/>
  <c r="Q514" i="6"/>
  <c r="Q513" i="6" s="1"/>
  <c r="Q512" i="6" s="1"/>
  <c r="Q507" i="6" s="1"/>
  <c r="Q506" i="6" s="1"/>
  <c r="AI334" i="6"/>
  <c r="AI328" i="6" s="1"/>
  <c r="Z502" i="6"/>
  <c r="Z501" i="6" s="1"/>
  <c r="Z500" i="6" s="1"/>
  <c r="Z499" i="6" s="1"/>
  <c r="Z498" i="6" s="1"/>
  <c r="AB503" i="6"/>
  <c r="AK369" i="6"/>
  <c r="AM370" i="6"/>
  <c r="AM369" i="6" s="1"/>
  <c r="S317" i="6"/>
  <c r="S315" i="6" s="1"/>
  <c r="Q315" i="6"/>
  <c r="AB375" i="6"/>
  <c r="AB374" i="6" s="1"/>
  <c r="AB373" i="6" s="1"/>
  <c r="AD376" i="6"/>
  <c r="AD375" i="6" s="1"/>
  <c r="AD374" i="6" s="1"/>
  <c r="AD373" i="6" s="1"/>
  <c r="AI278" i="6"/>
  <c r="Q257" i="6"/>
  <c r="S259" i="6"/>
  <c r="S257" i="6" s="1"/>
  <c r="S240" i="6"/>
  <c r="S239" i="6" s="1"/>
  <c r="S238" i="6" s="1"/>
  <c r="S237" i="6" s="1"/>
  <c r="Q239" i="6"/>
  <c r="Q238" i="6" s="1"/>
  <c r="Q237" i="6" s="1"/>
  <c r="AK213" i="6"/>
  <c r="AM214" i="6"/>
  <c r="AM213" i="6" s="1"/>
  <c r="AK218" i="6"/>
  <c r="AK217" i="6" s="1"/>
  <c r="AK216" i="6" s="1"/>
  <c r="AK215" i="6" s="1"/>
  <c r="AM219" i="6"/>
  <c r="AM218" i="6" s="1"/>
  <c r="AM217" i="6" s="1"/>
  <c r="AM216" i="6" s="1"/>
  <c r="AM215" i="6" s="1"/>
  <c r="Q200" i="6"/>
  <c r="N199" i="6"/>
  <c r="N196" i="6" s="1"/>
  <c r="N195" i="6" s="1"/>
  <c r="N194" i="6" s="1"/>
  <c r="N193" i="6" s="1"/>
  <c r="N165" i="6" s="1"/>
  <c r="AK174" i="6"/>
  <c r="AK173" i="6" s="1"/>
  <c r="AK172" i="6" s="1"/>
  <c r="AK167" i="6" s="1"/>
  <c r="AK166" i="6" s="1"/>
  <c r="AM175" i="6"/>
  <c r="AM174" i="6" s="1"/>
  <c r="AM173" i="6" s="1"/>
  <c r="AM172" i="6" s="1"/>
  <c r="AM167" i="6" s="1"/>
  <c r="AM166" i="6" s="1"/>
  <c r="AB153" i="6"/>
  <c r="AD154" i="6"/>
  <c r="AD153" i="6" s="1"/>
  <c r="AK150" i="6"/>
  <c r="N112" i="6"/>
  <c r="Q102" i="6"/>
  <c r="N101" i="6"/>
  <c r="N100" i="6" s="1"/>
  <c r="N99" i="6" s="1"/>
  <c r="AB84" i="6"/>
  <c r="Z83" i="6"/>
  <c r="AK14" i="6"/>
  <c r="AK13" i="6" s="1"/>
  <c r="AK12" i="6" s="1"/>
  <c r="L1095" i="6"/>
  <c r="L1094" i="6" s="1"/>
  <c r="L1093" i="6" s="1"/>
  <c r="N1072" i="6"/>
  <c r="N1071" i="6" s="1"/>
  <c r="N1070" i="6" s="1"/>
  <c r="N1069" i="6" s="1"/>
  <c r="Q1039" i="6"/>
  <c r="Q1038" i="6" s="1"/>
  <c r="Q1037" i="6" s="1"/>
  <c r="Q1036" i="6" s="1"/>
  <c r="AB1040" i="6"/>
  <c r="AD1041" i="6"/>
  <c r="AD1040" i="6" s="1"/>
  <c r="S941" i="6"/>
  <c r="S940" i="6" s="1"/>
  <c r="S939" i="6" s="1"/>
  <c r="Q940" i="6"/>
  <c r="Q939" i="6" s="1"/>
  <c r="AM1072" i="6"/>
  <c r="AM1071" i="6" s="1"/>
  <c r="AM1070" i="6" s="1"/>
  <c r="AM1106" i="6"/>
  <c r="S902" i="6"/>
  <c r="S901" i="6" s="1"/>
  <c r="Q901" i="6"/>
  <c r="Q881" i="6"/>
  <c r="N880" i="6"/>
  <c r="N873" i="6" s="1"/>
  <c r="N872" i="6" s="1"/>
  <c r="Z848" i="6"/>
  <c r="S820" i="6"/>
  <c r="S819" i="6" s="1"/>
  <c r="S818" i="6" s="1"/>
  <c r="S817" i="6" s="1"/>
  <c r="S816" i="6" s="1"/>
  <c r="S815" i="6" s="1"/>
  <c r="Q819" i="6"/>
  <c r="Q818" i="6" s="1"/>
  <c r="Q817" i="6" s="1"/>
  <c r="Q816" i="6" s="1"/>
  <c r="Q815" i="6" s="1"/>
  <c r="AB803" i="6"/>
  <c r="AB802" i="6" s="1"/>
  <c r="AB801" i="6" s="1"/>
  <c r="AB800" i="6" s="1"/>
  <c r="AB799" i="6" s="1"/>
  <c r="AD804" i="6"/>
  <c r="AD803" i="6" s="1"/>
  <c r="AD802" i="6" s="1"/>
  <c r="AD801" i="6" s="1"/>
  <c r="AD800" i="6" s="1"/>
  <c r="AD799" i="6" s="1"/>
  <c r="N781" i="6"/>
  <c r="N780" i="6" s="1"/>
  <c r="N779" i="6" s="1"/>
  <c r="Q782" i="6"/>
  <c r="AB677" i="6"/>
  <c r="Z974" i="6"/>
  <c r="AB784" i="6"/>
  <c r="AD785" i="6"/>
  <c r="AD784" i="6" s="1"/>
  <c r="L689" i="6"/>
  <c r="L688" i="6" s="1"/>
  <c r="AB719" i="6"/>
  <c r="Z718" i="6"/>
  <c r="N666" i="6"/>
  <c r="Q667" i="6"/>
  <c r="L569" i="6"/>
  <c r="L568" i="6"/>
  <c r="AK607" i="6"/>
  <c r="AK606" i="6" s="1"/>
  <c r="AK605" i="6" s="1"/>
  <c r="AK604" i="6" s="1"/>
  <c r="AK603" i="6" s="1"/>
  <c r="AK602" i="6" s="1"/>
  <c r="AK601" i="6" s="1"/>
  <c r="AM608" i="6"/>
  <c r="AM607" i="6" s="1"/>
  <c r="AM606" i="6" s="1"/>
  <c r="AM605" i="6" s="1"/>
  <c r="AM604" i="6" s="1"/>
  <c r="AM603" i="6" s="1"/>
  <c r="AM602" i="6" s="1"/>
  <c r="AM601" i="6" s="1"/>
  <c r="AK446" i="6"/>
  <c r="AK445" i="6" s="1"/>
  <c r="AK444" i="6" s="1"/>
  <c r="AK443" i="6" s="1"/>
  <c r="AK432" i="6" s="1"/>
  <c r="AK421" i="6" s="1"/>
  <c r="AM447" i="6"/>
  <c r="AM446" i="6" s="1"/>
  <c r="AM445" i="6" s="1"/>
  <c r="AM444" i="6" s="1"/>
  <c r="AM443" i="6" s="1"/>
  <c r="AM432" i="6" s="1"/>
  <c r="AM421" i="6" s="1"/>
  <c r="AB533" i="6"/>
  <c r="Z532" i="6"/>
  <c r="S505" i="6"/>
  <c r="S504" i="6" s="1"/>
  <c r="Q504" i="6"/>
  <c r="Z494" i="6"/>
  <c r="Z493" i="6" s="1"/>
  <c r="Z487" i="6" s="1"/>
  <c r="Z486" i="6" s="1"/>
  <c r="Z480" i="6" s="1"/>
  <c r="AB495" i="6"/>
  <c r="AB446" i="6"/>
  <c r="AB445" i="6" s="1"/>
  <c r="AB444" i="6" s="1"/>
  <c r="AB443" i="6" s="1"/>
  <c r="AB432" i="6" s="1"/>
  <c r="AD447" i="6"/>
  <c r="AD446" i="6" s="1"/>
  <c r="AD445" i="6" s="1"/>
  <c r="AD444" i="6" s="1"/>
  <c r="AD443" i="6" s="1"/>
  <c r="AD432" i="6" s="1"/>
  <c r="AB519" i="6"/>
  <c r="AB518" i="6" s="1"/>
  <c r="AB517" i="6" s="1"/>
  <c r="AB516" i="6" s="1"/>
  <c r="AD520" i="6"/>
  <c r="AD519" i="6" s="1"/>
  <c r="AD518" i="6" s="1"/>
  <c r="AD517" i="6" s="1"/>
  <c r="AD516" i="6" s="1"/>
  <c r="AK414" i="6"/>
  <c r="AK413" i="6" s="1"/>
  <c r="AK412" i="6" s="1"/>
  <c r="AK411" i="6" s="1"/>
  <c r="AK410" i="6" s="1"/>
  <c r="AK409" i="6" s="1"/>
  <c r="AM415" i="6"/>
  <c r="AM414" i="6" s="1"/>
  <c r="AM413" i="6" s="1"/>
  <c r="AM412" i="6" s="1"/>
  <c r="AM411" i="6" s="1"/>
  <c r="AM410" i="6" s="1"/>
  <c r="AM409" i="6" s="1"/>
  <c r="S296" i="6"/>
  <c r="S295" i="6" s="1"/>
  <c r="Q295" i="6"/>
  <c r="X249" i="6"/>
  <c r="X248" i="6" s="1"/>
  <c r="X247" i="6" s="1"/>
  <c r="X206" i="6" s="1"/>
  <c r="Z344" i="6"/>
  <c r="Z343" i="6" s="1"/>
  <c r="Z335" i="6" s="1"/>
  <c r="Z334" i="6" s="1"/>
  <c r="AB345" i="6"/>
  <c r="N249" i="6"/>
  <c r="N248" i="6" s="1"/>
  <c r="N247" i="6" s="1"/>
  <c r="S256" i="6"/>
  <c r="S254" i="6" s="1"/>
  <c r="Q254" i="6"/>
  <c r="AK199" i="6"/>
  <c r="AM200" i="6"/>
  <c r="AM199" i="6" s="1"/>
  <c r="AI196" i="6"/>
  <c r="AI195" i="6" s="1"/>
  <c r="AI194" i="6" s="1"/>
  <c r="AI193" i="6" s="1"/>
  <c r="AI165" i="6" s="1"/>
  <c r="AI56" i="6" s="1"/>
  <c r="Q197" i="6"/>
  <c r="S198" i="6"/>
  <c r="S197" i="6" s="1"/>
  <c r="N154" i="6"/>
  <c r="L153" i="6"/>
  <c r="L150" i="6" s="1"/>
  <c r="L103" i="6" s="1"/>
  <c r="L57" i="6" s="1"/>
  <c r="L56" i="6" s="1"/>
  <c r="X143" i="6"/>
  <c r="S80" i="6"/>
  <c r="S79" i="6" s="1"/>
  <c r="Q79" i="6"/>
  <c r="Z17" i="6"/>
  <c r="AB18" i="6"/>
  <c r="AB1095" i="6"/>
  <c r="AB1094" i="6" s="1"/>
  <c r="AB1093" i="6" s="1"/>
  <c r="N1088" i="6"/>
  <c r="AD1043" i="6"/>
  <c r="AD1042" i="6" s="1"/>
  <c r="AD1039" i="6" s="1"/>
  <c r="AD1038" i="6" s="1"/>
  <c r="AD1037" i="6" s="1"/>
  <c r="AD1036" i="6" s="1"/>
  <c r="AB1042" i="6"/>
  <c r="AB1039" i="6" s="1"/>
  <c r="AB1038" i="6" s="1"/>
  <c r="AB1037" i="6" s="1"/>
  <c r="AB1036" i="6" s="1"/>
  <c r="AB933" i="6"/>
  <c r="AB932" i="6" s="1"/>
  <c r="Z773" i="6"/>
  <c r="AB775" i="6"/>
  <c r="Q760" i="6"/>
  <c r="S761" i="6"/>
  <c r="S760" i="6" s="1"/>
  <c r="S757" i="6" s="1"/>
  <c r="S756" i="6" s="1"/>
  <c r="S755" i="6" s="1"/>
  <c r="S754" i="6" s="1"/>
  <c r="AD691" i="6"/>
  <c r="AD690" i="6" s="1"/>
  <c r="N974" i="6"/>
  <c r="N930" i="6"/>
  <c r="Q931" i="6"/>
  <c r="H657" i="6"/>
  <c r="H649" i="6" s="1"/>
  <c r="S733" i="6"/>
  <c r="S732" i="6" s="1"/>
  <c r="Q732" i="6"/>
  <c r="S719" i="6"/>
  <c r="S718" i="6" s="1"/>
  <c r="Q718" i="6"/>
  <c r="AK679" i="6"/>
  <c r="AK678" i="6" s="1"/>
  <c r="AK677" i="6" s="1"/>
  <c r="AK659" i="6" s="1"/>
  <c r="AK658" i="6" s="1"/>
  <c r="AM680" i="6"/>
  <c r="AM679" i="6" s="1"/>
  <c r="AM678" i="6" s="1"/>
  <c r="AM677" i="6" s="1"/>
  <c r="AM659" i="6" s="1"/>
  <c r="AM658" i="6" s="1"/>
  <c r="Q447" i="6"/>
  <c r="N446" i="6"/>
  <c r="N445" i="6" s="1"/>
  <c r="N444" i="6" s="1"/>
  <c r="Z315" i="6"/>
  <c r="Z311" i="6" s="1"/>
  <c r="Z310" i="6" s="1"/>
  <c r="Z309" i="6" s="1"/>
  <c r="Z308" i="6" s="1"/>
  <c r="AB317" i="6"/>
  <c r="N389" i="6"/>
  <c r="N388" i="6" s="1"/>
  <c r="S333" i="6"/>
  <c r="S332" i="6" s="1"/>
  <c r="S331" i="6" s="1"/>
  <c r="S330" i="6" s="1"/>
  <c r="S329" i="6" s="1"/>
  <c r="Q332" i="6"/>
  <c r="Q331" i="6" s="1"/>
  <c r="Q330" i="6" s="1"/>
  <c r="Q329" i="6" s="1"/>
  <c r="AI210" i="6"/>
  <c r="AI209" i="6" s="1"/>
  <c r="AI208" i="6" s="1"/>
  <c r="AI207" i="6" s="1"/>
  <c r="AI206" i="6" s="1"/>
  <c r="Z402" i="6"/>
  <c r="Z401" i="6" s="1"/>
  <c r="Z400" i="6" s="1"/>
  <c r="AB403" i="6"/>
  <c r="Z289" i="6"/>
  <c r="Z288" i="6" s="1"/>
  <c r="Z287" i="6" s="1"/>
  <c r="Z280" i="6" s="1"/>
  <c r="Z279" i="6" s="1"/>
  <c r="AB291" i="6"/>
  <c r="Z260" i="6"/>
  <c r="AB261" i="6"/>
  <c r="AK262" i="6"/>
  <c r="S227" i="6"/>
  <c r="S226" i="6" s="1"/>
  <c r="S225" i="6" s="1"/>
  <c r="S224" i="6" s="1"/>
  <c r="S223" i="6" s="1"/>
  <c r="S207" i="6" s="1"/>
  <c r="Q226" i="6"/>
  <c r="Q225" i="6" s="1"/>
  <c r="Q224" i="6" s="1"/>
  <c r="Q223" i="6" s="1"/>
  <c r="Q207" i="6" s="1"/>
  <c r="Z127" i="6"/>
  <c r="Z126" i="6" s="1"/>
  <c r="Z125" i="6" s="1"/>
  <c r="AB128" i="6"/>
  <c r="N143" i="6"/>
  <c r="AB98" i="6"/>
  <c r="Z97" i="6"/>
  <c r="Z96" i="6" s="1"/>
  <c r="Z95" i="6" s="1"/>
  <c r="Z94" i="6" s="1"/>
  <c r="Z93" i="6" s="1"/>
  <c r="AB76" i="6"/>
  <c r="Z75" i="6"/>
  <c r="Z74" i="6" s="1"/>
  <c r="Z73" i="6" s="1"/>
  <c r="Z72" i="6" s="1"/>
  <c r="AB43" i="6"/>
  <c r="Z42" i="6"/>
  <c r="AK29" i="6"/>
  <c r="AK28" i="6" s="1"/>
  <c r="AK27" i="6" s="1"/>
  <c r="AK26" i="6" s="1"/>
  <c r="AM30" i="6"/>
  <c r="AM29" i="6" s="1"/>
  <c r="AM28" i="6" s="1"/>
  <c r="AM27" i="6" s="1"/>
  <c r="AM26" i="6" s="1"/>
  <c r="S41" i="6"/>
  <c r="S40" i="6" s="1"/>
  <c r="Q40" i="6"/>
  <c r="S16" i="6"/>
  <c r="S15" i="6" s="1"/>
  <c r="S14" i="6" s="1"/>
  <c r="S13" i="6" s="1"/>
  <c r="S12" i="6" s="1"/>
  <c r="Q15" i="6"/>
  <c r="Q14" i="6" s="1"/>
  <c r="Q13" i="6" s="1"/>
  <c r="Q12" i="6" s="1"/>
  <c r="AB75" i="6" l="1"/>
  <c r="AD76" i="6"/>
  <c r="AD75" i="6" s="1"/>
  <c r="AB127" i="6"/>
  <c r="AB126" i="6" s="1"/>
  <c r="AB125" i="6" s="1"/>
  <c r="AD128" i="6"/>
  <c r="AD127" i="6" s="1"/>
  <c r="AD126" i="6" s="1"/>
  <c r="AD125" i="6" s="1"/>
  <c r="AB494" i="6"/>
  <c r="AB493" i="6" s="1"/>
  <c r="AB487" i="6" s="1"/>
  <c r="AB486" i="6" s="1"/>
  <c r="AB480" i="6" s="1"/>
  <c r="AD495" i="6"/>
  <c r="AD494" i="6" s="1"/>
  <c r="AD493" i="6" s="1"/>
  <c r="AD487" i="6" s="1"/>
  <c r="AD486" i="6" s="1"/>
  <c r="AD480" i="6" s="1"/>
  <c r="AB260" i="6"/>
  <c r="AD261" i="6"/>
  <c r="AD260" i="6" s="1"/>
  <c r="AD403" i="6"/>
  <c r="AD402" i="6" s="1"/>
  <c r="AD401" i="6" s="1"/>
  <c r="AD400" i="6" s="1"/>
  <c r="AB402" i="6"/>
  <c r="AB401" i="6" s="1"/>
  <c r="AB400" i="6" s="1"/>
  <c r="N443" i="6"/>
  <c r="N432" i="6" s="1"/>
  <c r="N421" i="6" s="1"/>
  <c r="AB17" i="6"/>
  <c r="AD18" i="6"/>
  <c r="AD17" i="6" s="1"/>
  <c r="AB532" i="6"/>
  <c r="AD533" i="6"/>
  <c r="AD532" i="6" s="1"/>
  <c r="AB718" i="6"/>
  <c r="AD719" i="6"/>
  <c r="AD718" i="6" s="1"/>
  <c r="S951" i="6"/>
  <c r="S950" i="6" s="1"/>
  <c r="Q950" i="6"/>
  <c r="Q891" i="6"/>
  <c r="Q890" i="6" s="1"/>
  <c r="Q889" i="6" s="1"/>
  <c r="S892" i="6"/>
  <c r="S891" i="6" s="1"/>
  <c r="S890" i="6" s="1"/>
  <c r="S889" i="6" s="1"/>
  <c r="AB819" i="6"/>
  <c r="AB818" i="6" s="1"/>
  <c r="AB817" i="6" s="1"/>
  <c r="AB816" i="6" s="1"/>
  <c r="AB815" i="6" s="1"/>
  <c r="AD820" i="6"/>
  <c r="AD819" i="6" s="1"/>
  <c r="AD818" i="6" s="1"/>
  <c r="AD817" i="6" s="1"/>
  <c r="AD816" i="6" s="1"/>
  <c r="AD815" i="6" s="1"/>
  <c r="AD798" i="6" s="1"/>
  <c r="Q35" i="6"/>
  <c r="Q34" i="6" s="1"/>
  <c r="Q33" i="6" s="1"/>
  <c r="Q32" i="6" s="1"/>
  <c r="AB136" i="6"/>
  <c r="AD137" i="6"/>
  <c r="AD136" i="6" s="1"/>
  <c r="Q292" i="6"/>
  <c r="S293" i="6"/>
  <c r="S292" i="6" s="1"/>
  <c r="AB716" i="6"/>
  <c r="AD717" i="6"/>
  <c r="AD716" i="6" s="1"/>
  <c r="Q813" i="6"/>
  <c r="S814" i="6"/>
  <c r="S813" i="6" s="1"/>
  <c r="H1104" i="6"/>
  <c r="H1107" i="6" s="1"/>
  <c r="AB20" i="6"/>
  <c r="AD21" i="6"/>
  <c r="AD20" i="6" s="1"/>
  <c r="AB239" i="6"/>
  <c r="AB238" i="6" s="1"/>
  <c r="AB237" i="6" s="1"/>
  <c r="AD240" i="6"/>
  <c r="AD239" i="6" s="1"/>
  <c r="AD238" i="6" s="1"/>
  <c r="AD237" i="6" s="1"/>
  <c r="AD231" i="6" s="1"/>
  <c r="AD230" i="6" s="1"/>
  <c r="AB646" i="6"/>
  <c r="AB645" i="6" s="1"/>
  <c r="AB644" i="6" s="1"/>
  <c r="AB643" i="6" s="1"/>
  <c r="AB642" i="6" s="1"/>
  <c r="AB641" i="6" s="1"/>
  <c r="AD647" i="6"/>
  <c r="AD646" i="6" s="1"/>
  <c r="AD645" i="6" s="1"/>
  <c r="AD644" i="6" s="1"/>
  <c r="AD643" i="6" s="1"/>
  <c r="AD642" i="6" s="1"/>
  <c r="AD641" i="6" s="1"/>
  <c r="S112" i="6"/>
  <c r="Z253" i="6"/>
  <c r="AB464" i="6"/>
  <c r="AB463" i="6" s="1"/>
  <c r="AB462" i="6" s="1"/>
  <c r="AB461" i="6" s="1"/>
  <c r="AB460" i="6" s="1"/>
  <c r="AD465" i="6"/>
  <c r="AD464" i="6" s="1"/>
  <c r="AD463" i="6" s="1"/>
  <c r="AD462" i="6" s="1"/>
  <c r="AD461" i="6" s="1"/>
  <c r="AD460" i="6" s="1"/>
  <c r="AD421" i="6" s="1"/>
  <c r="AB471" i="6"/>
  <c r="AB470" i="6" s="1"/>
  <c r="AB469" i="6" s="1"/>
  <c r="AB468" i="6" s="1"/>
  <c r="AB467" i="6" s="1"/>
  <c r="AB466" i="6" s="1"/>
  <c r="AD472" i="6"/>
  <c r="AD471" i="6" s="1"/>
  <c r="AD470" i="6" s="1"/>
  <c r="AD469" i="6" s="1"/>
  <c r="AD468" i="6" s="1"/>
  <c r="AD467" i="6" s="1"/>
  <c r="AD466" i="6" s="1"/>
  <c r="AM569" i="6"/>
  <c r="AM568" i="6"/>
  <c r="S711" i="6"/>
  <c r="Z871" i="6"/>
  <c r="Z870" i="6" s="1"/>
  <c r="Z869" i="6" s="1"/>
  <c r="AB15" i="6"/>
  <c r="AD16" i="6"/>
  <c r="AD15" i="6" s="1"/>
  <c r="AD14" i="6" s="1"/>
  <c r="AD13" i="6" s="1"/>
  <c r="AB973" i="6"/>
  <c r="Z972" i="6"/>
  <c r="Z971" i="6" s="1"/>
  <c r="Z970" i="6" s="1"/>
  <c r="Z969" i="6" s="1"/>
  <c r="Z968" i="6" s="1"/>
  <c r="Z967" i="6" s="1"/>
  <c r="AB860" i="6"/>
  <c r="AB859" i="6" s="1"/>
  <c r="Q341" i="6"/>
  <c r="S342" i="6"/>
  <c r="S341" i="6" s="1"/>
  <c r="S864" i="6"/>
  <c r="S863" i="6" s="1"/>
  <c r="S862" i="6" s="1"/>
  <c r="S861" i="6" s="1"/>
  <c r="Q863" i="6"/>
  <c r="Q862" i="6" s="1"/>
  <c r="Q861" i="6" s="1"/>
  <c r="AB1088" i="6"/>
  <c r="S71" i="6"/>
  <c r="S70" i="6" s="1"/>
  <c r="Q70" i="6"/>
  <c r="AB714" i="6"/>
  <c r="AD715" i="6"/>
  <c r="AD714" i="6" s="1"/>
  <c r="Q896" i="6"/>
  <c r="Q895" i="6" s="1"/>
  <c r="AM925" i="6"/>
  <c r="AM924" i="6" s="1"/>
  <c r="AK1088" i="6"/>
  <c r="AK1069" i="6" s="1"/>
  <c r="AB36" i="6"/>
  <c r="AD37" i="6"/>
  <c r="AD36" i="6" s="1"/>
  <c r="AB332" i="6"/>
  <c r="AB331" i="6" s="1"/>
  <c r="AB330" i="6" s="1"/>
  <c r="AB329" i="6" s="1"/>
  <c r="AD333" i="6"/>
  <c r="AD332" i="6" s="1"/>
  <c r="AD331" i="6" s="1"/>
  <c r="AD330" i="6" s="1"/>
  <c r="AD329" i="6" s="1"/>
  <c r="Z896" i="6"/>
  <c r="Z895" i="6" s="1"/>
  <c r="Q933" i="6"/>
  <c r="Q932" i="6" s="1"/>
  <c r="S74" i="6"/>
  <c r="S73" i="6" s="1"/>
  <c r="S72" i="6" s="1"/>
  <c r="AB132" i="6"/>
  <c r="AD133" i="6"/>
  <c r="AD132" i="6" s="1"/>
  <c r="AB85" i="6"/>
  <c r="AD86" i="6"/>
  <c r="AD85" i="6" s="1"/>
  <c r="S311" i="6"/>
  <c r="S310" i="6" s="1"/>
  <c r="S309" i="6" s="1"/>
  <c r="S308" i="6" s="1"/>
  <c r="Q346" i="6"/>
  <c r="Q343" i="6" s="1"/>
  <c r="S347" i="6"/>
  <c r="S346" i="6" s="1"/>
  <c r="S343" i="6" s="1"/>
  <c r="Z529" i="6"/>
  <c r="Z528" i="6" s="1"/>
  <c r="Z527" i="6" s="1"/>
  <c r="Z506" i="6" s="1"/>
  <c r="Z473" i="6" s="1"/>
  <c r="AB720" i="6"/>
  <c r="AD721" i="6"/>
  <c r="AD720" i="6" s="1"/>
  <c r="AB709" i="6"/>
  <c r="AB708" i="6" s="1"/>
  <c r="AD710" i="6"/>
  <c r="AD709" i="6" s="1"/>
  <c r="AD708" i="6" s="1"/>
  <c r="AB916" i="6"/>
  <c r="AB273" i="6"/>
  <c r="AD274" i="6"/>
  <c r="AD273" i="6" s="1"/>
  <c r="X278" i="6"/>
  <c r="Q493" i="6"/>
  <c r="Z831" i="6"/>
  <c r="S807" i="6"/>
  <c r="S806" i="6" s="1"/>
  <c r="Q806" i="6"/>
  <c r="AK196" i="6"/>
  <c r="AK195" i="6" s="1"/>
  <c r="AK194" i="6" s="1"/>
  <c r="AK193" i="6" s="1"/>
  <c r="Q270" i="6"/>
  <c r="Q269" i="6" s="1"/>
  <c r="Q268" i="6" s="1"/>
  <c r="S415" i="6"/>
  <c r="S414" i="6" s="1"/>
  <c r="S413" i="6" s="1"/>
  <c r="Q414" i="6"/>
  <c r="Q413" i="6" s="1"/>
  <c r="AM348" i="6"/>
  <c r="N568" i="6"/>
  <c r="N569" i="6"/>
  <c r="Z768" i="6"/>
  <c r="Z767" i="6" s="1"/>
  <c r="Z766" i="6" s="1"/>
  <c r="Z765" i="6" s="1"/>
  <c r="S957" i="6"/>
  <c r="S956" i="6" s="1"/>
  <c r="Q956" i="6"/>
  <c r="AK1106" i="6"/>
  <c r="N1095" i="6"/>
  <c r="N1094" i="6" s="1"/>
  <c r="N1093" i="6" s="1"/>
  <c r="S131" i="6"/>
  <c r="S130" i="6" s="1"/>
  <c r="Q337" i="6"/>
  <c r="Q336" i="6" s="1"/>
  <c r="S338" i="6"/>
  <c r="S337" i="6" s="1"/>
  <c r="AM336" i="6"/>
  <c r="AM335" i="6" s="1"/>
  <c r="AM334" i="6" s="1"/>
  <c r="AM328" i="6" s="1"/>
  <c r="AM278" i="6" s="1"/>
  <c r="S30" i="6"/>
  <c r="S29" i="6" s="1"/>
  <c r="S28" i="6" s="1"/>
  <c r="S27" i="6" s="1"/>
  <c r="S26" i="6" s="1"/>
  <c r="S11" i="6" s="1"/>
  <c r="Q29" i="6"/>
  <c r="Q28" i="6" s="1"/>
  <c r="Q27" i="6" s="1"/>
  <c r="Q26" i="6" s="1"/>
  <c r="Q349" i="6"/>
  <c r="Q348" i="6" s="1"/>
  <c r="S350" i="6"/>
  <c r="S349" i="6" s="1"/>
  <c r="S348" i="6" s="1"/>
  <c r="AM766" i="6"/>
  <c r="AM765" i="6" s="1"/>
  <c r="S1018" i="6"/>
  <c r="S1017" i="6" s="1"/>
  <c r="S1016" i="6" s="1"/>
  <c r="AB42" i="6"/>
  <c r="AD43" i="6"/>
  <c r="AD42" i="6" s="1"/>
  <c r="AB97" i="6"/>
  <c r="AB96" i="6" s="1"/>
  <c r="AB95" i="6" s="1"/>
  <c r="AB94" i="6" s="1"/>
  <c r="AB93" i="6" s="1"/>
  <c r="AD98" i="6"/>
  <c r="AD97" i="6" s="1"/>
  <c r="AD96" i="6" s="1"/>
  <c r="AD95" i="6" s="1"/>
  <c r="AD94" i="6" s="1"/>
  <c r="AD93" i="6" s="1"/>
  <c r="AB773" i="6"/>
  <c r="AD775" i="6"/>
  <c r="AD773" i="6" s="1"/>
  <c r="S667" i="6"/>
  <c r="S666" i="6" s="1"/>
  <c r="S661" i="6" s="1"/>
  <c r="S660" i="6" s="1"/>
  <c r="S659" i="6" s="1"/>
  <c r="S658" i="6" s="1"/>
  <c r="Q666" i="6"/>
  <c r="AB798" i="6"/>
  <c r="AB83" i="6"/>
  <c r="AD84" i="6"/>
  <c r="AD83" i="6" s="1"/>
  <c r="S200" i="6"/>
  <c r="S199" i="6" s="1"/>
  <c r="Q199" i="6"/>
  <c r="S253" i="6"/>
  <c r="AB901" i="6"/>
  <c r="AD902" i="6"/>
  <c r="AD901" i="6" s="1"/>
  <c r="S858" i="6"/>
  <c r="S857" i="6" s="1"/>
  <c r="S856" i="6" s="1"/>
  <c r="S855" i="6" s="1"/>
  <c r="S850" i="6" s="1"/>
  <c r="S849" i="6" s="1"/>
  <c r="Q857" i="6"/>
  <c r="Q856" i="6" s="1"/>
  <c r="Q855" i="6" s="1"/>
  <c r="Q850" i="6" s="1"/>
  <c r="Q849" i="6" s="1"/>
  <c r="Z64" i="6"/>
  <c r="N766" i="6"/>
  <c r="N765" i="6" s="1"/>
  <c r="AB899" i="6"/>
  <c r="AD900" i="6"/>
  <c r="AD899" i="6" s="1"/>
  <c r="AB1052" i="6"/>
  <c r="AB1051" i="6" s="1"/>
  <c r="AB1050" i="6" s="1"/>
  <c r="AB1049" i="6" s="1"/>
  <c r="AB1048" i="6" s="1"/>
  <c r="AD1053" i="6"/>
  <c r="AD1052" i="6" s="1"/>
  <c r="AD1051" i="6" s="1"/>
  <c r="AD1050" i="6" s="1"/>
  <c r="AD1049" i="6" s="1"/>
  <c r="AD1048" i="6" s="1"/>
  <c r="AB134" i="6"/>
  <c r="AD135" i="6"/>
  <c r="AD134" i="6" s="1"/>
  <c r="AB91" i="6"/>
  <c r="AD92" i="6"/>
  <c r="AD91" i="6" s="1"/>
  <c r="AD974" i="6"/>
  <c r="AD412" i="6"/>
  <c r="AD411" i="6" s="1"/>
  <c r="AD410" i="6" s="1"/>
  <c r="AD409" i="6" s="1"/>
  <c r="AK568" i="6"/>
  <c r="AK569" i="6"/>
  <c r="AD759" i="6"/>
  <c r="AD758" i="6" s="1"/>
  <c r="AB758" i="6"/>
  <c r="S673" i="6"/>
  <c r="S672" i="6" s="1"/>
  <c r="Q672" i="6"/>
  <c r="Q661" i="6" s="1"/>
  <c r="AD966" i="6"/>
  <c r="AD965" i="6" s="1"/>
  <c r="AD964" i="6" s="1"/>
  <c r="AD963" i="6" s="1"/>
  <c r="AD962" i="6" s="1"/>
  <c r="AD961" i="6" s="1"/>
  <c r="AD960" i="6" s="1"/>
  <c r="AB965" i="6"/>
  <c r="AB964" i="6" s="1"/>
  <c r="AB963" i="6" s="1"/>
  <c r="AB962" i="6" s="1"/>
  <c r="AB961" i="6" s="1"/>
  <c r="AB960" i="6" s="1"/>
  <c r="AB776" i="6"/>
  <c r="AD777" i="6"/>
  <c r="AD776" i="6" s="1"/>
  <c r="AB891" i="6"/>
  <c r="AD892" i="6"/>
  <c r="AD891" i="6" s="1"/>
  <c r="Z14" i="6"/>
  <c r="Z13" i="6" s="1"/>
  <c r="Z12" i="6" s="1"/>
  <c r="Z11" i="6" s="1"/>
  <c r="X130" i="6"/>
  <c r="X124" i="6" s="1"/>
  <c r="X103" i="6" s="1"/>
  <c r="X57" i="6" s="1"/>
  <c r="X56" i="6" s="1"/>
  <c r="Q954" i="6"/>
  <c r="Q949" i="6" s="1"/>
  <c r="Q948" i="6" s="1"/>
  <c r="Q947" i="6" s="1"/>
  <c r="Q946" i="6" s="1"/>
  <c r="Q945" i="6" s="1"/>
  <c r="S955" i="6"/>
  <c r="S954" i="6" s="1"/>
  <c r="AD1085" i="6"/>
  <c r="AD1084" i="6" s="1"/>
  <c r="AD1083" i="6" s="1"/>
  <c r="AD1082" i="6" s="1"/>
  <c r="AB1084" i="6"/>
  <c r="AB1083" i="6" s="1"/>
  <c r="AB1082" i="6" s="1"/>
  <c r="AB48" i="6"/>
  <c r="AB47" i="6" s="1"/>
  <c r="AB46" i="6" s="1"/>
  <c r="AD49" i="6"/>
  <c r="AD48" i="6" s="1"/>
  <c r="AD47" i="6" s="1"/>
  <c r="AD46" i="6" s="1"/>
  <c r="Z601" i="6"/>
  <c r="S896" i="6"/>
  <c r="S895" i="6" s="1"/>
  <c r="AK925" i="6"/>
  <c r="AK924" i="6" s="1"/>
  <c r="AM1088" i="6"/>
  <c r="AB101" i="6"/>
  <c r="AB100" i="6" s="1"/>
  <c r="AB99" i="6" s="1"/>
  <c r="AD102" i="6"/>
  <c r="AD101" i="6" s="1"/>
  <c r="AD100" i="6" s="1"/>
  <c r="AD99" i="6" s="1"/>
  <c r="S183" i="6"/>
  <c r="S182" i="6" s="1"/>
  <c r="S181" i="6" s="1"/>
  <c r="S180" i="6" s="1"/>
  <c r="S179" i="6" s="1"/>
  <c r="S178" i="6" s="1"/>
  <c r="Q182" i="6"/>
  <c r="Q181" i="6" s="1"/>
  <c r="Q180" i="6" s="1"/>
  <c r="Q179" i="6" s="1"/>
  <c r="Q178" i="6" s="1"/>
  <c r="Q165" i="6" s="1"/>
  <c r="AB419" i="6"/>
  <c r="AB418" i="6" s="1"/>
  <c r="AB412" i="6" s="1"/>
  <c r="AB411" i="6" s="1"/>
  <c r="AB410" i="6" s="1"/>
  <c r="AB409" i="6" s="1"/>
  <c r="AD420" i="6"/>
  <c r="AD419" i="6" s="1"/>
  <c r="AD418" i="6" s="1"/>
  <c r="Z328" i="6"/>
  <c r="S927" i="6"/>
  <c r="S926" i="6" s="1"/>
  <c r="Q926" i="6"/>
  <c r="AB897" i="6"/>
  <c r="AD898" i="6"/>
  <c r="AD897" i="6" s="1"/>
  <c r="S933" i="6"/>
  <c r="S932" i="6" s="1"/>
  <c r="Q67" i="6"/>
  <c r="Q66" i="6" s="1"/>
  <c r="Q65" i="6" s="1"/>
  <c r="Q311" i="6"/>
  <c r="Q310" i="6" s="1"/>
  <c r="Q309" i="6" s="1"/>
  <c r="Q308" i="6" s="1"/>
  <c r="AB530" i="6"/>
  <c r="AB529" i="6" s="1"/>
  <c r="AB528" i="6" s="1"/>
  <c r="AB527" i="6" s="1"/>
  <c r="AD531" i="6"/>
  <c r="AD530" i="6" s="1"/>
  <c r="AB632" i="6"/>
  <c r="AB631" i="6" s="1"/>
  <c r="AB630" i="6" s="1"/>
  <c r="AB629" i="6" s="1"/>
  <c r="AD633" i="6"/>
  <c r="AD632" i="6" s="1"/>
  <c r="AD631" i="6" s="1"/>
  <c r="AD630" i="6" s="1"/>
  <c r="AD629" i="6" s="1"/>
  <c r="Z711" i="6"/>
  <c r="Z707" i="6" s="1"/>
  <c r="Z689" i="6" s="1"/>
  <c r="Z688" i="6" s="1"/>
  <c r="Z657" i="6" s="1"/>
  <c r="Z649" i="6" s="1"/>
  <c r="AB893" i="6"/>
  <c r="AD894" i="6"/>
  <c r="AD893" i="6" s="1"/>
  <c r="AB1067" i="6"/>
  <c r="AD1068" i="6"/>
  <c r="AD1067" i="6" s="1"/>
  <c r="AB148" i="6"/>
  <c r="AD149" i="6"/>
  <c r="AD148" i="6" s="1"/>
  <c r="S270" i="6"/>
  <c r="S269" i="6" s="1"/>
  <c r="S268" i="6" s="1"/>
  <c r="AB769" i="6"/>
  <c r="AB768" i="6" s="1"/>
  <c r="AB767" i="6" s="1"/>
  <c r="AD770" i="6"/>
  <c r="AD769" i="6" s="1"/>
  <c r="AB848" i="6"/>
  <c r="Q1072" i="6"/>
  <c r="Q1071" i="6" s="1"/>
  <c r="Q1070" i="6" s="1"/>
  <c r="AM11" i="6"/>
  <c r="AB60" i="6"/>
  <c r="AB59" i="6" s="1"/>
  <c r="AB58" i="6" s="1"/>
  <c r="AD61" i="6"/>
  <c r="AD60" i="6" s="1"/>
  <c r="AD59" i="6" s="1"/>
  <c r="AD58" i="6" s="1"/>
  <c r="Z112" i="6"/>
  <c r="N336" i="6"/>
  <c r="N335" i="6" s="1"/>
  <c r="N334" i="6" s="1"/>
  <c r="N328" i="6" s="1"/>
  <c r="N278" i="6" s="1"/>
  <c r="AM366" i="6"/>
  <c r="AK336" i="6"/>
  <c r="S683" i="6"/>
  <c r="S682" i="6" s="1"/>
  <c r="S681" i="6" s="1"/>
  <c r="Q682" i="6"/>
  <c r="X1069" i="6"/>
  <c r="S124" i="6"/>
  <c r="AB292" i="6"/>
  <c r="AD293" i="6"/>
  <c r="AD292" i="6" s="1"/>
  <c r="AK766" i="6"/>
  <c r="AK765" i="6" s="1"/>
  <c r="AK657" i="6" s="1"/>
  <c r="AK649" i="6" s="1"/>
  <c r="AD916" i="6"/>
  <c r="AD1064" i="6"/>
  <c r="AD1063" i="6" s="1"/>
  <c r="AD1062" i="6" s="1"/>
  <c r="AD1061" i="6" s="1"/>
  <c r="AD1060" i="6" s="1"/>
  <c r="AD1059" i="6" s="1"/>
  <c r="AB1063" i="6"/>
  <c r="AB1062" i="6" s="1"/>
  <c r="AB1061" i="6" s="1"/>
  <c r="AB1060" i="6" s="1"/>
  <c r="AB1059" i="6" s="1"/>
  <c r="S447" i="6"/>
  <c r="S446" i="6" s="1"/>
  <c r="S445" i="6" s="1"/>
  <c r="S444" i="6" s="1"/>
  <c r="Q446" i="6"/>
  <c r="Q445" i="6" s="1"/>
  <c r="Q444" i="6" s="1"/>
  <c r="Q11" i="6"/>
  <c r="AB289" i="6"/>
  <c r="AD291" i="6"/>
  <c r="AD289" i="6" s="1"/>
  <c r="AB315" i="6"/>
  <c r="AB311" i="6" s="1"/>
  <c r="AB310" i="6" s="1"/>
  <c r="AB309" i="6" s="1"/>
  <c r="AB308" i="6" s="1"/>
  <c r="AD317" i="6"/>
  <c r="AD315" i="6" s="1"/>
  <c r="AD311" i="6" s="1"/>
  <c r="AD310" i="6" s="1"/>
  <c r="AD309" i="6" s="1"/>
  <c r="AD308" i="6" s="1"/>
  <c r="Q154" i="6"/>
  <c r="N153" i="6"/>
  <c r="N150" i="6" s="1"/>
  <c r="AB421" i="6"/>
  <c r="S782" i="6"/>
  <c r="S781" i="6" s="1"/>
  <c r="S780" i="6" s="1"/>
  <c r="S779" i="6" s="1"/>
  <c r="Q781" i="6"/>
  <c r="Q780" i="6" s="1"/>
  <c r="Q880" i="6"/>
  <c r="Q873" i="6" s="1"/>
  <c r="S881" i="6"/>
  <c r="S880" i="6" s="1"/>
  <c r="S873" i="6" s="1"/>
  <c r="AM1069" i="6"/>
  <c r="Q253" i="6"/>
  <c r="Q249" i="6" s="1"/>
  <c r="Q248" i="6" s="1"/>
  <c r="Q247" i="6" s="1"/>
  <c r="AB502" i="6"/>
  <c r="AD503" i="6"/>
  <c r="AD502" i="6" s="1"/>
  <c r="Q602" i="6"/>
  <c r="Q601" i="6" s="1"/>
  <c r="AK848" i="6"/>
  <c r="AB44" i="6"/>
  <c r="AD45" i="6"/>
  <c r="AD44" i="6" s="1"/>
  <c r="AB146" i="6"/>
  <c r="AD147" i="6"/>
  <c r="AD146" i="6" s="1"/>
  <c r="Q450" i="6"/>
  <c r="S451" i="6"/>
  <c r="S450" i="6" s="1"/>
  <c r="AB536" i="6"/>
  <c r="AB535" i="6" s="1"/>
  <c r="AB534" i="6" s="1"/>
  <c r="AD537" i="6"/>
  <c r="AD536" i="6" s="1"/>
  <c r="AD535" i="6" s="1"/>
  <c r="AD534" i="6" s="1"/>
  <c r="Q452" i="6"/>
  <c r="S453" i="6"/>
  <c r="S452" i="6" s="1"/>
  <c r="AB68" i="6"/>
  <c r="AB67" i="6" s="1"/>
  <c r="AB66" i="6" s="1"/>
  <c r="AB65" i="6" s="1"/>
  <c r="AD69" i="6"/>
  <c r="AD68" i="6" s="1"/>
  <c r="AD67" i="6" s="1"/>
  <c r="AD66" i="6" s="1"/>
  <c r="AD65" i="6" s="1"/>
  <c r="AM210" i="6"/>
  <c r="AM209" i="6" s="1"/>
  <c r="AM208" i="6" s="1"/>
  <c r="AM207" i="6" s="1"/>
  <c r="AM206" i="6" s="1"/>
  <c r="AB398" i="6"/>
  <c r="AB397" i="6" s="1"/>
  <c r="AB396" i="6" s="1"/>
  <c r="AB389" i="6" s="1"/>
  <c r="AB388" i="6" s="1"/>
  <c r="AD399" i="6"/>
  <c r="AD398" i="6" s="1"/>
  <c r="AD397" i="6" s="1"/>
  <c r="AD396" i="6" s="1"/>
  <c r="AD389" i="6" s="1"/>
  <c r="AD388" i="6" s="1"/>
  <c r="AB655" i="6"/>
  <c r="AB654" i="6" s="1"/>
  <c r="AB653" i="6" s="1"/>
  <c r="AB652" i="6" s="1"/>
  <c r="AB651" i="6" s="1"/>
  <c r="AB650" i="6" s="1"/>
  <c r="AD656" i="6"/>
  <c r="AD655" i="6" s="1"/>
  <c r="AD654" i="6" s="1"/>
  <c r="AD653" i="6" s="1"/>
  <c r="AD652" i="6" s="1"/>
  <c r="AD651" i="6" s="1"/>
  <c r="AD650" i="6" s="1"/>
  <c r="S789" i="6"/>
  <c r="S787" i="6" s="1"/>
  <c r="S786" i="6" s="1"/>
  <c r="Q787" i="6"/>
  <c r="Q786" i="6" s="1"/>
  <c r="N967" i="6"/>
  <c r="N959" i="6" s="1"/>
  <c r="S1092" i="6"/>
  <c r="S1091" i="6" s="1"/>
  <c r="S1088" i="6" s="1"/>
  <c r="Q1091" i="6"/>
  <c r="Z143" i="6"/>
  <c r="Q709" i="6"/>
  <c r="Q708" i="6" s="1"/>
  <c r="S710" i="6"/>
  <c r="S709" i="6" s="1"/>
  <c r="S708" i="6" s="1"/>
  <c r="S707" i="6" s="1"/>
  <c r="AB974" i="6"/>
  <c r="AB228" i="6"/>
  <c r="AB225" i="6" s="1"/>
  <c r="AB224" i="6" s="1"/>
  <c r="AB223" i="6" s="1"/>
  <c r="AB207" i="6" s="1"/>
  <c r="AD229" i="6"/>
  <c r="AD228" i="6" s="1"/>
  <c r="AD225" i="6" s="1"/>
  <c r="AD224" i="6" s="1"/>
  <c r="AD223" i="6" s="1"/>
  <c r="AD207" i="6" s="1"/>
  <c r="AB231" i="6"/>
  <c r="AB230" i="6" s="1"/>
  <c r="Q501" i="6"/>
  <c r="Q500" i="6" s="1"/>
  <c r="Q499" i="6" s="1"/>
  <c r="Q498" i="6" s="1"/>
  <c r="N661" i="6"/>
  <c r="N660" i="6" s="1"/>
  <c r="Z959" i="6"/>
  <c r="AB81" i="6"/>
  <c r="AD82" i="6"/>
  <c r="AD81" i="6" s="1"/>
  <c r="AB88" i="6"/>
  <c r="AD89" i="6"/>
  <c r="AD88" i="6" s="1"/>
  <c r="Q288" i="6"/>
  <c r="Q287" i="6" s="1"/>
  <c r="S729" i="6"/>
  <c r="S728" i="6" s="1"/>
  <c r="S727" i="6" s="1"/>
  <c r="S726" i="6" s="1"/>
  <c r="S725" i="6" s="1"/>
  <c r="S724" i="6" s="1"/>
  <c r="Q728" i="6"/>
  <c r="Q727" i="6" s="1"/>
  <c r="Q726" i="6" s="1"/>
  <c r="Q725" i="6" s="1"/>
  <c r="Q724" i="6" s="1"/>
  <c r="Z998" i="6"/>
  <c r="N949" i="6"/>
  <c r="N948" i="6" s="1"/>
  <c r="N947" i="6" s="1"/>
  <c r="N946" i="6" s="1"/>
  <c r="N945" i="6" s="1"/>
  <c r="AB266" i="6"/>
  <c r="AB265" i="6" s="1"/>
  <c r="AB264" i="6" s="1"/>
  <c r="AB263" i="6" s="1"/>
  <c r="AD267" i="6"/>
  <c r="AD266" i="6" s="1"/>
  <c r="AD265" i="6" s="1"/>
  <c r="AD264" i="6" s="1"/>
  <c r="AD263" i="6" s="1"/>
  <c r="S812" i="6"/>
  <c r="S811" i="6" s="1"/>
  <c r="S810" i="6" s="1"/>
  <c r="S809" i="6" s="1"/>
  <c r="S808" i="6" s="1"/>
  <c r="Q811" i="6"/>
  <c r="Q810" i="6" s="1"/>
  <c r="Q809" i="6" s="1"/>
  <c r="Q808" i="6" s="1"/>
  <c r="S921" i="6"/>
  <c r="S920" i="6" s="1"/>
  <c r="Q920" i="6"/>
  <c r="Q768" i="6"/>
  <c r="Q767" i="6" s="1"/>
  <c r="AB157" i="6"/>
  <c r="AB150" i="6" s="1"/>
  <c r="AD158" i="6"/>
  <c r="AD157" i="6" s="1"/>
  <c r="AD150" i="6" s="1"/>
  <c r="AB179" i="6"/>
  <c r="AB178" i="6" s="1"/>
  <c r="AB165" i="6" s="1"/>
  <c r="AB295" i="6"/>
  <c r="AD296" i="6"/>
  <c r="AD295" i="6" s="1"/>
  <c r="AB722" i="6"/>
  <c r="AD723" i="6"/>
  <c r="AD722" i="6" s="1"/>
  <c r="AM998" i="6"/>
  <c r="AM959" i="6" s="1"/>
  <c r="AB79" i="6"/>
  <c r="AD80" i="6"/>
  <c r="AD79" i="6" s="1"/>
  <c r="Z270" i="6"/>
  <c r="Z269" i="6" s="1"/>
  <c r="Z268" i="6" s="1"/>
  <c r="Q542" i="6"/>
  <c r="Q541" i="6" s="1"/>
  <c r="Q540" i="6" s="1"/>
  <c r="Q539" i="6" s="1"/>
  <c r="Q538" i="6" s="1"/>
  <c r="N925" i="6"/>
  <c r="N924" i="6" s="1"/>
  <c r="AM707" i="6"/>
  <c r="AM689" i="6" s="1"/>
  <c r="AM688" i="6" s="1"/>
  <c r="AM657" i="6" s="1"/>
  <c r="AM649" i="6" s="1"/>
  <c r="Z1072" i="6"/>
  <c r="Z1071" i="6" s="1"/>
  <c r="Z1070" i="6" s="1"/>
  <c r="Z1069" i="6" s="1"/>
  <c r="Z1106" i="6"/>
  <c r="S67" i="6"/>
  <c r="S66" i="6" s="1"/>
  <c r="S65" i="6" s="1"/>
  <c r="S64" i="6" s="1"/>
  <c r="AB140" i="6"/>
  <c r="AD141" i="6"/>
  <c r="AD140" i="6" s="1"/>
  <c r="Q282" i="6"/>
  <c r="Q281" i="6" s="1"/>
  <c r="Q280" i="6" s="1"/>
  <c r="Q279" i="6" s="1"/>
  <c r="AD336" i="6"/>
  <c r="AB504" i="6"/>
  <c r="AD505" i="6"/>
  <c r="AD504" i="6" s="1"/>
  <c r="AB712" i="6"/>
  <c r="AD713" i="6"/>
  <c r="AD712" i="6" s="1"/>
  <c r="AD711" i="6" s="1"/>
  <c r="AB736" i="6"/>
  <c r="AB735" i="6" s="1"/>
  <c r="AB734" i="6" s="1"/>
  <c r="AB725" i="6" s="1"/>
  <c r="AB724" i="6" s="1"/>
  <c r="AD737" i="6"/>
  <c r="AD736" i="6" s="1"/>
  <c r="AD735" i="6" s="1"/>
  <c r="AD734" i="6" s="1"/>
  <c r="AD725" i="6" s="1"/>
  <c r="AD724" i="6" s="1"/>
  <c r="S804" i="6"/>
  <c r="S803" i="6" s="1"/>
  <c r="S802" i="6" s="1"/>
  <c r="S801" i="6" s="1"/>
  <c r="S800" i="6" s="1"/>
  <c r="S799" i="6" s="1"/>
  <c r="S798" i="6" s="1"/>
  <c r="Q803" i="6"/>
  <c r="Q802" i="6" s="1"/>
  <c r="Q801" i="6" s="1"/>
  <c r="Q800" i="6" s="1"/>
  <c r="AD782" i="6"/>
  <c r="AD781" i="6" s="1"/>
  <c r="AD780" i="6" s="1"/>
  <c r="AD779" i="6" s="1"/>
  <c r="AB781" i="6"/>
  <c r="AB780" i="6" s="1"/>
  <c r="AB779" i="6" s="1"/>
  <c r="S1103" i="6"/>
  <c r="S1102" i="6" s="1"/>
  <c r="S1101" i="6" s="1"/>
  <c r="S1100" i="6" s="1"/>
  <c r="Q1102" i="6"/>
  <c r="Q1101" i="6" s="1"/>
  <c r="Q1100" i="6" s="1"/>
  <c r="AB122" i="6"/>
  <c r="AB121" i="6" s="1"/>
  <c r="AB120" i="6" s="1"/>
  <c r="AD123" i="6"/>
  <c r="AD122" i="6" s="1"/>
  <c r="AD121" i="6" s="1"/>
  <c r="AD120" i="6" s="1"/>
  <c r="Q362" i="6"/>
  <c r="Q361" i="6" s="1"/>
  <c r="S363" i="6"/>
  <c r="S362" i="6" s="1"/>
  <c r="S361" i="6" s="1"/>
  <c r="S676" i="6"/>
  <c r="S675" i="6" s="1"/>
  <c r="S674" i="6" s="1"/>
  <c r="Q675" i="6"/>
  <c r="Q674" i="6" s="1"/>
  <c r="Q262" i="6"/>
  <c r="AB251" i="6"/>
  <c r="AB250" i="6" s="1"/>
  <c r="AD252" i="6"/>
  <c r="AD251" i="6" s="1"/>
  <c r="AD250" i="6" s="1"/>
  <c r="S868" i="6"/>
  <c r="S867" i="6" s="1"/>
  <c r="S866" i="6" s="1"/>
  <c r="S865" i="6" s="1"/>
  <c r="Q867" i="6"/>
  <c r="Q866" i="6" s="1"/>
  <c r="Q865" i="6" s="1"/>
  <c r="S1072" i="6"/>
  <c r="S1071" i="6" s="1"/>
  <c r="S1070" i="6" s="1"/>
  <c r="S1106" i="6"/>
  <c r="AB115" i="6"/>
  <c r="AB114" i="6" s="1"/>
  <c r="AB113" i="6" s="1"/>
  <c r="AB112" i="6" s="1"/>
  <c r="AD116" i="6"/>
  <c r="AD115" i="6" s="1"/>
  <c r="AD114" i="6" s="1"/>
  <c r="AD113" i="6" s="1"/>
  <c r="AD191" i="6"/>
  <c r="AD189" i="6" s="1"/>
  <c r="AD188" i="6" s="1"/>
  <c r="AD187" i="6" s="1"/>
  <c r="AD179" i="6" s="1"/>
  <c r="AD178" i="6" s="1"/>
  <c r="AD165" i="6" s="1"/>
  <c r="AB189" i="6"/>
  <c r="AB188" i="6" s="1"/>
  <c r="AB187" i="6" s="1"/>
  <c r="AK366" i="6"/>
  <c r="AB478" i="6"/>
  <c r="AB477" i="6" s="1"/>
  <c r="AB476" i="6" s="1"/>
  <c r="AB475" i="6" s="1"/>
  <c r="AB474" i="6" s="1"/>
  <c r="AD479" i="6"/>
  <c r="AD478" i="6" s="1"/>
  <c r="AD477" i="6" s="1"/>
  <c r="AD476" i="6" s="1"/>
  <c r="AD475" i="6" s="1"/>
  <c r="AD474" i="6" s="1"/>
  <c r="N681" i="6"/>
  <c r="N677" i="6" s="1"/>
  <c r="Q419" i="6"/>
  <c r="Q418" i="6" s="1"/>
  <c r="S420" i="6"/>
  <c r="S419" i="6" s="1"/>
  <c r="S418" i="6" s="1"/>
  <c r="AB627" i="6"/>
  <c r="AB626" i="6" s="1"/>
  <c r="AB625" i="6" s="1"/>
  <c r="AB613" i="6" s="1"/>
  <c r="AD628" i="6"/>
  <c r="AD627" i="6" s="1"/>
  <c r="AD626" i="6" s="1"/>
  <c r="AD625" i="6" s="1"/>
  <c r="AD613" i="6" s="1"/>
  <c r="AD612" i="6" s="1"/>
  <c r="AD602" i="6" s="1"/>
  <c r="AD601" i="6" s="1"/>
  <c r="AD953" i="6"/>
  <c r="AD952" i="6" s="1"/>
  <c r="AD949" i="6" s="1"/>
  <c r="AD948" i="6" s="1"/>
  <c r="AD947" i="6" s="1"/>
  <c r="AD946" i="6" s="1"/>
  <c r="AD945" i="6" s="1"/>
  <c r="AB952" i="6"/>
  <c r="AB949" i="6" s="1"/>
  <c r="AB948" i="6" s="1"/>
  <c r="AB947" i="6" s="1"/>
  <c r="AB946" i="6" s="1"/>
  <c r="AB945" i="6" s="1"/>
  <c r="AM919" i="6"/>
  <c r="AM918" i="6" s="1"/>
  <c r="AM917" i="6" s="1"/>
  <c r="AM916" i="6" s="1"/>
  <c r="AM869" i="6" s="1"/>
  <c r="AM831" i="6" s="1"/>
  <c r="AB1019" i="6"/>
  <c r="AB1018" i="6" s="1"/>
  <c r="AB1017" i="6" s="1"/>
  <c r="AB1016" i="6" s="1"/>
  <c r="AB1007" i="6" s="1"/>
  <c r="AB998" i="6" s="1"/>
  <c r="AD1020" i="6"/>
  <c r="AD1019" i="6" s="1"/>
  <c r="AD1018" i="6" s="1"/>
  <c r="AD1017" i="6" s="1"/>
  <c r="AD1016" i="6" s="1"/>
  <c r="AD1007" i="6" s="1"/>
  <c r="AD998" i="6" s="1"/>
  <c r="Z1062" i="6"/>
  <c r="Z1061" i="6" s="1"/>
  <c r="Z1060" i="6" s="1"/>
  <c r="Z1059" i="6" s="1"/>
  <c r="N1058" i="6"/>
  <c r="S931" i="6"/>
  <c r="S930" i="6" s="1"/>
  <c r="Q930" i="6"/>
  <c r="AD345" i="6"/>
  <c r="AD344" i="6" s="1"/>
  <c r="AD343" i="6" s="1"/>
  <c r="AB344" i="6"/>
  <c r="AB343" i="6" s="1"/>
  <c r="AK11" i="6"/>
  <c r="Q101" i="6"/>
  <c r="Q100" i="6" s="1"/>
  <c r="Q99" i="6" s="1"/>
  <c r="S102" i="6"/>
  <c r="S101" i="6" s="1"/>
  <c r="S100" i="6" s="1"/>
  <c r="S99" i="6" s="1"/>
  <c r="AK165" i="6"/>
  <c r="S680" i="6"/>
  <c r="S679" i="6" s="1"/>
  <c r="S678" i="6" s="1"/>
  <c r="S677" i="6" s="1"/>
  <c r="Q679" i="6"/>
  <c r="Q678" i="6" s="1"/>
  <c r="N871" i="6"/>
  <c r="N870" i="6" s="1"/>
  <c r="AB989" i="6"/>
  <c r="AB988" i="6" s="1"/>
  <c r="AB987" i="6" s="1"/>
  <c r="AB986" i="6" s="1"/>
  <c r="AB985" i="6" s="1"/>
  <c r="AD990" i="6"/>
  <c r="AD989" i="6" s="1"/>
  <c r="AD988" i="6" s="1"/>
  <c r="AD987" i="6" s="1"/>
  <c r="AD986" i="6" s="1"/>
  <c r="AD985" i="6" s="1"/>
  <c r="S35" i="6"/>
  <c r="S34" i="6" s="1"/>
  <c r="S33" i="6" s="1"/>
  <c r="S32" i="6" s="1"/>
  <c r="AB514" i="6"/>
  <c r="AB513" i="6" s="1"/>
  <c r="AB512" i="6" s="1"/>
  <c r="AB507" i="6" s="1"/>
  <c r="AD515" i="6"/>
  <c r="AD514" i="6" s="1"/>
  <c r="AD513" i="6" s="1"/>
  <c r="AD512" i="6" s="1"/>
  <c r="AD507" i="6" s="1"/>
  <c r="Q487" i="6"/>
  <c r="Q486" i="6" s="1"/>
  <c r="Q480" i="6" s="1"/>
  <c r="Q473" i="6" s="1"/>
  <c r="S888" i="6"/>
  <c r="S887" i="6" s="1"/>
  <c r="S886" i="6" s="1"/>
  <c r="Q887" i="6"/>
  <c r="Q886" i="6" s="1"/>
  <c r="AB53" i="6"/>
  <c r="AB52" i="6" s="1"/>
  <c r="AB51" i="6" s="1"/>
  <c r="AB50" i="6" s="1"/>
  <c r="AD54" i="6"/>
  <c r="AD53" i="6" s="1"/>
  <c r="AD52" i="6" s="1"/>
  <c r="AD51" i="6" s="1"/>
  <c r="AD50" i="6" s="1"/>
  <c r="AK210" i="6"/>
  <c r="AK209" i="6" s="1"/>
  <c r="AK208" i="6" s="1"/>
  <c r="AK207" i="6" s="1"/>
  <c r="AK206" i="6" s="1"/>
  <c r="Z389" i="6"/>
  <c r="Z388" i="6" s="1"/>
  <c r="Z278" i="6" s="1"/>
  <c r="Q972" i="6"/>
  <c r="Q971" i="6" s="1"/>
  <c r="Q970" i="6" s="1"/>
  <c r="Q969" i="6" s="1"/>
  <c r="Q968" i="6" s="1"/>
  <c r="Q967" i="6" s="1"/>
  <c r="S973" i="6"/>
  <c r="S972" i="6" s="1"/>
  <c r="S971" i="6" s="1"/>
  <c r="S970" i="6" s="1"/>
  <c r="S969" i="6" s="1"/>
  <c r="S968" i="6" s="1"/>
  <c r="S967" i="6" s="1"/>
  <c r="AB1079" i="6"/>
  <c r="AB1078" i="6" s="1"/>
  <c r="AB1077" i="6" s="1"/>
  <c r="AB1076" i="6" s="1"/>
  <c r="AD1080" i="6"/>
  <c r="AD1079" i="6" s="1"/>
  <c r="AD1078" i="6" s="1"/>
  <c r="AD1077" i="6" s="1"/>
  <c r="AB144" i="6"/>
  <c r="AB143" i="6" s="1"/>
  <c r="AD145" i="6"/>
  <c r="AD144" i="6" s="1"/>
  <c r="S249" i="6"/>
  <c r="S248" i="6" s="1"/>
  <c r="S247" i="6" s="1"/>
  <c r="N700" i="6"/>
  <c r="N691" i="6" s="1"/>
  <c r="N690" i="6" s="1"/>
  <c r="N689" i="6" s="1"/>
  <c r="N688" i="6" s="1"/>
  <c r="Q701" i="6"/>
  <c r="S923" i="6"/>
  <c r="S922" i="6" s="1"/>
  <c r="Q922" i="6"/>
  <c r="AI1058" i="6"/>
  <c r="AI1057" i="6"/>
  <c r="Q112" i="6"/>
  <c r="AB257" i="6"/>
  <c r="AB253" i="6" s="1"/>
  <c r="AD259" i="6"/>
  <c r="AD257" i="6" s="1"/>
  <c r="AD253" i="6" s="1"/>
  <c r="S501" i="6"/>
  <c r="S500" i="6" s="1"/>
  <c r="S499" i="6" s="1"/>
  <c r="S498" i="6" s="1"/>
  <c r="S473" i="6" s="1"/>
  <c r="AD663" i="6"/>
  <c r="AD662" i="6" s="1"/>
  <c r="AD661" i="6" s="1"/>
  <c r="AD660" i="6" s="1"/>
  <c r="AD659" i="6" s="1"/>
  <c r="AD658" i="6" s="1"/>
  <c r="AB662" i="6"/>
  <c r="AB661" i="6" s="1"/>
  <c r="AB660" i="6" s="1"/>
  <c r="AB659" i="6" s="1"/>
  <c r="AB658" i="6" s="1"/>
  <c r="Q711" i="6"/>
  <c r="S1007" i="6"/>
  <c r="S998" i="6" s="1"/>
  <c r="AI831" i="6"/>
  <c r="AB24" i="6"/>
  <c r="AB23" i="6" s="1"/>
  <c r="AB22" i="6" s="1"/>
  <c r="AD25" i="6"/>
  <c r="AD24" i="6" s="1"/>
  <c r="AD23" i="6" s="1"/>
  <c r="AD22" i="6" s="1"/>
  <c r="S202" i="6"/>
  <c r="S201" i="6" s="1"/>
  <c r="S196" i="6" s="1"/>
  <c r="S195" i="6" s="1"/>
  <c r="S194" i="6" s="1"/>
  <c r="S193" i="6" s="1"/>
  <c r="S165" i="6" s="1"/>
  <c r="Q201" i="6"/>
  <c r="Q196" i="6" s="1"/>
  <c r="Q195" i="6" s="1"/>
  <c r="Q194" i="6" s="1"/>
  <c r="Q193" i="6" s="1"/>
  <c r="S288" i="6"/>
  <c r="S287" i="6" s="1"/>
  <c r="AD860" i="6"/>
  <c r="AD859" i="6" s="1"/>
  <c r="AD848" i="6" s="1"/>
  <c r="Z262" i="6"/>
  <c r="Z206" i="6" s="1"/>
  <c r="S685" i="6"/>
  <c r="S684" i="6" s="1"/>
  <c r="Q684" i="6"/>
  <c r="N810" i="6"/>
  <c r="N809" i="6" s="1"/>
  <c r="N808" i="6" s="1"/>
  <c r="N917" i="6"/>
  <c r="N916" i="6" s="1"/>
  <c r="S768" i="6"/>
  <c r="S767" i="6" s="1"/>
  <c r="AD997" i="6"/>
  <c r="AD996" i="6" s="1"/>
  <c r="AD995" i="6" s="1"/>
  <c r="AD994" i="6" s="1"/>
  <c r="AD993" i="6" s="1"/>
  <c r="AD992" i="6" s="1"/>
  <c r="AD991" i="6" s="1"/>
  <c r="AB996" i="6"/>
  <c r="AB995" i="6" s="1"/>
  <c r="AB994" i="6" s="1"/>
  <c r="AB993" i="6" s="1"/>
  <c r="AB992" i="6" s="1"/>
  <c r="AB991" i="6" s="1"/>
  <c r="L1057" i="6"/>
  <c r="L1104" i="6" s="1"/>
  <c r="L1107" i="6" s="1"/>
  <c r="Z35" i="6"/>
  <c r="Z34" i="6" s="1"/>
  <c r="Z33" i="6" s="1"/>
  <c r="Z32" i="6" s="1"/>
  <c r="N130" i="6"/>
  <c r="N124" i="6" s="1"/>
  <c r="N103" i="6" s="1"/>
  <c r="N57" i="6" s="1"/>
  <c r="N56" i="6" s="1"/>
  <c r="AB271" i="6"/>
  <c r="AB270" i="6" s="1"/>
  <c r="AD272" i="6"/>
  <c r="AD271" i="6" s="1"/>
  <c r="AD270" i="6" s="1"/>
  <c r="AD269" i="6" s="1"/>
  <c r="AD268" i="6" s="1"/>
  <c r="S542" i="6"/>
  <c r="S541" i="6" s="1"/>
  <c r="S540" i="6" s="1"/>
  <c r="S539" i="6" s="1"/>
  <c r="S538" i="6" s="1"/>
  <c r="AB905" i="6"/>
  <c r="AD906" i="6"/>
  <c r="AD905" i="6" s="1"/>
  <c r="AB1073" i="6"/>
  <c r="AD1074" i="6"/>
  <c r="AD1073" i="6" s="1"/>
  <c r="Q74" i="6"/>
  <c r="Q73" i="6" s="1"/>
  <c r="Q72" i="6" s="1"/>
  <c r="Z131" i="6"/>
  <c r="S280" i="6"/>
  <c r="S279" i="6" s="1"/>
  <c r="AB335" i="6"/>
  <c r="AB334" i="6" s="1"/>
  <c r="N799" i="6"/>
  <c r="N798" i="6" s="1"/>
  <c r="AB760" i="6"/>
  <c r="AD761" i="6"/>
  <c r="AD760" i="6" s="1"/>
  <c r="AD838" i="6"/>
  <c r="AD837" i="6" s="1"/>
  <c r="AD836" i="6" s="1"/>
  <c r="AD835" i="6" s="1"/>
  <c r="AD834" i="6" s="1"/>
  <c r="AD833" i="6" s="1"/>
  <c r="AD832" i="6" s="1"/>
  <c r="AB837" i="6"/>
  <c r="AB836" i="6" s="1"/>
  <c r="AB835" i="6" s="1"/>
  <c r="AB834" i="6" s="1"/>
  <c r="AB833" i="6" s="1"/>
  <c r="AB832" i="6" s="1"/>
  <c r="AB844" i="6"/>
  <c r="AB843" i="6" s="1"/>
  <c r="AB842" i="6" s="1"/>
  <c r="AB841" i="6" s="1"/>
  <c r="AB840" i="6" s="1"/>
  <c r="AB839" i="6" s="1"/>
  <c r="AD845" i="6"/>
  <c r="AD844" i="6" s="1"/>
  <c r="AD843" i="6" s="1"/>
  <c r="AD842" i="6" s="1"/>
  <c r="AD841" i="6" s="1"/>
  <c r="AD840" i="6" s="1"/>
  <c r="AD839" i="6" s="1"/>
  <c r="AB903" i="6"/>
  <c r="AD904" i="6"/>
  <c r="AD903" i="6" s="1"/>
  <c r="Q1088" i="6"/>
  <c r="AB110" i="6"/>
  <c r="AB109" i="6" s="1"/>
  <c r="AB105" i="6" s="1"/>
  <c r="AB104" i="6" s="1"/>
  <c r="AD111" i="6"/>
  <c r="AD110" i="6" s="1"/>
  <c r="AD109" i="6" s="1"/>
  <c r="AD105" i="6" s="1"/>
  <c r="AD104" i="6" s="1"/>
  <c r="AB138" i="6"/>
  <c r="AD139" i="6"/>
  <c r="AD138" i="6" s="1"/>
  <c r="AM196" i="6"/>
  <c r="AM195" i="6" s="1"/>
  <c r="AM194" i="6" s="1"/>
  <c r="AM193" i="6" s="1"/>
  <c r="AM165" i="6" s="1"/>
  <c r="AM56" i="6" s="1"/>
  <c r="S235" i="6"/>
  <c r="S234" i="6" s="1"/>
  <c r="S233" i="6" s="1"/>
  <c r="S232" i="6" s="1"/>
  <c r="S231" i="6" s="1"/>
  <c r="S230" i="6" s="1"/>
  <c r="S206" i="6" s="1"/>
  <c r="Q234" i="6"/>
  <c r="Q233" i="6" s="1"/>
  <c r="Q232" i="6" s="1"/>
  <c r="Q231" i="6" s="1"/>
  <c r="Q230" i="6" s="1"/>
  <c r="Q206" i="6" s="1"/>
  <c r="S262" i="6"/>
  <c r="Z249" i="6"/>
  <c r="Z248" i="6" s="1"/>
  <c r="Z247" i="6" s="1"/>
  <c r="Q574" i="6"/>
  <c r="Q573" i="6" s="1"/>
  <c r="Q572" i="6" s="1"/>
  <c r="Q571" i="6" s="1"/>
  <c r="Q570" i="6" s="1"/>
  <c r="S575" i="6"/>
  <c r="S574" i="6" s="1"/>
  <c r="S573" i="6" s="1"/>
  <c r="S572" i="6" s="1"/>
  <c r="S571" i="6" s="1"/>
  <c r="S570" i="6" s="1"/>
  <c r="AK998" i="6"/>
  <c r="AK959" i="6" s="1"/>
  <c r="S1099" i="6"/>
  <c r="S1098" i="6" s="1"/>
  <c r="S1097" i="6" s="1"/>
  <c r="S1096" i="6" s="1"/>
  <c r="S1095" i="6" s="1"/>
  <c r="S1094" i="6" s="1"/>
  <c r="S1093" i="6" s="1"/>
  <c r="Q1098" i="6"/>
  <c r="Q1097" i="6" s="1"/>
  <c r="Q1096" i="6" s="1"/>
  <c r="Q1095" i="6" s="1"/>
  <c r="Q1094" i="6" s="1"/>
  <c r="Q1093" i="6" s="1"/>
  <c r="AB40" i="6"/>
  <c r="AD41" i="6"/>
  <c r="AD40" i="6" s="1"/>
  <c r="Q131" i="6"/>
  <c r="Q130" i="6" s="1"/>
  <c r="Q124" i="6" s="1"/>
  <c r="AB155" i="6"/>
  <c r="AD156" i="6"/>
  <c r="AD155" i="6" s="1"/>
  <c r="AB276" i="6"/>
  <c r="AB275" i="6" s="1"/>
  <c r="AD277" i="6"/>
  <c r="AD276" i="6" s="1"/>
  <c r="AD275" i="6" s="1"/>
  <c r="AB245" i="6"/>
  <c r="AB244" i="6" s="1"/>
  <c r="AB243" i="6" s="1"/>
  <c r="AB242" i="6" s="1"/>
  <c r="AB241" i="6" s="1"/>
  <c r="AD246" i="6"/>
  <c r="AD245" i="6" s="1"/>
  <c r="AD244" i="6" s="1"/>
  <c r="AD243" i="6" s="1"/>
  <c r="AD242" i="6" s="1"/>
  <c r="AD241" i="6" s="1"/>
  <c r="AK919" i="6"/>
  <c r="AK918" i="6" s="1"/>
  <c r="AK917" i="6" s="1"/>
  <c r="AK916" i="6" s="1"/>
  <c r="AK869" i="6" s="1"/>
  <c r="Q1018" i="6"/>
  <c r="Q1017" i="6" s="1"/>
  <c r="Q1016" i="6" s="1"/>
  <c r="Q1007" i="6" s="1"/>
  <c r="Q998" i="6" s="1"/>
  <c r="AK1057" i="6" l="1"/>
  <c r="AK1058" i="6"/>
  <c r="Q568" i="6"/>
  <c r="Q569" i="6"/>
  <c r="AI1104" i="6"/>
  <c r="AI1107" i="6" s="1"/>
  <c r="Q700" i="6"/>
  <c r="Q691" i="6" s="1"/>
  <c r="Q690" i="6" s="1"/>
  <c r="S701" i="6"/>
  <c r="S700" i="6" s="1"/>
  <c r="S691" i="6" s="1"/>
  <c r="S690" i="6" s="1"/>
  <c r="AD1072" i="6"/>
  <c r="AD1071" i="6" s="1"/>
  <c r="AD1070" i="6" s="1"/>
  <c r="AD1106" i="6"/>
  <c r="S766" i="6"/>
  <c r="S765" i="6" s="1"/>
  <c r="AD1076" i="6"/>
  <c r="AB612" i="6"/>
  <c r="AB602" i="6" s="1"/>
  <c r="AB601" i="6" s="1"/>
  <c r="AB711" i="6"/>
  <c r="AD335" i="6"/>
  <c r="AD334" i="6" s="1"/>
  <c r="S919" i="6"/>
  <c r="S918" i="6" s="1"/>
  <c r="N659" i="6"/>
  <c r="N658" i="6" s="1"/>
  <c r="N657" i="6" s="1"/>
  <c r="N649" i="6" s="1"/>
  <c r="S689" i="6"/>
  <c r="S688" i="6" s="1"/>
  <c r="S657" i="6" s="1"/>
  <c r="S649" i="6" s="1"/>
  <c r="Q779" i="6"/>
  <c r="Q153" i="6"/>
  <c r="Q150" i="6" s="1"/>
  <c r="Q103" i="6" s="1"/>
  <c r="S154" i="6"/>
  <c r="S153" i="6" s="1"/>
  <c r="S150" i="6" s="1"/>
  <c r="S103" i="6" s="1"/>
  <c r="S57" i="6" s="1"/>
  <c r="AB288" i="6"/>
  <c r="AB287" i="6" s="1"/>
  <c r="AB280" i="6" s="1"/>
  <c r="AB279" i="6" s="1"/>
  <c r="X1057" i="6"/>
  <c r="X1104" i="6" s="1"/>
  <c r="X1107" i="6" s="1"/>
  <c r="X1058" i="6"/>
  <c r="AK335" i="6"/>
  <c r="AK334" i="6" s="1"/>
  <c r="AK328" i="6" s="1"/>
  <c r="AK278" i="6" s="1"/>
  <c r="AK56" i="6" s="1"/>
  <c r="Q1106" i="6"/>
  <c r="AD768" i="6"/>
  <c r="AD767" i="6" s="1"/>
  <c r="AD766" i="6" s="1"/>
  <c r="AD765" i="6" s="1"/>
  <c r="AB896" i="6"/>
  <c r="AB895" i="6" s="1"/>
  <c r="S949" i="6"/>
  <c r="S948" i="6" s="1"/>
  <c r="S947" i="6" s="1"/>
  <c r="S946" i="6" s="1"/>
  <c r="S945" i="6" s="1"/>
  <c r="AD707" i="6"/>
  <c r="AD689" i="6" s="1"/>
  <c r="AD688" i="6" s="1"/>
  <c r="AD657" i="6" s="1"/>
  <c r="AD649" i="6" s="1"/>
  <c r="AB328" i="6"/>
  <c r="S860" i="6"/>
  <c r="S859" i="6" s="1"/>
  <c r="AB14" i="6"/>
  <c r="AB13" i="6" s="1"/>
  <c r="AB12" i="6" s="1"/>
  <c r="AB11" i="6" s="1"/>
  <c r="Z1057" i="6"/>
  <c r="Z1058" i="6"/>
  <c r="AD249" i="6"/>
  <c r="AD248" i="6" s="1"/>
  <c r="AD247" i="6" s="1"/>
  <c r="AD206" i="6" s="1"/>
  <c r="Q707" i="6"/>
  <c r="Q689" i="6" s="1"/>
  <c r="Q688" i="6" s="1"/>
  <c r="S449" i="6"/>
  <c r="S448" i="6" s="1"/>
  <c r="AD501" i="6"/>
  <c r="AD500" i="6" s="1"/>
  <c r="AD499" i="6" s="1"/>
  <c r="AD498" i="6" s="1"/>
  <c r="AM1058" i="6"/>
  <c r="AM1057" i="6"/>
  <c r="AM1104" i="6" s="1"/>
  <c r="AM1107" i="6" s="1"/>
  <c r="Q1069" i="6"/>
  <c r="AB766" i="6"/>
  <c r="AB765" i="6" s="1"/>
  <c r="Q64" i="6"/>
  <c r="Q925" i="6"/>
  <c r="Q924" i="6" s="1"/>
  <c r="AD890" i="6"/>
  <c r="AD889" i="6" s="1"/>
  <c r="AB959" i="6"/>
  <c r="AB757" i="6"/>
  <c r="AB756" i="6" s="1"/>
  <c r="AB755" i="6" s="1"/>
  <c r="AB754" i="6" s="1"/>
  <c r="S848" i="6"/>
  <c r="AB707" i="6"/>
  <c r="AB689" i="6" s="1"/>
  <c r="AB688" i="6" s="1"/>
  <c r="AB657" i="6" s="1"/>
  <c r="AB649" i="6" s="1"/>
  <c r="AD35" i="6"/>
  <c r="AD34" i="6" s="1"/>
  <c r="AD33" i="6" s="1"/>
  <c r="AD32" i="6" s="1"/>
  <c r="AB972" i="6"/>
  <c r="AB971" i="6" s="1"/>
  <c r="AB970" i="6" s="1"/>
  <c r="AB969" i="6" s="1"/>
  <c r="AB968" i="6" s="1"/>
  <c r="AB967" i="6" s="1"/>
  <c r="AD973" i="6"/>
  <c r="AD972" i="6" s="1"/>
  <c r="AD971" i="6" s="1"/>
  <c r="AD970" i="6" s="1"/>
  <c r="AD969" i="6" s="1"/>
  <c r="AD968" i="6" s="1"/>
  <c r="AD967" i="6" s="1"/>
  <c r="AD959" i="6" s="1"/>
  <c r="AB1106" i="6"/>
  <c r="AB1072" i="6"/>
  <c r="AB1071" i="6" s="1"/>
  <c r="AB1070" i="6" s="1"/>
  <c r="AB1069" i="6" s="1"/>
  <c r="AB1058" i="6" s="1"/>
  <c r="S569" i="6"/>
  <c r="S568" i="6"/>
  <c r="Z130" i="6"/>
  <c r="Z124" i="6" s="1"/>
  <c r="Z103" i="6" s="1"/>
  <c r="Z57" i="6" s="1"/>
  <c r="Z56" i="6" s="1"/>
  <c r="AB269" i="6"/>
  <c r="AB268" i="6" s="1"/>
  <c r="AB262" i="6" s="1"/>
  <c r="AD143" i="6"/>
  <c r="S959" i="6"/>
  <c r="AB506" i="6"/>
  <c r="AD112" i="6"/>
  <c r="S1069" i="6"/>
  <c r="AB249" i="6"/>
  <c r="AB248" i="6" s="1"/>
  <c r="AB247" i="6" s="1"/>
  <c r="AB206" i="6" s="1"/>
  <c r="Q766" i="6"/>
  <c r="Q765" i="6" s="1"/>
  <c r="Q449" i="6"/>
  <c r="Q448" i="6" s="1"/>
  <c r="Q443" i="6" s="1"/>
  <c r="Q432" i="6" s="1"/>
  <c r="Q421" i="6" s="1"/>
  <c r="AB501" i="6"/>
  <c r="AB500" i="6" s="1"/>
  <c r="AB499" i="6" s="1"/>
  <c r="AB498" i="6" s="1"/>
  <c r="AB473" i="6" s="1"/>
  <c r="S872" i="6"/>
  <c r="S871" i="6" s="1"/>
  <c r="S870" i="6" s="1"/>
  <c r="Q681" i="6"/>
  <c r="Q677" i="6" s="1"/>
  <c r="AD529" i="6"/>
  <c r="AD528" i="6" s="1"/>
  <c r="AD527" i="6" s="1"/>
  <c r="AD506" i="6" s="1"/>
  <c r="S925" i="6"/>
  <c r="S924" i="6" s="1"/>
  <c r="AB890" i="6"/>
  <c r="AB889" i="6" s="1"/>
  <c r="AB871" i="6" s="1"/>
  <c r="AB870" i="6" s="1"/>
  <c r="AB869" i="6" s="1"/>
  <c r="AB831" i="6" s="1"/>
  <c r="AD757" i="6"/>
  <c r="AD756" i="6" s="1"/>
  <c r="AD755" i="6" s="1"/>
  <c r="AD754" i="6" s="1"/>
  <c r="S336" i="6"/>
  <c r="S335" i="6" s="1"/>
  <c r="S334" i="6" s="1"/>
  <c r="S328" i="6" s="1"/>
  <c r="S278" i="6" s="1"/>
  <c r="Q412" i="6"/>
  <c r="Q411" i="6" s="1"/>
  <c r="Q410" i="6" s="1"/>
  <c r="Q409" i="6" s="1"/>
  <c r="AD131" i="6"/>
  <c r="AB35" i="6"/>
  <c r="AB34" i="6" s="1"/>
  <c r="AB33" i="6" s="1"/>
  <c r="AB32" i="6" s="1"/>
  <c r="AD74" i="6"/>
  <c r="AD73" i="6" s="1"/>
  <c r="AD72" i="6" s="1"/>
  <c r="AD64" i="6" s="1"/>
  <c r="N1057" i="6"/>
  <c r="N1104" i="6" s="1"/>
  <c r="N1107" i="6" s="1"/>
  <c r="Q959" i="6"/>
  <c r="N869" i="6"/>
  <c r="N831" i="6" s="1"/>
  <c r="Q799" i="6"/>
  <c r="Q798" i="6" s="1"/>
  <c r="Q919" i="6"/>
  <c r="Q918" i="6" s="1"/>
  <c r="Q917" i="6" s="1"/>
  <c r="Q916" i="6" s="1"/>
  <c r="AD262" i="6"/>
  <c r="AK831" i="6"/>
  <c r="Q872" i="6"/>
  <c r="Q871" i="6" s="1"/>
  <c r="Q870" i="6" s="1"/>
  <c r="Q869" i="6" s="1"/>
  <c r="AD288" i="6"/>
  <c r="AD287" i="6" s="1"/>
  <c r="AD280" i="6" s="1"/>
  <c r="AD279" i="6" s="1"/>
  <c r="S443" i="6"/>
  <c r="S432" i="6" s="1"/>
  <c r="S421" i="6" s="1"/>
  <c r="AD896" i="6"/>
  <c r="AD895" i="6" s="1"/>
  <c r="Q660" i="6"/>
  <c r="Q335" i="6"/>
  <c r="Q334" i="6" s="1"/>
  <c r="Q328" i="6" s="1"/>
  <c r="Q278" i="6" s="1"/>
  <c r="S412" i="6"/>
  <c r="S411" i="6" s="1"/>
  <c r="S410" i="6" s="1"/>
  <c r="S409" i="6" s="1"/>
  <c r="AB131" i="6"/>
  <c r="AB130" i="6" s="1"/>
  <c r="AB124" i="6" s="1"/>
  <c r="AB103" i="6" s="1"/>
  <c r="AD328" i="6"/>
  <c r="Q860" i="6"/>
  <c r="Q859" i="6" s="1"/>
  <c r="Q848" i="6" s="1"/>
  <c r="Q831" i="6" s="1"/>
  <c r="AD12" i="6"/>
  <c r="AD11" i="6" s="1"/>
  <c r="AB74" i="6"/>
  <c r="AB73" i="6" s="1"/>
  <c r="AB72" i="6" s="1"/>
  <c r="AB64" i="6" s="1"/>
  <c r="AB57" i="6" s="1"/>
  <c r="AD278" i="6" l="1"/>
  <c r="S56" i="6"/>
  <c r="AD473" i="6"/>
  <c r="Q659" i="6"/>
  <c r="Q658" i="6" s="1"/>
  <c r="Q657" i="6" s="1"/>
  <c r="Q649" i="6" s="1"/>
  <c r="AD130" i="6"/>
  <c r="AD124" i="6" s="1"/>
  <c r="AD103" i="6" s="1"/>
  <c r="AD57" i="6" s="1"/>
  <c r="Q57" i="6"/>
  <c r="Q56" i="6" s="1"/>
  <c r="Z1104" i="6"/>
  <c r="Z1107" i="6" s="1"/>
  <c r="AD1069" i="6"/>
  <c r="AB1057" i="6"/>
  <c r="AK1104" i="6"/>
  <c r="AK1107" i="6" s="1"/>
  <c r="S1058" i="6"/>
  <c r="S1057" i="6"/>
  <c r="AD871" i="6"/>
  <c r="AD870" i="6" s="1"/>
  <c r="AD869" i="6" s="1"/>
  <c r="AD831" i="6" s="1"/>
  <c r="Q1057" i="6"/>
  <c r="Q1104" i="6" s="1"/>
  <c r="Q1107" i="6" s="1"/>
  <c r="Q1058" i="6"/>
  <c r="AB278" i="6"/>
  <c r="AB56" i="6" s="1"/>
  <c r="S917" i="6"/>
  <c r="S916" i="6" s="1"/>
  <c r="S869" i="6" s="1"/>
  <c r="S831" i="6" s="1"/>
  <c r="AD56" i="6" l="1"/>
  <c r="AB1104" i="6"/>
  <c r="AB1107" i="6" s="1"/>
  <c r="S1104" i="6"/>
  <c r="S1107" i="6" s="1"/>
  <c r="AD1057" i="6"/>
  <c r="AD1104" i="6" s="1"/>
  <c r="AD1107" i="6" s="1"/>
  <c r="AD1058" i="6"/>
  <c r="M451" i="2" l="1"/>
  <c r="M628" i="2" l="1"/>
  <c r="M171" i="2" l="1"/>
  <c r="C18" i="4" l="1"/>
  <c r="E16" i="5" l="1"/>
  <c r="E15" i="5"/>
  <c r="E14" i="5"/>
  <c r="M142" i="2" l="1"/>
  <c r="N144" i="2"/>
  <c r="M449" i="2" l="1"/>
  <c r="N456" i="2" l="1"/>
  <c r="O456" i="2"/>
  <c r="P456" i="2"/>
  <c r="Q456" i="2"/>
  <c r="R456" i="2"/>
  <c r="S456" i="2"/>
  <c r="T456" i="2"/>
  <c r="U456" i="2"/>
  <c r="V456" i="2"/>
  <c r="W456" i="2"/>
  <c r="X456" i="2"/>
  <c r="Y456" i="2"/>
  <c r="Z456" i="2"/>
  <c r="AA456" i="2"/>
  <c r="AB456" i="2"/>
  <c r="AC456" i="2"/>
  <c r="AD456" i="2"/>
  <c r="AE456" i="2"/>
  <c r="AF456" i="2"/>
  <c r="AG456" i="2"/>
  <c r="AH456" i="2"/>
  <c r="M456" i="2"/>
  <c r="N461" i="2"/>
  <c r="N460" i="2" s="1"/>
  <c r="M460" i="2"/>
  <c r="O352" i="2"/>
  <c r="P352" i="2"/>
  <c r="Q352" i="2"/>
  <c r="R352" i="2"/>
  <c r="S352" i="2"/>
  <c r="T352" i="2"/>
  <c r="V352" i="2"/>
  <c r="X352" i="2"/>
  <c r="Z352" i="2"/>
  <c r="AA352" i="2"/>
  <c r="AB352" i="2"/>
  <c r="AC352" i="2"/>
  <c r="AD352" i="2"/>
  <c r="AE352" i="2"/>
  <c r="AF352" i="2"/>
  <c r="AG352" i="2"/>
  <c r="AH352" i="2"/>
  <c r="N365" i="2"/>
  <c r="N364" i="2" s="1"/>
  <c r="M364" i="2"/>
  <c r="M269" i="2" l="1"/>
  <c r="AG627" i="2" l="1"/>
  <c r="X627" i="2"/>
  <c r="AG629" i="2"/>
  <c r="AH628" i="2"/>
  <c r="AH627" i="2" s="1"/>
  <c r="AG623" i="2"/>
  <c r="AG622" i="2"/>
  <c r="AG621" i="2"/>
  <c r="AG619" i="2"/>
  <c r="AG617" i="2"/>
  <c r="AG615" i="2"/>
  <c r="AH612" i="2"/>
  <c r="AH611" i="2"/>
  <c r="AG611" i="2"/>
  <c r="AG609" i="2"/>
  <c r="AG604" i="2"/>
  <c r="AG602" i="2"/>
  <c r="AG600" i="2"/>
  <c r="AG596" i="2"/>
  <c r="AG594" i="2"/>
  <c r="AG592" i="2"/>
  <c r="AG587" i="2"/>
  <c r="AG585" i="2"/>
  <c r="AH584" i="2"/>
  <c r="AH583" i="2" s="1"/>
  <c r="AG583" i="2"/>
  <c r="AG581" i="2"/>
  <c r="AH579" i="2"/>
  <c r="AG577" i="2"/>
  <c r="AG576" i="2" s="1"/>
  <c r="AG574" i="2"/>
  <c r="AG570" i="2"/>
  <c r="AG569" i="2" s="1"/>
  <c r="AG566" i="2"/>
  <c r="AG564" i="2"/>
  <c r="AG562" i="2"/>
  <c r="AG559" i="2"/>
  <c r="AG556" i="2"/>
  <c r="AG554" i="2"/>
  <c r="AG552" i="2"/>
  <c r="AG550" i="2"/>
  <c r="AG548" i="2"/>
  <c r="AH547" i="2"/>
  <c r="AH546" i="2" s="1"/>
  <c r="AG546" i="2"/>
  <c r="AG544" i="2"/>
  <c r="AG542" i="2"/>
  <c r="AG540" i="2"/>
  <c r="AG536" i="2"/>
  <c r="AH533" i="2"/>
  <c r="AG531" i="2"/>
  <c r="AG530" i="2" s="1"/>
  <c r="AG529" i="2" s="1"/>
  <c r="AH527" i="2"/>
  <c r="AH526" i="2" s="1"/>
  <c r="AH525" i="2" s="1"/>
  <c r="AH524" i="2" s="1"/>
  <c r="AG526" i="2"/>
  <c r="AG525" i="2"/>
  <c r="AG524" i="2" s="1"/>
  <c r="AG522" i="2"/>
  <c r="AG520" i="2"/>
  <c r="AG519" i="2" s="1"/>
  <c r="AG517" i="2"/>
  <c r="AH515" i="2"/>
  <c r="AG514" i="2"/>
  <c r="AG512" i="2"/>
  <c r="AG510" i="2"/>
  <c r="AG508" i="2"/>
  <c r="AG506" i="2"/>
  <c r="AG503" i="2"/>
  <c r="AG501" i="2"/>
  <c r="AG499" i="2"/>
  <c r="AG497" i="2"/>
  <c r="AG495" i="2"/>
  <c r="AG491" i="2"/>
  <c r="AG489" i="2"/>
  <c r="AG487" i="2"/>
  <c r="AG484" i="2" s="1"/>
  <c r="AG485" i="2"/>
  <c r="AG483" i="2"/>
  <c r="AG480" i="2"/>
  <c r="AG479" i="2" s="1"/>
  <c r="AG478" i="2" s="1"/>
  <c r="AH477" i="2"/>
  <c r="AH476" i="2" s="1"/>
  <c r="AH475" i="2" s="1"/>
  <c r="AH474" i="2" s="1"/>
  <c r="AG476" i="2"/>
  <c r="AG475" i="2" s="1"/>
  <c r="AG474" i="2" s="1"/>
  <c r="AG472" i="2"/>
  <c r="AG469" i="2" s="1"/>
  <c r="AG468" i="2" s="1"/>
  <c r="AH471" i="2"/>
  <c r="AH470" i="2" s="1"/>
  <c r="AG470" i="2"/>
  <c r="AG462" i="2"/>
  <c r="AG457" i="2"/>
  <c r="AG452" i="2"/>
  <c r="AH451" i="2"/>
  <c r="AH450" i="2"/>
  <c r="AG450" i="2"/>
  <c r="AG448" i="2"/>
  <c r="AG444" i="2"/>
  <c r="AH441" i="2"/>
  <c r="AH440" i="2" s="1"/>
  <c r="AH439" i="2"/>
  <c r="AH438" i="2" s="1"/>
  <c r="AG436" i="2"/>
  <c r="AG434" i="2"/>
  <c r="AG431" i="2"/>
  <c r="AG422" i="2"/>
  <c r="AG407" i="2"/>
  <c r="AH395" i="2"/>
  <c r="AH394" i="2"/>
  <c r="AG394" i="2"/>
  <c r="AG393" i="2" s="1"/>
  <c r="AG389" i="2"/>
  <c r="AG388" i="2" s="1"/>
  <c r="AG385" i="2"/>
  <c r="AG384" i="2" s="1"/>
  <c r="AH383" i="2"/>
  <c r="AH382" i="2"/>
  <c r="AG382" i="2"/>
  <c r="AG377" i="2"/>
  <c r="AG376" i="2" s="1"/>
  <c r="AG373" i="2"/>
  <c r="AG372" i="2" s="1"/>
  <c r="AG371" i="2" s="1"/>
  <c r="AG369" i="2"/>
  <c r="AG366" i="2" s="1"/>
  <c r="AH368" i="2"/>
  <c r="AH367" i="2" s="1"/>
  <c r="AG367" i="2"/>
  <c r="AG362" i="2"/>
  <c r="AG360" i="2"/>
  <c r="AG358" i="2"/>
  <c r="AG355" i="2"/>
  <c r="AG348" i="2"/>
  <c r="AG345" i="2"/>
  <c r="AG339" i="2"/>
  <c r="AG337" i="2"/>
  <c r="AG326" i="2"/>
  <c r="AG325" i="2" s="1"/>
  <c r="AG323" i="2"/>
  <c r="AG320" i="2"/>
  <c r="AG317" i="2"/>
  <c r="AG313" i="2"/>
  <c r="AG311" i="2"/>
  <c r="AG308" i="2" s="1"/>
  <c r="AG309" i="2"/>
  <c r="AG303" i="2"/>
  <c r="AG301" i="2"/>
  <c r="AG299" i="2"/>
  <c r="AG298" i="2" s="1"/>
  <c r="AG291" i="2"/>
  <c r="AG289" i="2"/>
  <c r="AG286" i="2"/>
  <c r="AG283" i="2"/>
  <c r="AG281" i="2"/>
  <c r="AG279" i="2"/>
  <c r="AG277" i="2"/>
  <c r="AG272" i="2"/>
  <c r="AG270" i="2"/>
  <c r="AH269" i="2"/>
  <c r="AH268" i="2" s="1"/>
  <c r="AG268" i="2"/>
  <c r="AH267" i="2"/>
  <c r="AH266" i="2" s="1"/>
  <c r="AG266" i="2"/>
  <c r="AG261" i="2"/>
  <c r="AG256" i="2"/>
  <c r="AG255" i="2" s="1"/>
  <c r="AG254" i="2" s="1"/>
  <c r="AG252" i="2"/>
  <c r="AG251" i="2" s="1"/>
  <c r="AG249" i="2"/>
  <c r="AG248" i="2" s="1"/>
  <c r="AG245" i="2"/>
  <c r="AG243" i="2"/>
  <c r="AG241" i="2"/>
  <c r="AG238" i="2"/>
  <c r="AG237" i="2" s="1"/>
  <c r="AG234" i="2"/>
  <c r="AG233" i="2" s="1"/>
  <c r="AG231" i="2"/>
  <c r="AG229" i="2"/>
  <c r="AG222" i="2"/>
  <c r="AG221" i="2" s="1"/>
  <c r="AG220" i="2" s="1"/>
  <c r="AH219" i="2"/>
  <c r="AH218" i="2" s="1"/>
  <c r="AH217" i="2" s="1"/>
  <c r="AG218" i="2"/>
  <c r="AG217" i="2"/>
  <c r="AG215" i="2"/>
  <c r="AG213" i="2"/>
  <c r="AG211" i="2"/>
  <c r="AG207" i="2"/>
  <c r="AG204" i="2"/>
  <c r="AH202" i="2"/>
  <c r="AG201" i="2"/>
  <c r="AG200" i="2" s="1"/>
  <c r="AH199" i="2"/>
  <c r="AH198" i="2" s="1"/>
  <c r="AH197" i="2" s="1"/>
  <c r="AG198" i="2"/>
  <c r="AG197" i="2" s="1"/>
  <c r="AG194" i="2"/>
  <c r="AG193" i="2" s="1"/>
  <c r="AG191" i="2"/>
  <c r="AG190" i="2" s="1"/>
  <c r="AG188" i="2"/>
  <c r="AG187" i="2" s="1"/>
  <c r="AG183" i="2"/>
  <c r="AG181" i="2"/>
  <c r="AG179" i="2"/>
  <c r="AG177" i="2"/>
  <c r="AG175" i="2"/>
  <c r="AG173" i="2"/>
  <c r="AH171" i="2"/>
  <c r="AH170" i="2" s="1"/>
  <c r="AG170" i="2"/>
  <c r="AG165" i="2"/>
  <c r="AG163" i="2"/>
  <c r="AG161" i="2"/>
  <c r="AG159" i="2"/>
  <c r="AG157" i="2"/>
  <c r="AG155" i="2"/>
  <c r="AG153" i="2"/>
  <c r="AG151" i="2"/>
  <c r="AG147" i="2"/>
  <c r="AG142" i="2"/>
  <c r="AG141" i="2" s="1"/>
  <c r="AG140" i="2" s="1"/>
  <c r="AG138" i="2"/>
  <c r="AG136" i="2"/>
  <c r="AG135" i="2"/>
  <c r="AG134" i="2" s="1"/>
  <c r="AG132" i="2"/>
  <c r="AG128" i="2"/>
  <c r="AG127" i="2"/>
  <c r="AG126" i="2" s="1"/>
  <c r="AG113" i="2"/>
  <c r="AG111" i="2"/>
  <c r="AG109" i="2"/>
  <c r="AG104" i="2" s="1"/>
  <c r="AG103" i="2" s="1"/>
  <c r="AG105" i="2"/>
  <c r="AG100" i="2"/>
  <c r="AG98" i="2"/>
  <c r="AG96" i="2"/>
  <c r="AG94" i="2"/>
  <c r="AG88" i="2"/>
  <c r="AG83" i="2"/>
  <c r="AG81" i="2"/>
  <c r="AG79" i="2"/>
  <c r="AG77" i="2"/>
  <c r="AG70" i="2"/>
  <c r="AG68" i="2"/>
  <c r="AG66" i="2"/>
  <c r="AG64" i="2"/>
  <c r="AG61" i="2"/>
  <c r="AG55" i="2"/>
  <c r="AG54" i="2" s="1"/>
  <c r="AG51" i="2"/>
  <c r="AG48" i="2"/>
  <c r="AG44" i="2"/>
  <c r="AG41" i="2"/>
  <c r="AG39" i="2"/>
  <c r="AG31" i="2"/>
  <c r="AG21" i="2"/>
  <c r="AG17" i="2"/>
  <c r="AG15" i="2"/>
  <c r="X629" i="2"/>
  <c r="X623" i="2"/>
  <c r="X622" i="2"/>
  <c r="X621" i="2"/>
  <c r="X619" i="2"/>
  <c r="X617" i="2"/>
  <c r="X615" i="2"/>
  <c r="Y612" i="2"/>
  <c r="Y611" i="2"/>
  <c r="X611" i="2"/>
  <c r="X609" i="2"/>
  <c r="X604" i="2"/>
  <c r="X602" i="2"/>
  <c r="X600" i="2"/>
  <c r="X596" i="2"/>
  <c r="X594" i="2"/>
  <c r="X592" i="2"/>
  <c r="X591" i="2" s="1"/>
  <c r="X587" i="2"/>
  <c r="X585" i="2"/>
  <c r="Y584" i="2"/>
  <c r="Y583" i="2" s="1"/>
  <c r="X583" i="2"/>
  <c r="X581" i="2"/>
  <c r="Y579" i="2"/>
  <c r="X577" i="2"/>
  <c r="X574" i="2"/>
  <c r="X570" i="2"/>
  <c r="X566" i="2"/>
  <c r="X564" i="2"/>
  <c r="X562" i="2"/>
  <c r="X559" i="2"/>
  <c r="X556" i="2"/>
  <c r="X554" i="2"/>
  <c r="X552" i="2"/>
  <c r="X550" i="2"/>
  <c r="X548" i="2"/>
  <c r="Y547" i="2"/>
  <c r="Y546" i="2" s="1"/>
  <c r="X546" i="2"/>
  <c r="X544" i="2"/>
  <c r="X542" i="2"/>
  <c r="X540" i="2"/>
  <c r="X536" i="2"/>
  <c r="Y533" i="2"/>
  <c r="X531" i="2"/>
  <c r="X530" i="2" s="1"/>
  <c r="X529" i="2" s="1"/>
  <c r="Y527" i="2"/>
  <c r="Y526" i="2" s="1"/>
  <c r="Y525" i="2" s="1"/>
  <c r="Y524" i="2" s="1"/>
  <c r="X526" i="2"/>
  <c r="X525" i="2"/>
  <c r="X524" i="2" s="1"/>
  <c r="X522" i="2"/>
  <c r="X520" i="2"/>
  <c r="X519" i="2" s="1"/>
  <c r="X517" i="2"/>
  <c r="X514" i="2"/>
  <c r="X512" i="2"/>
  <c r="X510" i="2"/>
  <c r="X508" i="2"/>
  <c r="X506" i="2"/>
  <c r="X503" i="2"/>
  <c r="X501" i="2"/>
  <c r="X499" i="2"/>
  <c r="X497" i="2"/>
  <c r="X495" i="2"/>
  <c r="X491" i="2"/>
  <c r="X489" i="2"/>
  <c r="X487" i="2"/>
  <c r="X484" i="2" s="1"/>
  <c r="X483" i="2" s="1"/>
  <c r="X485" i="2"/>
  <c r="X480" i="2"/>
  <c r="X479" i="2"/>
  <c r="X478" i="2" s="1"/>
  <c r="Y477" i="2"/>
  <c r="Y476" i="2"/>
  <c r="X476" i="2"/>
  <c r="X475" i="2" s="1"/>
  <c r="X474" i="2" s="1"/>
  <c r="Y475" i="2"/>
  <c r="Y474" i="2" s="1"/>
  <c r="X472" i="2"/>
  <c r="Y471" i="2"/>
  <c r="Y470" i="2" s="1"/>
  <c r="X470" i="2"/>
  <c r="X469" i="2"/>
  <c r="X468" i="2" s="1"/>
  <c r="X462" i="2"/>
  <c r="X457" i="2"/>
  <c r="X452" i="2"/>
  <c r="Y451" i="2"/>
  <c r="Y450" i="2"/>
  <c r="X450" i="2"/>
  <c r="X448" i="2"/>
  <c r="X444" i="2"/>
  <c r="X436" i="2"/>
  <c r="X433" i="2" s="1"/>
  <c r="X434" i="2"/>
  <c r="X431" i="2"/>
  <c r="X422" i="2"/>
  <c r="X407" i="2"/>
  <c r="Y395" i="2"/>
  <c r="Y394" i="2"/>
  <c r="X394" i="2"/>
  <c r="X389" i="2"/>
  <c r="X388" i="2" s="1"/>
  <c r="X385" i="2"/>
  <c r="Y383" i="2"/>
  <c r="Y382" i="2"/>
  <c r="X382" i="2"/>
  <c r="X377" i="2"/>
  <c r="X376" i="2" s="1"/>
  <c r="X373" i="2"/>
  <c r="X372" i="2" s="1"/>
  <c r="X371" i="2" s="1"/>
  <c r="X369" i="2"/>
  <c r="X367" i="2"/>
  <c r="X362" i="2"/>
  <c r="X360" i="2"/>
  <c r="X358" i="2"/>
  <c r="X355" i="2"/>
  <c r="X351" i="2" s="1"/>
  <c r="X348" i="2"/>
  <c r="X345" i="2"/>
  <c r="X341" i="2" s="1"/>
  <c r="X339" i="2"/>
  <c r="X337" i="2"/>
  <c r="X326" i="2"/>
  <c r="X325" i="2" s="1"/>
  <c r="X323" i="2"/>
  <c r="X316" i="2" s="1"/>
  <c r="X315" i="2" s="1"/>
  <c r="X320" i="2"/>
  <c r="X317" i="2"/>
  <c r="X313" i="2"/>
  <c r="X311" i="2"/>
  <c r="X309" i="2"/>
  <c r="X303" i="2"/>
  <c r="X301" i="2"/>
  <c r="X299" i="2"/>
  <c r="X291" i="2"/>
  <c r="X289" i="2"/>
  <c r="X286" i="2"/>
  <c r="X283" i="2"/>
  <c r="X281" i="2"/>
  <c r="X279" i="2"/>
  <c r="X277" i="2"/>
  <c r="X276" i="2" s="1"/>
  <c r="X272" i="2"/>
  <c r="X265" i="2" s="1"/>
  <c r="X270" i="2"/>
  <c r="Y269" i="2"/>
  <c r="Y268" i="2" s="1"/>
  <c r="X268" i="2"/>
  <c r="Y267" i="2"/>
  <c r="Y266" i="2" s="1"/>
  <c r="X266" i="2"/>
  <c r="X261" i="2"/>
  <c r="X256" i="2"/>
  <c r="X255" i="2" s="1"/>
  <c r="X254" i="2"/>
  <c r="X252" i="2"/>
  <c r="X251" i="2"/>
  <c r="X249" i="2"/>
  <c r="X248" i="2" s="1"/>
  <c r="X245" i="2"/>
  <c r="X243" i="2"/>
  <c r="X241" i="2"/>
  <c r="X238" i="2"/>
  <c r="X237" i="2" s="1"/>
  <c r="X234" i="2"/>
  <c r="X233" i="2" s="1"/>
  <c r="X231" i="2"/>
  <c r="X229" i="2"/>
  <c r="X228" i="2" s="1"/>
  <c r="X222" i="2"/>
  <c r="X221" i="2" s="1"/>
  <c r="X220" i="2" s="1"/>
  <c r="Y219" i="2"/>
  <c r="Y218" i="2" s="1"/>
  <c r="Y217" i="2" s="1"/>
  <c r="X218" i="2"/>
  <c r="X217" i="2"/>
  <c r="X215" i="2"/>
  <c r="X213" i="2"/>
  <c r="X211" i="2"/>
  <c r="X207" i="2"/>
  <c r="X204" i="2"/>
  <c r="Y202" i="2"/>
  <c r="X201" i="2"/>
  <c r="X200" i="2" s="1"/>
  <c r="Y199" i="2"/>
  <c r="Y198" i="2" s="1"/>
  <c r="Y197" i="2" s="1"/>
  <c r="X198" i="2"/>
  <c r="X197" i="2" s="1"/>
  <c r="X194" i="2"/>
  <c r="X193" i="2" s="1"/>
  <c r="X191" i="2"/>
  <c r="X190" i="2" s="1"/>
  <c r="X188" i="2"/>
  <c r="X187" i="2" s="1"/>
  <c r="X183" i="2"/>
  <c r="X181" i="2"/>
  <c r="X179" i="2"/>
  <c r="X177" i="2"/>
  <c r="X175" i="2"/>
  <c r="X173" i="2"/>
  <c r="Y171" i="2"/>
  <c r="Y170" i="2" s="1"/>
  <c r="X170" i="2"/>
  <c r="X165" i="2"/>
  <c r="X163" i="2"/>
  <c r="X161" i="2"/>
  <c r="X159" i="2"/>
  <c r="X157" i="2"/>
  <c r="X155" i="2"/>
  <c r="X153" i="2"/>
  <c r="X151" i="2"/>
  <c r="X147" i="2"/>
  <c r="X142" i="2"/>
  <c r="X141" i="2" s="1"/>
  <c r="X140" i="2" s="1"/>
  <c r="X138" i="2"/>
  <c r="X135" i="2" s="1"/>
  <c r="X134" i="2" s="1"/>
  <c r="X136" i="2"/>
  <c r="X132" i="2"/>
  <c r="X128" i="2"/>
  <c r="X127" i="2"/>
  <c r="X126" i="2" s="1"/>
  <c r="X113" i="2"/>
  <c r="X111" i="2"/>
  <c r="X109" i="2"/>
  <c r="X105" i="2"/>
  <c r="X104" i="2" s="1"/>
  <c r="X103" i="2" s="1"/>
  <c r="X100" i="2"/>
  <c r="X98" i="2"/>
  <c r="X96" i="2"/>
  <c r="X94" i="2"/>
  <c r="X88" i="2"/>
  <c r="X83" i="2"/>
  <c r="X81" i="2"/>
  <c r="X79" i="2"/>
  <c r="X77" i="2"/>
  <c r="X70" i="2"/>
  <c r="X68" i="2"/>
  <c r="X66" i="2"/>
  <c r="X64" i="2"/>
  <c r="X61" i="2"/>
  <c r="X55" i="2"/>
  <c r="X54" i="2" s="1"/>
  <c r="X51" i="2"/>
  <c r="X48" i="2"/>
  <c r="X44" i="2"/>
  <c r="X43" i="2" s="1"/>
  <c r="X41" i="2"/>
  <c r="X39" i="2"/>
  <c r="X31" i="2"/>
  <c r="X21" i="2"/>
  <c r="X17" i="2"/>
  <c r="X15" i="2"/>
  <c r="AG43" i="2" l="1"/>
  <c r="AG76" i="2"/>
  <c r="AG316" i="2"/>
  <c r="AG443" i="2"/>
  <c r="AG442" i="2" s="1"/>
  <c r="X247" i="2"/>
  <c r="X384" i="2"/>
  <c r="AG247" i="2"/>
  <c r="X14" i="2"/>
  <c r="X13" i="2" s="1"/>
  <c r="X308" i="2"/>
  <c r="X455" i="2"/>
  <c r="X454" i="2" s="1"/>
  <c r="AG351" i="2"/>
  <c r="AG336" i="2"/>
  <c r="AG14" i="2"/>
  <c r="AG13" i="2" s="1"/>
  <c r="X146" i="2"/>
  <c r="X145" i="2" s="1"/>
  <c r="X102" i="2" s="1"/>
  <c r="AG169" i="2"/>
  <c r="X169" i="2"/>
  <c r="X168" i="2" s="1"/>
  <c r="AG168" i="2"/>
  <c r="X196" i="2"/>
  <c r="X210" i="2"/>
  <c r="X209" i="2" s="1"/>
  <c r="AG210" i="2"/>
  <c r="AG209" i="2" s="1"/>
  <c r="AG240" i="2"/>
  <c r="X240" i="2"/>
  <c r="X236" i="2" s="1"/>
  <c r="AG228" i="2"/>
  <c r="AG227" i="2" s="1"/>
  <c r="AG265" i="2"/>
  <c r="AG276" i="2"/>
  <c r="AG264" i="2" s="1"/>
  <c r="AG285" i="2"/>
  <c r="AG315" i="2"/>
  <c r="X336" i="2"/>
  <c r="X335" i="2" s="1"/>
  <c r="AG341" i="2"/>
  <c r="AG335" i="2" s="1"/>
  <c r="X375" i="2"/>
  <c r="AG375" i="2"/>
  <c r="X393" i="2"/>
  <c r="AG433" i="2"/>
  <c r="X443" i="2"/>
  <c r="X442" i="2" s="1"/>
  <c r="AG455" i="2"/>
  <c r="AG454" i="2" s="1"/>
  <c r="AG494" i="2"/>
  <c r="AG505" i="2"/>
  <c r="X494" i="2"/>
  <c r="AG535" i="2"/>
  <c r="X569" i="2"/>
  <c r="X576" i="2"/>
  <c r="AG534" i="2"/>
  <c r="AG528" i="2" s="1"/>
  <c r="AG608" i="2"/>
  <c r="AG196" i="2"/>
  <c r="AG421" i="2"/>
  <c r="AG392" i="2" s="1"/>
  <c r="AG391" i="2" s="1"/>
  <c r="AG591" i="2"/>
  <c r="AG146" i="2"/>
  <c r="AG145" i="2" s="1"/>
  <c r="AG102" i="2" s="1"/>
  <c r="AG350" i="2"/>
  <c r="AG60" i="2"/>
  <c r="AG59" i="2" s="1"/>
  <c r="AG12" i="2" s="1"/>
  <c r="AG236" i="2"/>
  <c r="X505" i="2"/>
  <c r="X493" i="2" s="1"/>
  <c r="X482" i="2" s="1"/>
  <c r="X366" i="2"/>
  <c r="X76" i="2"/>
  <c r="X535" i="2"/>
  <c r="X534" i="2" s="1"/>
  <c r="X528" i="2" s="1"/>
  <c r="X608" i="2"/>
  <c r="X631" i="2" s="1"/>
  <c r="X60" i="2"/>
  <c r="X59" i="2" s="1"/>
  <c r="X12" i="2" s="1"/>
  <c r="X350" i="2"/>
  <c r="X227" i="2"/>
  <c r="X285" i="2"/>
  <c r="X298" i="2"/>
  <c r="X421" i="2"/>
  <c r="N294" i="2"/>
  <c r="N293" i="2" s="1"/>
  <c r="M293" i="2"/>
  <c r="AG631" i="2" l="1"/>
  <c r="AG226" i="2"/>
  <c r="X167" i="2"/>
  <c r="AG167" i="2"/>
  <c r="X226" i="2"/>
  <c r="X264" i="2"/>
  <c r="X263" i="2" s="1"/>
  <c r="AG263" i="2"/>
  <c r="AG589" i="2" s="1"/>
  <c r="AG632" i="2" s="1"/>
  <c r="X392" i="2"/>
  <c r="X391" i="2" s="1"/>
  <c r="AG493" i="2"/>
  <c r="AG482" i="2" s="1"/>
  <c r="M189" i="2"/>
  <c r="M477" i="2"/>
  <c r="M471" i="2"/>
  <c r="N297" i="2"/>
  <c r="N296" i="2" s="1"/>
  <c r="N295" i="2" s="1"/>
  <c r="M296" i="2"/>
  <c r="M295" i="2" s="1"/>
  <c r="M267" i="2"/>
  <c r="M199" i="2"/>
  <c r="X589" i="2" l="1"/>
  <c r="X632" i="2" s="1"/>
  <c r="M629" i="2"/>
  <c r="M627" i="2"/>
  <c r="M625" i="2"/>
  <c r="M623" i="2"/>
  <c r="M621" i="2"/>
  <c r="M619" i="2"/>
  <c r="M617" i="2"/>
  <c r="M615" i="2"/>
  <c r="M613" i="2"/>
  <c r="M611" i="2"/>
  <c r="M609" i="2"/>
  <c r="M606" i="2"/>
  <c r="M604" i="2"/>
  <c r="M602" i="2"/>
  <c r="M600" i="2"/>
  <c r="M596" i="2"/>
  <c r="M594" i="2"/>
  <c r="M592" i="2"/>
  <c r="M587" i="2"/>
  <c r="M585" i="2"/>
  <c r="M583" i="2"/>
  <c r="M581" i="2"/>
  <c r="M577" i="2"/>
  <c r="M574" i="2"/>
  <c r="M570" i="2"/>
  <c r="M566" i="2"/>
  <c r="M564" i="2"/>
  <c r="M562" i="2"/>
  <c r="M559" i="2"/>
  <c r="M556" i="2"/>
  <c r="M554" i="2"/>
  <c r="M552" i="2"/>
  <c r="M550" i="2"/>
  <c r="M548" i="2"/>
  <c r="M546" i="2"/>
  <c r="M544" i="2"/>
  <c r="M542" i="2"/>
  <c r="M540" i="2"/>
  <c r="M536" i="2"/>
  <c r="M531" i="2"/>
  <c r="M530" i="2" s="1"/>
  <c r="M529" i="2" s="1"/>
  <c r="M526" i="2"/>
  <c r="M525" i="2" s="1"/>
  <c r="M524" i="2" s="1"/>
  <c r="M522" i="2"/>
  <c r="M520" i="2"/>
  <c r="M517" i="2"/>
  <c r="M514" i="2"/>
  <c r="M512" i="2"/>
  <c r="M510" i="2"/>
  <c r="M508" i="2"/>
  <c r="M506" i="2"/>
  <c r="M503" i="2"/>
  <c r="M501" i="2"/>
  <c r="M499" i="2"/>
  <c r="M497" i="2"/>
  <c r="M495" i="2"/>
  <c r="M491" i="2"/>
  <c r="M489" i="2"/>
  <c r="M487" i="2"/>
  <c r="M485" i="2"/>
  <c r="M480" i="2"/>
  <c r="M479" i="2" s="1"/>
  <c r="M478" i="2" s="1"/>
  <c r="M476" i="2"/>
  <c r="M475" i="2" s="1"/>
  <c r="M474" i="2" s="1"/>
  <c r="M472" i="2"/>
  <c r="M470" i="2"/>
  <c r="M464" i="2"/>
  <c r="M462" i="2"/>
  <c r="M457" i="2"/>
  <c r="M452" i="2"/>
  <c r="M450" i="2"/>
  <c r="M448" i="2"/>
  <c r="M444" i="2"/>
  <c r="M436" i="2"/>
  <c r="M434" i="2"/>
  <c r="M431" i="2"/>
  <c r="M429" i="2"/>
  <c r="M427" i="2"/>
  <c r="M422" i="2"/>
  <c r="M418" i="2"/>
  <c r="M417" i="2" s="1"/>
  <c r="M414" i="2"/>
  <c r="M413" i="2" s="1"/>
  <c r="M410" i="2"/>
  <c r="M409" i="2" s="1"/>
  <c r="M407" i="2"/>
  <c r="M402" i="2"/>
  <c r="M397" i="2"/>
  <c r="M394" i="2"/>
  <c r="M389" i="2"/>
  <c r="M388" i="2" s="1"/>
  <c r="M385" i="2"/>
  <c r="M382" i="2"/>
  <c r="M377" i="2"/>
  <c r="M373" i="2"/>
  <c r="M372" i="2" s="1"/>
  <c r="M371" i="2" s="1"/>
  <c r="M369" i="2"/>
  <c r="M367" i="2"/>
  <c r="M362" i="2"/>
  <c r="M360" i="2"/>
  <c r="M358" i="2"/>
  <c r="M355" i="2"/>
  <c r="M352" i="2"/>
  <c r="M351" i="2" s="1"/>
  <c r="M348" i="2"/>
  <c r="M345" i="2"/>
  <c r="M342" i="2"/>
  <c r="M339" i="2"/>
  <c r="M337" i="2"/>
  <c r="M333" i="2"/>
  <c r="M332" i="2" s="1"/>
  <c r="M330" i="2"/>
  <c r="M326" i="2"/>
  <c r="M323" i="2"/>
  <c r="M320" i="2"/>
  <c r="M317" i="2"/>
  <c r="M313" i="2"/>
  <c r="M311" i="2"/>
  <c r="M309" i="2"/>
  <c r="M306" i="2"/>
  <c r="M304" i="2"/>
  <c r="M301" i="2"/>
  <c r="M299" i="2"/>
  <c r="M291" i="2"/>
  <c r="M289" i="2"/>
  <c r="M286" i="2"/>
  <c r="M283" i="2"/>
  <c r="M281" i="2"/>
  <c r="M279" i="2"/>
  <c r="M277" i="2"/>
  <c r="M274" i="2"/>
  <c r="M272" i="2"/>
  <c r="M270" i="2"/>
  <c r="M268" i="2"/>
  <c r="M266" i="2"/>
  <c r="M261" i="2"/>
  <c r="M256" i="2"/>
  <c r="M252" i="2"/>
  <c r="M251" i="2" s="1"/>
  <c r="M249" i="2"/>
  <c r="M248" i="2" s="1"/>
  <c r="M245" i="2"/>
  <c r="M243" i="2"/>
  <c r="M241" i="2"/>
  <c r="M238" i="2"/>
  <c r="M237" i="2" s="1"/>
  <c r="M234" i="2"/>
  <c r="M233" i="2" s="1"/>
  <c r="M231" i="2"/>
  <c r="M229" i="2"/>
  <c r="M224" i="2"/>
  <c r="M222" i="2" s="1"/>
  <c r="M221" i="2" s="1"/>
  <c r="M220" i="2" s="1"/>
  <c r="M218" i="2"/>
  <c r="M217" i="2" s="1"/>
  <c r="M215" i="2"/>
  <c r="M213" i="2"/>
  <c r="M211" i="2"/>
  <c r="M207" i="2"/>
  <c r="M204" i="2"/>
  <c r="M201" i="2"/>
  <c r="M198" i="2"/>
  <c r="M197" i="2" s="1"/>
  <c r="M194" i="2"/>
  <c r="M193" i="2" s="1"/>
  <c r="M191" i="2"/>
  <c r="M190" i="2" s="1"/>
  <c r="M188" i="2"/>
  <c r="M187" i="2" s="1"/>
  <c r="M185" i="2"/>
  <c r="M183" i="2"/>
  <c r="M181" i="2"/>
  <c r="M179" i="2"/>
  <c r="M177" i="2"/>
  <c r="M175" i="2"/>
  <c r="M173" i="2"/>
  <c r="M170" i="2"/>
  <c r="M165" i="2"/>
  <c r="M163" i="2"/>
  <c r="M161" i="2"/>
  <c r="M159" i="2"/>
  <c r="M157" i="2"/>
  <c r="M155" i="2"/>
  <c r="M153" i="2"/>
  <c r="M151" i="2"/>
  <c r="M147" i="2"/>
  <c r="M141" i="2"/>
  <c r="M140" i="2" s="1"/>
  <c r="M138" i="2"/>
  <c r="M136" i="2"/>
  <c r="M132" i="2"/>
  <c r="M128" i="2"/>
  <c r="M127" i="2" s="1"/>
  <c r="M126" i="2" s="1"/>
  <c r="M121" i="2"/>
  <c r="M119" i="2"/>
  <c r="M113" i="2"/>
  <c r="M111" i="2"/>
  <c r="M109" i="2"/>
  <c r="M107" i="2"/>
  <c r="M105" i="2"/>
  <c r="M100" i="2"/>
  <c r="M98" i="2"/>
  <c r="M96" i="2"/>
  <c r="M94" i="2"/>
  <c r="M88" i="2"/>
  <c r="M83" i="2"/>
  <c r="M81" i="2"/>
  <c r="M79" i="2"/>
  <c r="M77" i="2"/>
  <c r="M72" i="2"/>
  <c r="M70" i="2"/>
  <c r="M68" i="2"/>
  <c r="M66" i="2"/>
  <c r="M64" i="2"/>
  <c r="M61" i="2"/>
  <c r="M55" i="2"/>
  <c r="M54" i="2" s="1"/>
  <c r="M51" i="2"/>
  <c r="M48" i="2"/>
  <c r="M44" i="2"/>
  <c r="M41" i="2"/>
  <c r="M39" i="2"/>
  <c r="M37" i="2"/>
  <c r="M35" i="2"/>
  <c r="M33" i="2"/>
  <c r="M31" i="2"/>
  <c r="M27" i="2"/>
  <c r="M25" i="2"/>
  <c r="M23" i="2"/>
  <c r="M21" i="2"/>
  <c r="M19" i="2"/>
  <c r="M17" i="2"/>
  <c r="M15" i="2"/>
  <c r="M433" i="2" l="1"/>
  <c r="M519" i="2"/>
  <c r="M255" i="2"/>
  <c r="M254" i="2" s="1"/>
  <c r="M43" i="2"/>
  <c r="M285" i="2"/>
  <c r="M469" i="2"/>
  <c r="M468" i="2" s="1"/>
  <c r="M135" i="2"/>
  <c r="M134" i="2" s="1"/>
  <c r="M247" i="2"/>
  <c r="M298" i="2"/>
  <c r="M146" i="2"/>
  <c r="M145" i="2" s="1"/>
  <c r="M341" i="2"/>
  <c r="M384" i="2"/>
  <c r="M60" i="2"/>
  <c r="M325" i="2"/>
  <c r="M104" i="2"/>
  <c r="M103" i="2" s="1"/>
  <c r="M336" i="2"/>
  <c r="M455" i="2"/>
  <c r="M454" i="2" s="1"/>
  <c r="M569" i="2"/>
  <c r="M505" i="2"/>
  <c r="M484" i="2"/>
  <c r="M483" i="2" s="1"/>
  <c r="M376" i="2"/>
  <c r="M14" i="2"/>
  <c r="M76" i="2"/>
  <c r="M200" i="2"/>
  <c r="M196" i="2" s="1"/>
  <c r="M421" i="2"/>
  <c r="M210" i="2"/>
  <c r="M209" i="2" s="1"/>
  <c r="M240" i="2"/>
  <c r="M236" i="2" s="1"/>
  <c r="M308" i="2"/>
  <c r="M608" i="2"/>
  <c r="M265" i="2"/>
  <c r="M303" i="2"/>
  <c r="M316" i="2"/>
  <c r="M393" i="2"/>
  <c r="M169" i="2"/>
  <c r="M168" i="2" s="1"/>
  <c r="M276" i="2"/>
  <c r="M494" i="2"/>
  <c r="M591" i="2"/>
  <c r="M228" i="2"/>
  <c r="M227" i="2" s="1"/>
  <c r="M443" i="2"/>
  <c r="M442" i="2" s="1"/>
  <c r="M366" i="2"/>
  <c r="M535" i="2"/>
  <c r="M576" i="2"/>
  <c r="M102" i="2" l="1"/>
  <c r="M392" i="2"/>
  <c r="M13" i="2"/>
  <c r="M493" i="2"/>
  <c r="M482" i="2" s="1"/>
  <c r="M226" i="2"/>
  <c r="M350" i="2"/>
  <c r="M315" i="2"/>
  <c r="M335" i="2"/>
  <c r="M375" i="2"/>
  <c r="M264" i="2"/>
  <c r="M59" i="2"/>
  <c r="M391" i="2"/>
  <c r="M167" i="2"/>
  <c r="M631" i="2"/>
  <c r="M534" i="2"/>
  <c r="M528" i="2" s="1"/>
  <c r="M12" i="2" l="1"/>
  <c r="M263" i="2"/>
  <c r="M589" i="2" l="1"/>
  <c r="M632" i="2" s="1"/>
  <c r="K616" i="2"/>
  <c r="E18" i="4" l="1"/>
  <c r="D18" i="4"/>
  <c r="O377" i="2" l="1"/>
  <c r="P377" i="2"/>
  <c r="R377" i="2"/>
  <c r="T377" i="2"/>
  <c r="V377" i="2"/>
  <c r="Z377" i="2"/>
  <c r="AA377" i="2"/>
  <c r="AC377" i="2"/>
  <c r="AE377" i="2"/>
  <c r="K377" i="2"/>
  <c r="L379" i="2"/>
  <c r="N379" i="2" s="1"/>
  <c r="P256" i="2"/>
  <c r="R256" i="2"/>
  <c r="T256" i="2"/>
  <c r="V256" i="2"/>
  <c r="AA256" i="2"/>
  <c r="AC256" i="2"/>
  <c r="AE256" i="2"/>
  <c r="K256" i="2"/>
  <c r="L258" i="2"/>
  <c r="N258" i="2" s="1"/>
  <c r="K627" i="2" l="1"/>
  <c r="K464" i="2" l="1"/>
  <c r="K121" i="2" l="1"/>
  <c r="K119" i="2"/>
  <c r="L122" i="2"/>
  <c r="L121" i="2" l="1"/>
  <c r="N122" i="2"/>
  <c r="N121" i="2" s="1"/>
  <c r="L430" i="2"/>
  <c r="K429" i="2"/>
  <c r="K427" i="2"/>
  <c r="K107" i="2"/>
  <c r="L73" i="2"/>
  <c r="K72" i="2"/>
  <c r="AE92" i="2"/>
  <c r="V92" i="2"/>
  <c r="K92" i="2"/>
  <c r="AF507" i="2"/>
  <c r="AE506" i="2"/>
  <c r="V506" i="2"/>
  <c r="K506" i="2"/>
  <c r="K224" i="2"/>
  <c r="O303" i="2"/>
  <c r="P303" i="2"/>
  <c r="Q303" i="2"/>
  <c r="R303" i="2"/>
  <c r="S303" i="2"/>
  <c r="V303" i="2"/>
  <c r="Z303" i="2"/>
  <c r="AA303" i="2"/>
  <c r="AB303" i="2"/>
  <c r="AC303" i="2"/>
  <c r="AD303" i="2"/>
  <c r="AE303" i="2"/>
  <c r="L307" i="2"/>
  <c r="K306" i="2"/>
  <c r="K304" i="2"/>
  <c r="L275" i="2"/>
  <c r="N275" i="2" s="1"/>
  <c r="N274" i="2" s="1"/>
  <c r="K274" i="2"/>
  <c r="AF630" i="2"/>
  <c r="AH630" i="2" s="1"/>
  <c r="AH629" i="2" s="1"/>
  <c r="AE629" i="2"/>
  <c r="W630" i="2"/>
  <c r="V629" i="2"/>
  <c r="L630" i="2"/>
  <c r="N630" i="2" s="1"/>
  <c r="N629" i="2" s="1"/>
  <c r="K629" i="2"/>
  <c r="L626" i="2"/>
  <c r="K625" i="2"/>
  <c r="K613" i="2"/>
  <c r="O613" i="2"/>
  <c r="P613" i="2"/>
  <c r="Q613" i="2"/>
  <c r="R613" i="2"/>
  <c r="S613" i="2"/>
  <c r="T613" i="2"/>
  <c r="AF629" i="2" l="1"/>
  <c r="AF506" i="2"/>
  <c r="AH507" i="2"/>
  <c r="AH506" i="2" s="1"/>
  <c r="W629" i="2"/>
  <c r="Y630" i="2"/>
  <c r="Y629" i="2" s="1"/>
  <c r="L629" i="2"/>
  <c r="L274" i="2"/>
  <c r="L306" i="2"/>
  <c r="N307" i="2"/>
  <c r="N306" i="2" s="1"/>
  <c r="L72" i="2"/>
  <c r="N73" i="2"/>
  <c r="N72" i="2" s="1"/>
  <c r="L429" i="2"/>
  <c r="N430" i="2"/>
  <c r="N429" i="2" s="1"/>
  <c r="L625" i="2"/>
  <c r="N626" i="2"/>
  <c r="N625" i="2" s="1"/>
  <c r="K303" i="2"/>
  <c r="L607" i="2"/>
  <c r="K606" i="2"/>
  <c r="K27" i="2"/>
  <c r="K25" i="2"/>
  <c r="K23" i="2"/>
  <c r="K19" i="2"/>
  <c r="K37" i="2"/>
  <c r="K35" i="2"/>
  <c r="K33" i="2"/>
  <c r="K185" i="2"/>
  <c r="K333" i="2"/>
  <c r="K332" i="2" s="1"/>
  <c r="K330" i="2"/>
  <c r="K342" i="2"/>
  <c r="K402" i="2"/>
  <c r="K397" i="2"/>
  <c r="K418" i="2"/>
  <c r="K417" i="2" s="1"/>
  <c r="K414" i="2"/>
  <c r="K413" i="2" s="1"/>
  <c r="K410" i="2"/>
  <c r="K409" i="2" s="1"/>
  <c r="K623" i="2"/>
  <c r="K621" i="2"/>
  <c r="K619" i="2"/>
  <c r="L618" i="2"/>
  <c r="N618" i="2" s="1"/>
  <c r="N617" i="2" s="1"/>
  <c r="K617" i="2"/>
  <c r="K615" i="2"/>
  <c r="K611" i="2"/>
  <c r="K609" i="2"/>
  <c r="K604" i="2"/>
  <c r="K602" i="2"/>
  <c r="K600" i="2"/>
  <c r="K596" i="2"/>
  <c r="K594" i="2"/>
  <c r="K592" i="2"/>
  <c r="K587" i="2"/>
  <c r="K585" i="2"/>
  <c r="K583" i="2"/>
  <c r="K581" i="2"/>
  <c r="K577" i="2"/>
  <c r="K574" i="2"/>
  <c r="K570" i="2"/>
  <c r="K566" i="2"/>
  <c r="K564" i="2"/>
  <c r="K562" i="2"/>
  <c r="K559" i="2"/>
  <c r="K556" i="2"/>
  <c r="K554" i="2"/>
  <c r="K552" i="2"/>
  <c r="K550" i="2"/>
  <c r="K548" i="2"/>
  <c r="K546" i="2"/>
  <c r="K544" i="2"/>
  <c r="K542" i="2"/>
  <c r="K540" i="2"/>
  <c r="K536" i="2"/>
  <c r="K531" i="2"/>
  <c r="K530" i="2" s="1"/>
  <c r="K529" i="2" s="1"/>
  <c r="K526" i="2"/>
  <c r="K525" i="2" s="1"/>
  <c r="K524" i="2" s="1"/>
  <c r="K522" i="2"/>
  <c r="K520" i="2"/>
  <c r="K517" i="2"/>
  <c r="K514" i="2"/>
  <c r="K512" i="2"/>
  <c r="K510" i="2"/>
  <c r="K508" i="2"/>
  <c r="K503" i="2"/>
  <c r="K501" i="2"/>
  <c r="K499" i="2"/>
  <c r="K497" i="2"/>
  <c r="K495" i="2"/>
  <c r="K491" i="2"/>
  <c r="K489" i="2"/>
  <c r="K487" i="2"/>
  <c r="K485" i="2"/>
  <c r="K480" i="2"/>
  <c r="K479" i="2" s="1"/>
  <c r="K478" i="2" s="1"/>
  <c r="K476" i="2"/>
  <c r="K475" i="2" s="1"/>
  <c r="K474" i="2" s="1"/>
  <c r="K472" i="2"/>
  <c r="K470" i="2"/>
  <c r="K462" i="2"/>
  <c r="K457" i="2"/>
  <c r="K452" i="2"/>
  <c r="K450" i="2"/>
  <c r="K448" i="2"/>
  <c r="K444" i="2"/>
  <c r="K436" i="2"/>
  <c r="L435" i="2"/>
  <c r="N435" i="2" s="1"/>
  <c r="N434" i="2" s="1"/>
  <c r="K434" i="2"/>
  <c r="K431" i="2"/>
  <c r="K422" i="2"/>
  <c r="K407" i="2"/>
  <c r="K394" i="2"/>
  <c r="K389" i="2"/>
  <c r="K388" i="2" s="1"/>
  <c r="K385" i="2"/>
  <c r="K382" i="2"/>
  <c r="K373" i="2"/>
  <c r="K372" i="2" s="1"/>
  <c r="K371" i="2" s="1"/>
  <c r="K369" i="2"/>
  <c r="K367" i="2"/>
  <c r="K362" i="2"/>
  <c r="K360" i="2"/>
  <c r="K358" i="2"/>
  <c r="K355" i="2"/>
  <c r="K352" i="2"/>
  <c r="K348" i="2"/>
  <c r="K345" i="2"/>
  <c r="K339" i="2"/>
  <c r="K337" i="2"/>
  <c r="K326" i="2"/>
  <c r="K323" i="2"/>
  <c r="K320" i="2"/>
  <c r="K317" i="2"/>
  <c r="K313" i="2"/>
  <c r="K311" i="2"/>
  <c r="K309" i="2"/>
  <c r="K301" i="2"/>
  <c r="K299" i="2"/>
  <c r="K291" i="2"/>
  <c r="K289" i="2"/>
  <c r="K286" i="2"/>
  <c r="K283" i="2"/>
  <c r="K281" i="2"/>
  <c r="K279" i="2"/>
  <c r="K277" i="2"/>
  <c r="K272" i="2"/>
  <c r="K270" i="2"/>
  <c r="K268" i="2"/>
  <c r="K266" i="2"/>
  <c r="K261" i="2"/>
  <c r="K252" i="2"/>
  <c r="K251" i="2" s="1"/>
  <c r="K249" i="2"/>
  <c r="K248" i="2" s="1"/>
  <c r="K245" i="2"/>
  <c r="K243" i="2"/>
  <c r="K241" i="2"/>
  <c r="K238" i="2"/>
  <c r="K237" i="2" s="1"/>
  <c r="K234" i="2"/>
  <c r="K233" i="2" s="1"/>
  <c r="K231" i="2"/>
  <c r="K229" i="2"/>
  <c r="K222" i="2"/>
  <c r="K221" i="2" s="1"/>
  <c r="K220" i="2" s="1"/>
  <c r="K218" i="2"/>
  <c r="K217" i="2" s="1"/>
  <c r="K215" i="2"/>
  <c r="K213" i="2"/>
  <c r="K211" i="2"/>
  <c r="K207" i="2"/>
  <c r="K204" i="2"/>
  <c r="K201" i="2"/>
  <c r="K198" i="2"/>
  <c r="K197" i="2" s="1"/>
  <c r="K194" i="2"/>
  <c r="K193" i="2" s="1"/>
  <c r="K191" i="2"/>
  <c r="K190" i="2" s="1"/>
  <c r="K188" i="2"/>
  <c r="K187" i="2" s="1"/>
  <c r="K183" i="2"/>
  <c r="K181" i="2"/>
  <c r="K179" i="2"/>
  <c r="K177" i="2"/>
  <c r="K175" i="2"/>
  <c r="K173" i="2"/>
  <c r="K170" i="2"/>
  <c r="K165" i="2"/>
  <c r="K163" i="2"/>
  <c r="K161" i="2"/>
  <c r="K159" i="2"/>
  <c r="K157" i="2"/>
  <c r="K155" i="2"/>
  <c r="K153" i="2"/>
  <c r="K151" i="2"/>
  <c r="K147" i="2"/>
  <c r="K142" i="2"/>
  <c r="K141" i="2" s="1"/>
  <c r="K140" i="2" s="1"/>
  <c r="K138" i="2"/>
  <c r="K136" i="2"/>
  <c r="K132" i="2"/>
  <c r="K128" i="2"/>
  <c r="K113" i="2"/>
  <c r="K111" i="2"/>
  <c r="K109" i="2"/>
  <c r="K105" i="2"/>
  <c r="K100" i="2"/>
  <c r="K98" i="2"/>
  <c r="K96" i="2"/>
  <c r="K94" i="2"/>
  <c r="K88" i="2"/>
  <c r="K83" i="2"/>
  <c r="K81" i="2"/>
  <c r="K79" i="2"/>
  <c r="K77" i="2"/>
  <c r="K70" i="2"/>
  <c r="K68" i="2"/>
  <c r="K66" i="2"/>
  <c r="K64" i="2"/>
  <c r="K61" i="2"/>
  <c r="K55" i="2"/>
  <c r="K54" i="2" s="1"/>
  <c r="K51" i="2"/>
  <c r="K48" i="2"/>
  <c r="K44" i="2"/>
  <c r="K41" i="2"/>
  <c r="K39" i="2"/>
  <c r="K31" i="2"/>
  <c r="K21" i="2"/>
  <c r="K17" i="2"/>
  <c r="K15" i="2"/>
  <c r="V623" i="2"/>
  <c r="V622" i="2"/>
  <c r="V621" i="2" s="1"/>
  <c r="V619" i="2"/>
  <c r="V617" i="2"/>
  <c r="V615" i="2"/>
  <c r="V611" i="2"/>
  <c r="V609" i="2"/>
  <c r="V604" i="2"/>
  <c r="V602" i="2"/>
  <c r="V600" i="2"/>
  <c r="V596" i="2"/>
  <c r="V594" i="2"/>
  <c r="V592" i="2"/>
  <c r="V587" i="2"/>
  <c r="V585" i="2"/>
  <c r="V583" i="2"/>
  <c r="V581" i="2"/>
  <c r="V577" i="2"/>
  <c r="V574" i="2"/>
  <c r="V570" i="2"/>
  <c r="V566" i="2"/>
  <c r="V564" i="2"/>
  <c r="V562" i="2"/>
  <c r="V559" i="2"/>
  <c r="V556" i="2"/>
  <c r="V554" i="2"/>
  <c r="V552" i="2"/>
  <c r="V550" i="2"/>
  <c r="V548" i="2"/>
  <c r="V546" i="2"/>
  <c r="V544" i="2"/>
  <c r="V542" i="2"/>
  <c r="V540" i="2"/>
  <c r="V536" i="2"/>
  <c r="V531" i="2"/>
  <c r="V530" i="2" s="1"/>
  <c r="V529" i="2" s="1"/>
  <c r="V526" i="2"/>
  <c r="V525" i="2" s="1"/>
  <c r="V524" i="2" s="1"/>
  <c r="V522" i="2"/>
  <c r="V520" i="2"/>
  <c r="V517" i="2"/>
  <c r="V514" i="2"/>
  <c r="V512" i="2"/>
  <c r="V510" i="2"/>
  <c r="V508" i="2"/>
  <c r="V503" i="2"/>
  <c r="V501" i="2"/>
  <c r="V499" i="2"/>
  <c r="V497" i="2"/>
  <c r="V495" i="2"/>
  <c r="V491" i="2"/>
  <c r="V489" i="2"/>
  <c r="V487" i="2"/>
  <c r="V485" i="2"/>
  <c r="V480" i="2"/>
  <c r="V479" i="2" s="1"/>
  <c r="V478" i="2" s="1"/>
  <c r="V476" i="2"/>
  <c r="V475" i="2" s="1"/>
  <c r="V474" i="2" s="1"/>
  <c r="V472" i="2"/>
  <c r="V470" i="2"/>
  <c r="V462" i="2"/>
  <c r="V457" i="2"/>
  <c r="V452" i="2"/>
  <c r="V450" i="2"/>
  <c r="V448" i="2"/>
  <c r="V444" i="2"/>
  <c r="V436" i="2"/>
  <c r="V434" i="2"/>
  <c r="V431" i="2"/>
  <c r="V422" i="2"/>
  <c r="V407" i="2"/>
  <c r="V394" i="2"/>
  <c r="V389" i="2"/>
  <c r="V388" i="2" s="1"/>
  <c r="V385" i="2"/>
  <c r="V382" i="2"/>
  <c r="V373" i="2"/>
  <c r="V372" i="2" s="1"/>
  <c r="V371" i="2" s="1"/>
  <c r="V369" i="2"/>
  <c r="V367" i="2"/>
  <c r="V362" i="2"/>
  <c r="V360" i="2"/>
  <c r="V358" i="2"/>
  <c r="V355" i="2"/>
  <c r="V351" i="2" s="1"/>
  <c r="V348" i="2"/>
  <c r="V345" i="2"/>
  <c r="V339" i="2"/>
  <c r="V337" i="2"/>
  <c r="V326" i="2"/>
  <c r="V325" i="2" s="1"/>
  <c r="V323" i="2"/>
  <c r="V320" i="2"/>
  <c r="V317" i="2"/>
  <c r="V313" i="2"/>
  <c r="V311" i="2"/>
  <c r="V309" i="2"/>
  <c r="V301" i="2"/>
  <c r="V299" i="2"/>
  <c r="V291" i="2"/>
  <c r="V289" i="2"/>
  <c r="W288" i="2"/>
  <c r="Y288" i="2" s="1"/>
  <c r="V286" i="2"/>
  <c r="V283" i="2"/>
  <c r="V281" i="2"/>
  <c r="V279" i="2"/>
  <c r="V277" i="2"/>
  <c r="V272" i="2"/>
  <c r="V270" i="2"/>
  <c r="V268" i="2"/>
  <c r="V266" i="2"/>
  <c r="V261" i="2"/>
  <c r="V255" i="2" s="1"/>
  <c r="V254" i="2" s="1"/>
  <c r="V252" i="2"/>
  <c r="V251" i="2" s="1"/>
  <c r="V249" i="2"/>
  <c r="V248" i="2" s="1"/>
  <c r="V245" i="2"/>
  <c r="V243" i="2"/>
  <c r="V241" i="2"/>
  <c r="V238" i="2"/>
  <c r="V237" i="2" s="1"/>
  <c r="V234" i="2"/>
  <c r="V233" i="2" s="1"/>
  <c r="V231" i="2"/>
  <c r="V229" i="2"/>
  <c r="V222" i="2"/>
  <c r="V221" i="2" s="1"/>
  <c r="V220" i="2" s="1"/>
  <c r="V218" i="2"/>
  <c r="V217" i="2" s="1"/>
  <c r="V215" i="2"/>
  <c r="V213" i="2"/>
  <c r="V211" i="2"/>
  <c r="V207" i="2"/>
  <c r="V204" i="2"/>
  <c r="V201" i="2"/>
  <c r="V198" i="2"/>
  <c r="V197" i="2" s="1"/>
  <c r="V194" i="2"/>
  <c r="V193" i="2" s="1"/>
  <c r="V191" i="2"/>
  <c r="V190" i="2" s="1"/>
  <c r="V188" i="2"/>
  <c r="V187" i="2" s="1"/>
  <c r="V183" i="2"/>
  <c r="V181" i="2"/>
  <c r="V179" i="2"/>
  <c r="V177" i="2"/>
  <c r="V175" i="2"/>
  <c r="V173" i="2"/>
  <c r="V170" i="2"/>
  <c r="V165" i="2"/>
  <c r="V163" i="2"/>
  <c r="V161" i="2"/>
  <c r="V159" i="2"/>
  <c r="V157" i="2"/>
  <c r="V155" i="2"/>
  <c r="V153" i="2"/>
  <c r="V151" i="2"/>
  <c r="V147" i="2"/>
  <c r="V142" i="2"/>
  <c r="V141" i="2" s="1"/>
  <c r="V140" i="2" s="1"/>
  <c r="V138" i="2"/>
  <c r="V136" i="2"/>
  <c r="V132" i="2"/>
  <c r="V128" i="2"/>
  <c r="W114" i="2"/>
  <c r="V113" i="2"/>
  <c r="V111" i="2"/>
  <c r="V109" i="2"/>
  <c r="V105" i="2"/>
  <c r="V100" i="2"/>
  <c r="V98" i="2"/>
  <c r="V96" i="2"/>
  <c r="V94" i="2"/>
  <c r="V88" i="2"/>
  <c r="V83" i="2"/>
  <c r="V81" i="2"/>
  <c r="V79" i="2"/>
  <c r="V77" i="2"/>
  <c r="V70" i="2"/>
  <c r="V68" i="2"/>
  <c r="V66" i="2"/>
  <c r="V64" i="2"/>
  <c r="V61" i="2"/>
  <c r="V55" i="2"/>
  <c r="V54" i="2" s="1"/>
  <c r="V51" i="2"/>
  <c r="V48" i="2"/>
  <c r="V44" i="2"/>
  <c r="V41" i="2"/>
  <c r="V39" i="2"/>
  <c r="V31" i="2"/>
  <c r="V21" i="2"/>
  <c r="V17" i="2"/>
  <c r="V15" i="2"/>
  <c r="AE623" i="2"/>
  <c r="AE622" i="2"/>
  <c r="AE621" i="2" s="1"/>
  <c r="AE619" i="2"/>
  <c r="AE617" i="2"/>
  <c r="AE615" i="2"/>
  <c r="AE611" i="2"/>
  <c r="AE609" i="2"/>
  <c r="AE604" i="2"/>
  <c r="AE602" i="2"/>
  <c r="AE600" i="2"/>
  <c r="AE596" i="2"/>
  <c r="AE594" i="2"/>
  <c r="AE592" i="2"/>
  <c r="AE587" i="2"/>
  <c r="AE585" i="2"/>
  <c r="AE583" i="2"/>
  <c r="AE581" i="2"/>
  <c r="AE577" i="2"/>
  <c r="AE574" i="2"/>
  <c r="AE570" i="2"/>
  <c r="AE566" i="2"/>
  <c r="AE564" i="2"/>
  <c r="AE562" i="2"/>
  <c r="AE559" i="2"/>
  <c r="AE556" i="2"/>
  <c r="AE554" i="2"/>
  <c r="AE552" i="2"/>
  <c r="AE550" i="2"/>
  <c r="AE548" i="2"/>
  <c r="AE546" i="2"/>
  <c r="AE544" i="2"/>
  <c r="AE542" i="2"/>
  <c r="AE540" i="2"/>
  <c r="AE536" i="2"/>
  <c r="AE531" i="2"/>
  <c r="AE530" i="2" s="1"/>
  <c r="AE529" i="2" s="1"/>
  <c r="AE526" i="2"/>
  <c r="AE525" i="2" s="1"/>
  <c r="AE524" i="2" s="1"/>
  <c r="AE522" i="2"/>
  <c r="AE520" i="2"/>
  <c r="AE517" i="2"/>
  <c r="AE514" i="2"/>
  <c r="AE512" i="2"/>
  <c r="AE510" i="2"/>
  <c r="AE508" i="2"/>
  <c r="AE503" i="2"/>
  <c r="AE501" i="2"/>
  <c r="AE499" i="2"/>
  <c r="AE497" i="2"/>
  <c r="AE495" i="2"/>
  <c r="AE491" i="2"/>
  <c r="AE489" i="2"/>
  <c r="AE487" i="2"/>
  <c r="AE485" i="2"/>
  <c r="AE480" i="2"/>
  <c r="AE479" i="2" s="1"/>
  <c r="AE478" i="2" s="1"/>
  <c r="AE476" i="2"/>
  <c r="AE475" i="2" s="1"/>
  <c r="AE474" i="2" s="1"/>
  <c r="AE472" i="2"/>
  <c r="AE470" i="2"/>
  <c r="AE462" i="2"/>
  <c r="AE457" i="2"/>
  <c r="AE452" i="2"/>
  <c r="AE450" i="2"/>
  <c r="AE448" i="2"/>
  <c r="AE444" i="2"/>
  <c r="AE436" i="2"/>
  <c r="AE434" i="2"/>
  <c r="AE431" i="2"/>
  <c r="AE422" i="2"/>
  <c r="AE407" i="2"/>
  <c r="AE394" i="2"/>
  <c r="AE389" i="2"/>
  <c r="AE385" i="2"/>
  <c r="AE382" i="2"/>
  <c r="AE373" i="2"/>
  <c r="AE372" i="2" s="1"/>
  <c r="AE371" i="2" s="1"/>
  <c r="AE369" i="2"/>
  <c r="AE367" i="2"/>
  <c r="AE362" i="2"/>
  <c r="AE360" i="2"/>
  <c r="AE358" i="2"/>
  <c r="AE355" i="2"/>
  <c r="AE351" i="2" s="1"/>
  <c r="AE348" i="2"/>
  <c r="AE345" i="2"/>
  <c r="AE339" i="2"/>
  <c r="AE337" i="2"/>
  <c r="AE326" i="2"/>
  <c r="AE325" i="2" s="1"/>
  <c r="AE323" i="2"/>
  <c r="AE320" i="2"/>
  <c r="AE317" i="2"/>
  <c r="AE313" i="2"/>
  <c r="AE311" i="2"/>
  <c r="AE309" i="2"/>
  <c r="AE301" i="2"/>
  <c r="AE299" i="2"/>
  <c r="AE291" i="2"/>
  <c r="AE289" i="2"/>
  <c r="AE286" i="2"/>
  <c r="AE283" i="2"/>
  <c r="AE281" i="2"/>
  <c r="AE279" i="2"/>
  <c r="AE277" i="2"/>
  <c r="AE272" i="2"/>
  <c r="AE270" i="2"/>
  <c r="AE268" i="2"/>
  <c r="AE266" i="2"/>
  <c r="AE261" i="2"/>
  <c r="AE252" i="2"/>
  <c r="AE251" i="2" s="1"/>
  <c r="AE249" i="2"/>
  <c r="AE248" i="2" s="1"/>
  <c r="AE245" i="2"/>
  <c r="AE243" i="2"/>
  <c r="AE241" i="2"/>
  <c r="AE238" i="2"/>
  <c r="AE237" i="2" s="1"/>
  <c r="AE234" i="2"/>
  <c r="AE233" i="2" s="1"/>
  <c r="AE231" i="2"/>
  <c r="AE229" i="2"/>
  <c r="AE222" i="2"/>
  <c r="AE221" i="2" s="1"/>
  <c r="AE220" i="2" s="1"/>
  <c r="AE218" i="2"/>
  <c r="AE217" i="2" s="1"/>
  <c r="AE215" i="2"/>
  <c r="AE213" i="2"/>
  <c r="AE211" i="2"/>
  <c r="AE207" i="2"/>
  <c r="AE204" i="2"/>
  <c r="AE201" i="2"/>
  <c r="AE198" i="2"/>
  <c r="AE197" i="2" s="1"/>
  <c r="AE194" i="2"/>
  <c r="AE193" i="2" s="1"/>
  <c r="AE191" i="2"/>
  <c r="AE190" i="2" s="1"/>
  <c r="AE188" i="2"/>
  <c r="AE187" i="2" s="1"/>
  <c r="AE183" i="2"/>
  <c r="AE181" i="2"/>
  <c r="AE179" i="2"/>
  <c r="AE177" i="2"/>
  <c r="AE175" i="2"/>
  <c r="AE173" i="2"/>
  <c r="AE170" i="2"/>
  <c r="AE165" i="2"/>
  <c r="AE163" i="2"/>
  <c r="AE161" i="2"/>
  <c r="AE159" i="2"/>
  <c r="AE157" i="2"/>
  <c r="AE155" i="2"/>
  <c r="AE153" i="2"/>
  <c r="AE151" i="2"/>
  <c r="AE147" i="2"/>
  <c r="AE142" i="2"/>
  <c r="AE141" i="2" s="1"/>
  <c r="AE140" i="2" s="1"/>
  <c r="AE138" i="2"/>
  <c r="AE136" i="2"/>
  <c r="AE132" i="2"/>
  <c r="AE128" i="2"/>
  <c r="AE113" i="2"/>
  <c r="AE111" i="2"/>
  <c r="AE109" i="2"/>
  <c r="AE105" i="2"/>
  <c r="AE100" i="2"/>
  <c r="AE98" i="2"/>
  <c r="AE96" i="2"/>
  <c r="AE94" i="2"/>
  <c r="AE88" i="2"/>
  <c r="AE83" i="2"/>
  <c r="AE81" i="2"/>
  <c r="AE79" i="2"/>
  <c r="AE77" i="2"/>
  <c r="AE70" i="2"/>
  <c r="AE68" i="2"/>
  <c r="AE66" i="2"/>
  <c r="AE64" i="2"/>
  <c r="AE61" i="2"/>
  <c r="AE55" i="2"/>
  <c r="AE54" i="2" s="1"/>
  <c r="AE51" i="2"/>
  <c r="AE48" i="2"/>
  <c r="AE44" i="2"/>
  <c r="AE41" i="2"/>
  <c r="AE39" i="2"/>
  <c r="AE31" i="2"/>
  <c r="AE21" i="2"/>
  <c r="AE17" i="2"/>
  <c r="AE15" i="2"/>
  <c r="U628" i="2"/>
  <c r="U627" i="2" s="1"/>
  <c r="J628" i="2"/>
  <c r="T627" i="2"/>
  <c r="I627" i="2"/>
  <c r="AB624" i="2"/>
  <c r="AD624" i="2" s="1"/>
  <c r="Q624" i="2"/>
  <c r="F624" i="2"/>
  <c r="AC623" i="2"/>
  <c r="AA623" i="2"/>
  <c r="Z623" i="2"/>
  <c r="T623" i="2"/>
  <c r="R623" i="2"/>
  <c r="P623" i="2"/>
  <c r="O623" i="2"/>
  <c r="I623" i="2"/>
  <c r="G623" i="2"/>
  <c r="E623" i="2"/>
  <c r="D623" i="2"/>
  <c r="AC622" i="2"/>
  <c r="AC621" i="2" s="1"/>
  <c r="AB622" i="2"/>
  <c r="R622" i="2"/>
  <c r="R621" i="2" s="1"/>
  <c r="Q622" i="2"/>
  <c r="G622" i="2"/>
  <c r="G621" i="2" s="1"/>
  <c r="E622" i="2"/>
  <c r="AA621" i="2"/>
  <c r="Z621" i="2"/>
  <c r="T621" i="2"/>
  <c r="P621" i="2"/>
  <c r="O621" i="2"/>
  <c r="I621" i="2"/>
  <c r="D621" i="2"/>
  <c r="AB620" i="2"/>
  <c r="Q620" i="2"/>
  <c r="E620" i="2"/>
  <c r="F620" i="2" s="1"/>
  <c r="AC619" i="2"/>
  <c r="AA619" i="2"/>
  <c r="Z619" i="2"/>
  <c r="T619" i="2"/>
  <c r="R619" i="2"/>
  <c r="P619" i="2"/>
  <c r="O619" i="2"/>
  <c r="I619" i="2"/>
  <c r="G619" i="2"/>
  <c r="D619" i="2"/>
  <c r="AB618" i="2"/>
  <c r="Q618" i="2"/>
  <c r="S618" i="2" s="1"/>
  <c r="AC617" i="2"/>
  <c r="AA617" i="2"/>
  <c r="Z617" i="2"/>
  <c r="T617" i="2"/>
  <c r="R617" i="2"/>
  <c r="P617" i="2"/>
  <c r="O617" i="2"/>
  <c r="I617" i="2"/>
  <c r="G617" i="2"/>
  <c r="E617" i="2"/>
  <c r="D617" i="2"/>
  <c r="AB616" i="2"/>
  <c r="T616" i="2"/>
  <c r="T615" i="2" s="1"/>
  <c r="O616" i="2"/>
  <c r="F616" i="2"/>
  <c r="AC615" i="2"/>
  <c r="AA615" i="2"/>
  <c r="Z615" i="2"/>
  <c r="R615" i="2"/>
  <c r="P615" i="2"/>
  <c r="I615" i="2"/>
  <c r="G615" i="2"/>
  <c r="E615" i="2"/>
  <c r="D615" i="2"/>
  <c r="U614" i="2"/>
  <c r="U613" i="2" s="1"/>
  <c r="H614" i="2"/>
  <c r="I613" i="2"/>
  <c r="G613" i="2"/>
  <c r="AB612" i="2"/>
  <c r="AD612" i="2" s="1"/>
  <c r="Q612" i="2"/>
  <c r="G612" i="2"/>
  <c r="G611" i="2" s="1"/>
  <c r="F612" i="2"/>
  <c r="AC611" i="2"/>
  <c r="AA611" i="2"/>
  <c r="Z611" i="2"/>
  <c r="T611" i="2"/>
  <c r="R611" i="2"/>
  <c r="P611" i="2"/>
  <c r="O611" i="2"/>
  <c r="I611" i="2"/>
  <c r="E611" i="2"/>
  <c r="D611" i="2"/>
  <c r="AB610" i="2"/>
  <c r="Q610" i="2"/>
  <c r="D610" i="2"/>
  <c r="F610" i="2" s="1"/>
  <c r="AC609" i="2"/>
  <c r="AA609" i="2"/>
  <c r="Z609" i="2"/>
  <c r="T609" i="2"/>
  <c r="R609" i="2"/>
  <c r="P609" i="2"/>
  <c r="O609" i="2"/>
  <c r="I609" i="2"/>
  <c r="G609" i="2"/>
  <c r="E609" i="2"/>
  <c r="AB605" i="2"/>
  <c r="Q605" i="2"/>
  <c r="Q604" i="2" s="1"/>
  <c r="F605" i="2"/>
  <c r="AC604" i="2"/>
  <c r="AA604" i="2"/>
  <c r="Z604" i="2"/>
  <c r="T604" i="2"/>
  <c r="R604" i="2"/>
  <c r="P604" i="2"/>
  <c r="O604" i="2"/>
  <c r="I604" i="2"/>
  <c r="G604" i="2"/>
  <c r="E604" i="2"/>
  <c r="D604" i="2"/>
  <c r="AB603" i="2"/>
  <c r="AB602" i="2" s="1"/>
  <c r="Q603" i="2"/>
  <c r="D603" i="2"/>
  <c r="AC602" i="2"/>
  <c r="AA602" i="2"/>
  <c r="Z602" i="2"/>
  <c r="T602" i="2"/>
  <c r="R602" i="2"/>
  <c r="P602" i="2"/>
  <c r="O602" i="2"/>
  <c r="I602" i="2"/>
  <c r="G602" i="2"/>
  <c r="E602" i="2"/>
  <c r="AB601" i="2"/>
  <c r="Q601" i="2"/>
  <c r="F601" i="2"/>
  <c r="AC600" i="2"/>
  <c r="AA600" i="2"/>
  <c r="Z600" i="2"/>
  <c r="T600" i="2"/>
  <c r="R600" i="2"/>
  <c r="P600" i="2"/>
  <c r="O600" i="2"/>
  <c r="I600" i="2"/>
  <c r="G600" i="2"/>
  <c r="E600" i="2"/>
  <c r="D600" i="2"/>
  <c r="AB599" i="2"/>
  <c r="AD599" i="2" s="1"/>
  <c r="AF599" i="2" s="1"/>
  <c r="AH599" i="2" s="1"/>
  <c r="Q599" i="2"/>
  <c r="S599" i="2" s="1"/>
  <c r="U599" i="2" s="1"/>
  <c r="W599" i="2" s="1"/>
  <c r="Y599" i="2" s="1"/>
  <c r="F599" i="2"/>
  <c r="H599" i="2" s="1"/>
  <c r="J599" i="2" s="1"/>
  <c r="L599" i="2" s="1"/>
  <c r="N599" i="2" s="1"/>
  <c r="AB598" i="2"/>
  <c r="AD598" i="2" s="1"/>
  <c r="AF598" i="2" s="1"/>
  <c r="AH598" i="2" s="1"/>
  <c r="Q598" i="2"/>
  <c r="F598" i="2"/>
  <c r="AB597" i="2"/>
  <c r="Q597" i="2"/>
  <c r="S597" i="2" s="1"/>
  <c r="F597" i="2"/>
  <c r="H597" i="2" s="1"/>
  <c r="AC596" i="2"/>
  <c r="AA596" i="2"/>
  <c r="Z596" i="2"/>
  <c r="T596" i="2"/>
  <c r="R596" i="2"/>
  <c r="P596" i="2"/>
  <c r="O596" i="2"/>
  <c r="I596" i="2"/>
  <c r="G596" i="2"/>
  <c r="E596" i="2"/>
  <c r="D596" i="2"/>
  <c r="AB595" i="2"/>
  <c r="Q595" i="2"/>
  <c r="F595" i="2"/>
  <c r="H595" i="2" s="1"/>
  <c r="AC594" i="2"/>
  <c r="AA594" i="2"/>
  <c r="Z594" i="2"/>
  <c r="T594" i="2"/>
  <c r="R594" i="2"/>
  <c r="P594" i="2"/>
  <c r="O594" i="2"/>
  <c r="I594" i="2"/>
  <c r="G594" i="2"/>
  <c r="E594" i="2"/>
  <c r="D594" i="2"/>
  <c r="AB593" i="2"/>
  <c r="Q593" i="2"/>
  <c r="Q592" i="2" s="1"/>
  <c r="F593" i="2"/>
  <c r="AC592" i="2"/>
  <c r="AA592" i="2"/>
  <c r="Z592" i="2"/>
  <c r="T592" i="2"/>
  <c r="R592" i="2"/>
  <c r="P592" i="2"/>
  <c r="O592" i="2"/>
  <c r="I592" i="2"/>
  <c r="G592" i="2"/>
  <c r="E592" i="2"/>
  <c r="D592" i="2"/>
  <c r="AB588" i="2"/>
  <c r="AD588" i="2" s="1"/>
  <c r="AD587" i="2" s="1"/>
  <c r="Q588" i="2"/>
  <c r="F588" i="2"/>
  <c r="AC587" i="2"/>
  <c r="AB587" i="2"/>
  <c r="AA587" i="2"/>
  <c r="Z587" i="2"/>
  <c r="T587" i="2"/>
  <c r="R587" i="2"/>
  <c r="P587" i="2"/>
  <c r="O587" i="2"/>
  <c r="I587" i="2"/>
  <c r="G587" i="2"/>
  <c r="E587" i="2"/>
  <c r="D587" i="2"/>
  <c r="AB586" i="2"/>
  <c r="AD586" i="2" s="1"/>
  <c r="Q586" i="2"/>
  <c r="F586" i="2"/>
  <c r="AC585" i="2"/>
  <c r="AB585" i="2"/>
  <c r="AA585" i="2"/>
  <c r="Z585" i="2"/>
  <c r="T585" i="2"/>
  <c r="R585" i="2"/>
  <c r="P585" i="2"/>
  <c r="O585" i="2"/>
  <c r="I585" i="2"/>
  <c r="G585" i="2"/>
  <c r="E585" i="2"/>
  <c r="D585" i="2"/>
  <c r="AB584" i="2"/>
  <c r="AB583" i="2" s="1"/>
  <c r="Q584" i="2"/>
  <c r="D584" i="2"/>
  <c r="AC583" i="2"/>
  <c r="AA583" i="2"/>
  <c r="Z583" i="2"/>
  <c r="T583" i="2"/>
  <c r="R583" i="2"/>
  <c r="P583" i="2"/>
  <c r="O583" i="2"/>
  <c r="I583" i="2"/>
  <c r="G583" i="2"/>
  <c r="E583" i="2"/>
  <c r="AB582" i="2"/>
  <c r="AB581" i="2" s="1"/>
  <c r="Q582" i="2"/>
  <c r="D582" i="2"/>
  <c r="AC581" i="2"/>
  <c r="AA581" i="2"/>
  <c r="Z581" i="2"/>
  <c r="T581" i="2"/>
  <c r="R581" i="2"/>
  <c r="P581" i="2"/>
  <c r="O581" i="2"/>
  <c r="I581" i="2"/>
  <c r="G581" i="2"/>
  <c r="E581" i="2"/>
  <c r="AB580" i="2"/>
  <c r="AD580" i="2" s="1"/>
  <c r="AF580" i="2" s="1"/>
  <c r="AH580" i="2" s="1"/>
  <c r="AH577" i="2" s="1"/>
  <c r="Q580" i="2"/>
  <c r="S580" i="2" s="1"/>
  <c r="U580" i="2" s="1"/>
  <c r="W580" i="2" s="1"/>
  <c r="Y580" i="2" s="1"/>
  <c r="F580" i="2"/>
  <c r="H580" i="2" s="1"/>
  <c r="J580" i="2" s="1"/>
  <c r="Z579" i="2"/>
  <c r="AB579" i="2" s="1"/>
  <c r="AD579" i="2" s="1"/>
  <c r="O579" i="2"/>
  <c r="Q579" i="2" s="1"/>
  <c r="S579" i="2" s="1"/>
  <c r="D579" i="2"/>
  <c r="AB578" i="2"/>
  <c r="AD578" i="2" s="1"/>
  <c r="AF578" i="2" s="1"/>
  <c r="AH578" i="2" s="1"/>
  <c r="Q578" i="2"/>
  <c r="S578" i="2" s="1"/>
  <c r="U578" i="2" s="1"/>
  <c r="W578" i="2" s="1"/>
  <c r="Y578" i="2" s="1"/>
  <c r="F578" i="2"/>
  <c r="H578" i="2" s="1"/>
  <c r="AC577" i="2"/>
  <c r="AA577" i="2"/>
  <c r="Z577" i="2"/>
  <c r="T577" i="2"/>
  <c r="R577" i="2"/>
  <c r="P577" i="2"/>
  <c r="O577" i="2"/>
  <c r="I577" i="2"/>
  <c r="G577" i="2"/>
  <c r="E577" i="2"/>
  <c r="AB575" i="2"/>
  <c r="AD575" i="2" s="1"/>
  <c r="Q575" i="2"/>
  <c r="F575" i="2"/>
  <c r="H575" i="2" s="1"/>
  <c r="H574" i="2" s="1"/>
  <c r="AC574" i="2"/>
  <c r="AA574" i="2"/>
  <c r="Z574" i="2"/>
  <c r="T574" i="2"/>
  <c r="R574" i="2"/>
  <c r="P574" i="2"/>
  <c r="O574" i="2"/>
  <c r="I574" i="2"/>
  <c r="G574" i="2"/>
  <c r="E574" i="2"/>
  <c r="D574" i="2"/>
  <c r="AD573" i="2"/>
  <c r="AF573" i="2" s="1"/>
  <c r="AH573" i="2" s="1"/>
  <c r="S573" i="2"/>
  <c r="U573" i="2" s="1"/>
  <c r="W573" i="2" s="1"/>
  <c r="Y573" i="2" s="1"/>
  <c r="F573" i="2"/>
  <c r="H573" i="2" s="1"/>
  <c r="J573" i="2" s="1"/>
  <c r="AB572" i="2"/>
  <c r="AD572" i="2" s="1"/>
  <c r="AF572" i="2" s="1"/>
  <c r="AH572" i="2" s="1"/>
  <c r="Q572" i="2"/>
  <c r="S572" i="2" s="1"/>
  <c r="U572" i="2" s="1"/>
  <c r="W572" i="2" s="1"/>
  <c r="Y572" i="2" s="1"/>
  <c r="F572" i="2"/>
  <c r="H572" i="2" s="1"/>
  <c r="J572" i="2" s="1"/>
  <c r="L572" i="2" s="1"/>
  <c r="N572" i="2" s="1"/>
  <c r="AB571" i="2"/>
  <c r="Q571" i="2"/>
  <c r="S571" i="2" s="1"/>
  <c r="F571" i="2"/>
  <c r="AC570" i="2"/>
  <c r="AA570" i="2"/>
  <c r="AA569" i="2" s="1"/>
  <c r="Z570" i="2"/>
  <c r="T570" i="2"/>
  <c r="R570" i="2"/>
  <c r="P570" i="2"/>
  <c r="O570" i="2"/>
  <c r="I570" i="2"/>
  <c r="G570" i="2"/>
  <c r="G569" i="2" s="1"/>
  <c r="E570" i="2"/>
  <c r="D570" i="2"/>
  <c r="D569" i="2" s="1"/>
  <c r="AB568" i="2"/>
  <c r="AD568" i="2" s="1"/>
  <c r="AF568" i="2" s="1"/>
  <c r="AH568" i="2" s="1"/>
  <c r="Q568" i="2"/>
  <c r="F568" i="2"/>
  <c r="H568" i="2" s="1"/>
  <c r="J568" i="2" s="1"/>
  <c r="L568" i="2" s="1"/>
  <c r="N568" i="2" s="1"/>
  <c r="AB567" i="2"/>
  <c r="AD567" i="2" s="1"/>
  <c r="Q567" i="2"/>
  <c r="S567" i="2" s="1"/>
  <c r="U567" i="2" s="1"/>
  <c r="W567" i="2" s="1"/>
  <c r="Y567" i="2" s="1"/>
  <c r="F567" i="2"/>
  <c r="AC566" i="2"/>
  <c r="AA566" i="2"/>
  <c r="Z566" i="2"/>
  <c r="T566" i="2"/>
  <c r="R566" i="2"/>
  <c r="P566" i="2"/>
  <c r="O566" i="2"/>
  <c r="I566" i="2"/>
  <c r="G566" i="2"/>
  <c r="E566" i="2"/>
  <c r="D566" i="2"/>
  <c r="AB565" i="2"/>
  <c r="AD565" i="2" s="1"/>
  <c r="Q565" i="2"/>
  <c r="F565" i="2"/>
  <c r="AC564" i="2"/>
  <c r="AA564" i="2"/>
  <c r="Z564" i="2"/>
  <c r="T564" i="2"/>
  <c r="R564" i="2"/>
  <c r="P564" i="2"/>
  <c r="O564" i="2"/>
  <c r="I564" i="2"/>
  <c r="G564" i="2"/>
  <c r="E564" i="2"/>
  <c r="D564" i="2"/>
  <c r="AB563" i="2"/>
  <c r="AB562" i="2" s="1"/>
  <c r="Q563" i="2"/>
  <c r="F563" i="2"/>
  <c r="AC562" i="2"/>
  <c r="AA562" i="2"/>
  <c r="Z562" i="2"/>
  <c r="T562" i="2"/>
  <c r="R562" i="2"/>
  <c r="P562" i="2"/>
  <c r="O562" i="2"/>
  <c r="I562" i="2"/>
  <c r="G562" i="2"/>
  <c r="E562" i="2"/>
  <c r="D562" i="2"/>
  <c r="AB561" i="2"/>
  <c r="AD561" i="2" s="1"/>
  <c r="AF561" i="2" s="1"/>
  <c r="AH561" i="2" s="1"/>
  <c r="Q561" i="2"/>
  <c r="S561" i="2" s="1"/>
  <c r="U561" i="2" s="1"/>
  <c r="W561" i="2" s="1"/>
  <c r="Y561" i="2" s="1"/>
  <c r="F561" i="2"/>
  <c r="H561" i="2" s="1"/>
  <c r="J561" i="2" s="1"/>
  <c r="L561" i="2" s="1"/>
  <c r="N561" i="2" s="1"/>
  <c r="AB560" i="2"/>
  <c r="AD560" i="2" s="1"/>
  <c r="Q560" i="2"/>
  <c r="F560" i="2"/>
  <c r="H560" i="2" s="1"/>
  <c r="AC559" i="2"/>
  <c r="AA559" i="2"/>
  <c r="Z559" i="2"/>
  <c r="T559" i="2"/>
  <c r="R559" i="2"/>
  <c r="P559" i="2"/>
  <c r="O559" i="2"/>
  <c r="I559" i="2"/>
  <c r="G559" i="2"/>
  <c r="E559" i="2"/>
  <c r="D559" i="2"/>
  <c r="AB558" i="2"/>
  <c r="AD558" i="2" s="1"/>
  <c r="AF558" i="2" s="1"/>
  <c r="AH558" i="2" s="1"/>
  <c r="Q558" i="2"/>
  <c r="S558" i="2" s="1"/>
  <c r="U558" i="2" s="1"/>
  <c r="W558" i="2" s="1"/>
  <c r="Y558" i="2" s="1"/>
  <c r="F558" i="2"/>
  <c r="H558" i="2" s="1"/>
  <c r="J558" i="2" s="1"/>
  <c r="L558" i="2" s="1"/>
  <c r="N558" i="2" s="1"/>
  <c r="AB557" i="2"/>
  <c r="Q557" i="2"/>
  <c r="F557" i="2"/>
  <c r="H557" i="2" s="1"/>
  <c r="AC556" i="2"/>
  <c r="AA556" i="2"/>
  <c r="Z556" i="2"/>
  <c r="T556" i="2"/>
  <c r="R556" i="2"/>
  <c r="P556" i="2"/>
  <c r="O556" i="2"/>
  <c r="I556" i="2"/>
  <c r="G556" i="2"/>
  <c r="E556" i="2"/>
  <c r="D556" i="2"/>
  <c r="AB555" i="2"/>
  <c r="AD555" i="2" s="1"/>
  <c r="Q555" i="2"/>
  <c r="F555" i="2"/>
  <c r="H555" i="2" s="1"/>
  <c r="AC554" i="2"/>
  <c r="AA554" i="2"/>
  <c r="Z554" i="2"/>
  <c r="T554" i="2"/>
  <c r="R554" i="2"/>
  <c r="P554" i="2"/>
  <c r="O554" i="2"/>
  <c r="I554" i="2"/>
  <c r="G554" i="2"/>
  <c r="E554" i="2"/>
  <c r="D554" i="2"/>
  <c r="AB553" i="2"/>
  <c r="Q553" i="2"/>
  <c r="F553" i="2"/>
  <c r="AC552" i="2"/>
  <c r="AA552" i="2"/>
  <c r="Z552" i="2"/>
  <c r="T552" i="2"/>
  <c r="R552" i="2"/>
  <c r="P552" i="2"/>
  <c r="O552" i="2"/>
  <c r="I552" i="2"/>
  <c r="G552" i="2"/>
  <c r="E552" i="2"/>
  <c r="D552" i="2"/>
  <c r="AB551" i="2"/>
  <c r="Q551" i="2"/>
  <c r="F551" i="2"/>
  <c r="H551" i="2" s="1"/>
  <c r="J551" i="2" s="1"/>
  <c r="AC550" i="2"/>
  <c r="AA550" i="2"/>
  <c r="Z550" i="2"/>
  <c r="T550" i="2"/>
  <c r="R550" i="2"/>
  <c r="P550" i="2"/>
  <c r="O550" i="2"/>
  <c r="I550" i="2"/>
  <c r="G550" i="2"/>
  <c r="E550" i="2"/>
  <c r="D550" i="2"/>
  <c r="AB549" i="2"/>
  <c r="AD549" i="2" s="1"/>
  <c r="Q549" i="2"/>
  <c r="F549" i="2"/>
  <c r="F548" i="2" s="1"/>
  <c r="AC548" i="2"/>
  <c r="AA548" i="2"/>
  <c r="Z548" i="2"/>
  <c r="T548" i="2"/>
  <c r="R548" i="2"/>
  <c r="P548" i="2"/>
  <c r="O548" i="2"/>
  <c r="I548" i="2"/>
  <c r="G548" i="2"/>
  <c r="E548" i="2"/>
  <c r="D548" i="2"/>
  <c r="AB547" i="2"/>
  <c r="AD547" i="2" s="1"/>
  <c r="Q547" i="2"/>
  <c r="Q546" i="2" s="1"/>
  <c r="F547" i="2"/>
  <c r="H547" i="2" s="1"/>
  <c r="AC546" i="2"/>
  <c r="AA546" i="2"/>
  <c r="Z546" i="2"/>
  <c r="T546" i="2"/>
  <c r="R546" i="2"/>
  <c r="P546" i="2"/>
  <c r="O546" i="2"/>
  <c r="I546" i="2"/>
  <c r="G546" i="2"/>
  <c r="E546" i="2"/>
  <c r="D546" i="2"/>
  <c r="AB545" i="2"/>
  <c r="Q545" i="2"/>
  <c r="S545" i="2" s="1"/>
  <c r="F545" i="2"/>
  <c r="H545" i="2" s="1"/>
  <c r="AC544" i="2"/>
  <c r="AA544" i="2"/>
  <c r="Z544" i="2"/>
  <c r="T544" i="2"/>
  <c r="R544" i="2"/>
  <c r="P544" i="2"/>
  <c r="O544" i="2"/>
  <c r="I544" i="2"/>
  <c r="G544" i="2"/>
  <c r="E544" i="2"/>
  <c r="D544" i="2"/>
  <c r="AB543" i="2"/>
  <c r="Q543" i="2"/>
  <c r="F543" i="2"/>
  <c r="AC542" i="2"/>
  <c r="AA542" i="2"/>
  <c r="Z542" i="2"/>
  <c r="T542" i="2"/>
  <c r="R542" i="2"/>
  <c r="P542" i="2"/>
  <c r="O542" i="2"/>
  <c r="I542" i="2"/>
  <c r="G542" i="2"/>
  <c r="E542" i="2"/>
  <c r="D542" i="2"/>
  <c r="AB541" i="2"/>
  <c r="AD541" i="2" s="1"/>
  <c r="Q541" i="2"/>
  <c r="S541" i="2" s="1"/>
  <c r="S540" i="2" s="1"/>
  <c r="F541" i="2"/>
  <c r="AC540" i="2"/>
  <c r="AA540" i="2"/>
  <c r="Z540" i="2"/>
  <c r="T540" i="2"/>
  <c r="R540" i="2"/>
  <c r="Q540" i="2"/>
  <c r="P540" i="2"/>
  <c r="O540" i="2"/>
  <c r="I540" i="2"/>
  <c r="G540" i="2"/>
  <c r="E540" i="2"/>
  <c r="D540" i="2"/>
  <c r="AB539" i="2"/>
  <c r="AD539" i="2" s="1"/>
  <c r="AF539" i="2" s="1"/>
  <c r="AH539" i="2" s="1"/>
  <c r="Q539" i="2"/>
  <c r="S539" i="2" s="1"/>
  <c r="U539" i="2" s="1"/>
  <c r="W539" i="2" s="1"/>
  <c r="Y539" i="2" s="1"/>
  <c r="F539" i="2"/>
  <c r="H539" i="2" s="1"/>
  <c r="J539" i="2" s="1"/>
  <c r="AB538" i="2"/>
  <c r="Q538" i="2"/>
  <c r="S538" i="2" s="1"/>
  <c r="U538" i="2" s="1"/>
  <c r="W538" i="2" s="1"/>
  <c r="Y538" i="2" s="1"/>
  <c r="F538" i="2"/>
  <c r="AB537" i="2"/>
  <c r="AD537" i="2" s="1"/>
  <c r="AF537" i="2" s="1"/>
  <c r="AH537" i="2" s="1"/>
  <c r="Q537" i="2"/>
  <c r="F537" i="2"/>
  <c r="H537" i="2" s="1"/>
  <c r="J537" i="2" s="1"/>
  <c r="AC536" i="2"/>
  <c r="AA536" i="2"/>
  <c r="Z536" i="2"/>
  <c r="T536" i="2"/>
  <c r="R536" i="2"/>
  <c r="P536" i="2"/>
  <c r="O536" i="2"/>
  <c r="I536" i="2"/>
  <c r="G536" i="2"/>
  <c r="E536" i="2"/>
  <c r="D536" i="2"/>
  <c r="AB533" i="2"/>
  <c r="Q533" i="2"/>
  <c r="S533" i="2" s="1"/>
  <c r="F533" i="2"/>
  <c r="H533" i="2" s="1"/>
  <c r="J533" i="2" s="1"/>
  <c r="L533" i="2" s="1"/>
  <c r="N533" i="2" s="1"/>
  <c r="AB532" i="2"/>
  <c r="AD532" i="2" s="1"/>
  <c r="AF532" i="2" s="1"/>
  <c r="AH532" i="2" s="1"/>
  <c r="AH531" i="2" s="1"/>
  <c r="AH530" i="2" s="1"/>
  <c r="AH529" i="2" s="1"/>
  <c r="Q532" i="2"/>
  <c r="F532" i="2"/>
  <c r="H532" i="2" s="1"/>
  <c r="AC531" i="2"/>
  <c r="AC530" i="2" s="1"/>
  <c r="AC529" i="2" s="1"/>
  <c r="AA531" i="2"/>
  <c r="AA530" i="2" s="1"/>
  <c r="AA529" i="2" s="1"/>
  <c r="Z531" i="2"/>
  <c r="Z530" i="2" s="1"/>
  <c r="Z529" i="2" s="1"/>
  <c r="T531" i="2"/>
  <c r="T530" i="2" s="1"/>
  <c r="T529" i="2" s="1"/>
  <c r="R531" i="2"/>
  <c r="R530" i="2" s="1"/>
  <c r="R529" i="2" s="1"/>
  <c r="P531" i="2"/>
  <c r="P530" i="2" s="1"/>
  <c r="P529" i="2" s="1"/>
  <c r="O531" i="2"/>
  <c r="O530" i="2" s="1"/>
  <c r="O529" i="2" s="1"/>
  <c r="I531" i="2"/>
  <c r="I530" i="2" s="1"/>
  <c r="I529" i="2" s="1"/>
  <c r="G531" i="2"/>
  <c r="G530" i="2" s="1"/>
  <c r="G529" i="2" s="1"/>
  <c r="E531" i="2"/>
  <c r="E530" i="2" s="1"/>
  <c r="E529" i="2" s="1"/>
  <c r="D531" i="2"/>
  <c r="D530" i="2" s="1"/>
  <c r="D529" i="2" s="1"/>
  <c r="AB527" i="2"/>
  <c r="Q527" i="2"/>
  <c r="F527" i="2"/>
  <c r="H527" i="2" s="1"/>
  <c r="AC526" i="2"/>
  <c r="AC525" i="2" s="1"/>
  <c r="AC524" i="2" s="1"/>
  <c r="AA526" i="2"/>
  <c r="AA525" i="2" s="1"/>
  <c r="AA524" i="2" s="1"/>
  <c r="Z526" i="2"/>
  <c r="Z525" i="2" s="1"/>
  <c r="Z524" i="2" s="1"/>
  <c r="T526" i="2"/>
  <c r="T525" i="2" s="1"/>
  <c r="T524" i="2" s="1"/>
  <c r="R526" i="2"/>
  <c r="R525" i="2" s="1"/>
  <c r="R524" i="2" s="1"/>
  <c r="P526" i="2"/>
  <c r="P525" i="2" s="1"/>
  <c r="P524" i="2" s="1"/>
  <c r="O526" i="2"/>
  <c r="O525" i="2" s="1"/>
  <c r="O524" i="2" s="1"/>
  <c r="I526" i="2"/>
  <c r="I525" i="2" s="1"/>
  <c r="I524" i="2" s="1"/>
  <c r="G526" i="2"/>
  <c r="G525" i="2" s="1"/>
  <c r="G524" i="2" s="1"/>
  <c r="E526" i="2"/>
  <c r="E525" i="2" s="1"/>
  <c r="E524" i="2" s="1"/>
  <c r="D526" i="2"/>
  <c r="D525" i="2" s="1"/>
  <c r="D524" i="2" s="1"/>
  <c r="AD523" i="2"/>
  <c r="S523" i="2"/>
  <c r="F523" i="2"/>
  <c r="AC522" i="2"/>
  <c r="AA522" i="2"/>
  <c r="Z522" i="2"/>
  <c r="T522" i="2"/>
  <c r="R522" i="2"/>
  <c r="P522" i="2"/>
  <c r="O522" i="2"/>
  <c r="I522" i="2"/>
  <c r="G522" i="2"/>
  <c r="E522" i="2"/>
  <c r="D522" i="2"/>
  <c r="AB521" i="2"/>
  <c r="Q521" i="2"/>
  <c r="S521" i="2" s="1"/>
  <c r="F521" i="2"/>
  <c r="AC520" i="2"/>
  <c r="AA520" i="2"/>
  <c r="Z520" i="2"/>
  <c r="T520" i="2"/>
  <c r="R520" i="2"/>
  <c r="P520" i="2"/>
  <c r="O520" i="2"/>
  <c r="I520" i="2"/>
  <c r="G520" i="2"/>
  <c r="E520" i="2"/>
  <c r="D520" i="2"/>
  <c r="AB518" i="2"/>
  <c r="AB517" i="2" s="1"/>
  <c r="Q518" i="2"/>
  <c r="S518" i="2" s="1"/>
  <c r="U518" i="2" s="1"/>
  <c r="F518" i="2"/>
  <c r="AC517" i="2"/>
  <c r="AA517" i="2"/>
  <c r="Z517" i="2"/>
  <c r="T517" i="2"/>
  <c r="R517" i="2"/>
  <c r="P517" i="2"/>
  <c r="O517" i="2"/>
  <c r="I517" i="2"/>
  <c r="G517" i="2"/>
  <c r="E517" i="2"/>
  <c r="D517" i="2"/>
  <c r="AD516" i="2"/>
  <c r="AF516" i="2" s="1"/>
  <c r="AH516" i="2" s="1"/>
  <c r="AH514" i="2" s="1"/>
  <c r="Q516" i="2"/>
  <c r="S516" i="2" s="1"/>
  <c r="F516" i="2"/>
  <c r="H516" i="2" s="1"/>
  <c r="J516" i="2" s="1"/>
  <c r="AD515" i="2"/>
  <c r="Q515" i="2"/>
  <c r="S515" i="2" s="1"/>
  <c r="U515" i="2" s="1"/>
  <c r="W515" i="2" s="1"/>
  <c r="Y515" i="2" s="1"/>
  <c r="F515" i="2"/>
  <c r="AC514" i="2"/>
  <c r="AA514" i="2"/>
  <c r="Z514" i="2"/>
  <c r="T514" i="2"/>
  <c r="R514" i="2"/>
  <c r="P514" i="2"/>
  <c r="O514" i="2"/>
  <c r="I514" i="2"/>
  <c r="G514" i="2"/>
  <c r="E514" i="2"/>
  <c r="D514" i="2"/>
  <c r="AB513" i="2"/>
  <c r="Q513" i="2"/>
  <c r="S513" i="2" s="1"/>
  <c r="F513" i="2"/>
  <c r="H513" i="2" s="1"/>
  <c r="AC512" i="2"/>
  <c r="AA512" i="2"/>
  <c r="Z512" i="2"/>
  <c r="T512" i="2"/>
  <c r="R512" i="2"/>
  <c r="P512" i="2"/>
  <c r="O512" i="2"/>
  <c r="I512" i="2"/>
  <c r="G512" i="2"/>
  <c r="E512" i="2"/>
  <c r="D512" i="2"/>
  <c r="AB511" i="2"/>
  <c r="AD511" i="2" s="1"/>
  <c r="Q511" i="2"/>
  <c r="S511" i="2" s="1"/>
  <c r="S510" i="2" s="1"/>
  <c r="F511" i="2"/>
  <c r="H511" i="2" s="1"/>
  <c r="J511" i="2" s="1"/>
  <c r="AC510" i="2"/>
  <c r="AA510" i="2"/>
  <c r="Z510" i="2"/>
  <c r="T510" i="2"/>
  <c r="R510" i="2"/>
  <c r="P510" i="2"/>
  <c r="O510" i="2"/>
  <c r="I510" i="2"/>
  <c r="G510" i="2"/>
  <c r="E510" i="2"/>
  <c r="D510" i="2"/>
  <c r="AB509" i="2"/>
  <c r="AD509" i="2" s="1"/>
  <c r="Q509" i="2"/>
  <c r="F509" i="2"/>
  <c r="AC508" i="2"/>
  <c r="AA508" i="2"/>
  <c r="Z508" i="2"/>
  <c r="T508" i="2"/>
  <c r="R508" i="2"/>
  <c r="P508" i="2"/>
  <c r="O508" i="2"/>
  <c r="I508" i="2"/>
  <c r="G508" i="2"/>
  <c r="E508" i="2"/>
  <c r="D508" i="2"/>
  <c r="AD504" i="2"/>
  <c r="Q504" i="2"/>
  <c r="F504" i="2"/>
  <c r="H504" i="2" s="1"/>
  <c r="AC503" i="2"/>
  <c r="AA503" i="2"/>
  <c r="Z503" i="2"/>
  <c r="T503" i="2"/>
  <c r="R503" i="2"/>
  <c r="P503" i="2"/>
  <c r="O503" i="2"/>
  <c r="I503" i="2"/>
  <c r="G503" i="2"/>
  <c r="E503" i="2"/>
  <c r="D503" i="2"/>
  <c r="AD502" i="2"/>
  <c r="AF502" i="2" s="1"/>
  <c r="Q502" i="2"/>
  <c r="F502" i="2"/>
  <c r="H502" i="2" s="1"/>
  <c r="H501" i="2" s="1"/>
  <c r="AC501" i="2"/>
  <c r="AA501" i="2"/>
  <c r="Z501" i="2"/>
  <c r="T501" i="2"/>
  <c r="R501" i="2"/>
  <c r="P501" i="2"/>
  <c r="O501" i="2"/>
  <c r="I501" i="2"/>
  <c r="G501" i="2"/>
  <c r="E501" i="2"/>
  <c r="D501" i="2"/>
  <c r="AB500" i="2"/>
  <c r="AD500" i="2" s="1"/>
  <c r="Q500" i="2"/>
  <c r="S500" i="2" s="1"/>
  <c r="F500" i="2"/>
  <c r="F499" i="2" s="1"/>
  <c r="AC499" i="2"/>
  <c r="AA499" i="2"/>
  <c r="Z499" i="2"/>
  <c r="T499" i="2"/>
  <c r="R499" i="2"/>
  <c r="P499" i="2"/>
  <c r="O499" i="2"/>
  <c r="I499" i="2"/>
  <c r="G499" i="2"/>
  <c r="E499" i="2"/>
  <c r="D499" i="2"/>
  <c r="AB498" i="2"/>
  <c r="AB497" i="2" s="1"/>
  <c r="Q498" i="2"/>
  <c r="Q497" i="2" s="1"/>
  <c r="F498" i="2"/>
  <c r="AC497" i="2"/>
  <c r="AA497" i="2"/>
  <c r="Z497" i="2"/>
  <c r="T497" i="2"/>
  <c r="R497" i="2"/>
  <c r="P497" i="2"/>
  <c r="O497" i="2"/>
  <c r="I497" i="2"/>
  <c r="G497" i="2"/>
  <c r="E497" i="2"/>
  <c r="D497" i="2"/>
  <c r="AB496" i="2"/>
  <c r="Q496" i="2"/>
  <c r="F496" i="2"/>
  <c r="AC495" i="2"/>
  <c r="AA495" i="2"/>
  <c r="Z495" i="2"/>
  <c r="T495" i="2"/>
  <c r="R495" i="2"/>
  <c r="P495" i="2"/>
  <c r="O495" i="2"/>
  <c r="I495" i="2"/>
  <c r="G495" i="2"/>
  <c r="E495" i="2"/>
  <c r="D495" i="2"/>
  <c r="AD492" i="2"/>
  <c r="AF492" i="2" s="1"/>
  <c r="Q492" i="2"/>
  <c r="S492" i="2" s="1"/>
  <c r="F492" i="2"/>
  <c r="H492" i="2" s="1"/>
  <c r="H491" i="2" s="1"/>
  <c r="AC491" i="2"/>
  <c r="AA491" i="2"/>
  <c r="Z491" i="2"/>
  <c r="T491" i="2"/>
  <c r="R491" i="2"/>
  <c r="P491" i="2"/>
  <c r="O491" i="2"/>
  <c r="I491" i="2"/>
  <c r="G491" i="2"/>
  <c r="E491" i="2"/>
  <c r="D491" i="2"/>
  <c r="AD490" i="2"/>
  <c r="Q490" i="2"/>
  <c r="S490" i="2" s="1"/>
  <c r="F490" i="2"/>
  <c r="H490" i="2" s="1"/>
  <c r="AC489" i="2"/>
  <c r="AA489" i="2"/>
  <c r="Z489" i="2"/>
  <c r="T489" i="2"/>
  <c r="R489" i="2"/>
  <c r="P489" i="2"/>
  <c r="O489" i="2"/>
  <c r="I489" i="2"/>
  <c r="G489" i="2"/>
  <c r="E489" i="2"/>
  <c r="D489" i="2"/>
  <c r="AB488" i="2"/>
  <c r="Q488" i="2"/>
  <c r="F488" i="2"/>
  <c r="AC487" i="2"/>
  <c r="AA487" i="2"/>
  <c r="Z487" i="2"/>
  <c r="T487" i="2"/>
  <c r="R487" i="2"/>
  <c r="P487" i="2"/>
  <c r="O487" i="2"/>
  <c r="I487" i="2"/>
  <c r="G487" i="2"/>
  <c r="E487" i="2"/>
  <c r="D487" i="2"/>
  <c r="AD486" i="2"/>
  <c r="AF486" i="2" s="1"/>
  <c r="Q486" i="2"/>
  <c r="F486" i="2"/>
  <c r="H486" i="2" s="1"/>
  <c r="AC485" i="2"/>
  <c r="AA485" i="2"/>
  <c r="Z485" i="2"/>
  <c r="T485" i="2"/>
  <c r="R485" i="2"/>
  <c r="P485" i="2"/>
  <c r="O485" i="2"/>
  <c r="I485" i="2"/>
  <c r="G485" i="2"/>
  <c r="E485" i="2"/>
  <c r="D485" i="2"/>
  <c r="AB481" i="2"/>
  <c r="AB480" i="2" s="1"/>
  <c r="AB479" i="2" s="1"/>
  <c r="AB478" i="2" s="1"/>
  <c r="Q481" i="2"/>
  <c r="S481" i="2" s="1"/>
  <c r="F481" i="2"/>
  <c r="H481" i="2" s="1"/>
  <c r="AC480" i="2"/>
  <c r="AC479" i="2" s="1"/>
  <c r="AC478" i="2" s="1"/>
  <c r="AA480" i="2"/>
  <c r="AA479" i="2" s="1"/>
  <c r="AA478" i="2" s="1"/>
  <c r="Z480" i="2"/>
  <c r="Z479" i="2" s="1"/>
  <c r="Z478" i="2" s="1"/>
  <c r="T480" i="2"/>
  <c r="T479" i="2" s="1"/>
  <c r="T478" i="2" s="1"/>
  <c r="R480" i="2"/>
  <c r="R479" i="2" s="1"/>
  <c r="R478" i="2" s="1"/>
  <c r="P480" i="2"/>
  <c r="P479" i="2" s="1"/>
  <c r="P478" i="2" s="1"/>
  <c r="O480" i="2"/>
  <c r="O479" i="2" s="1"/>
  <c r="O478" i="2" s="1"/>
  <c r="I480" i="2"/>
  <c r="I479" i="2" s="1"/>
  <c r="I478" i="2" s="1"/>
  <c r="G480" i="2"/>
  <c r="G479" i="2" s="1"/>
  <c r="G478" i="2" s="1"/>
  <c r="E480" i="2"/>
  <c r="E479" i="2" s="1"/>
  <c r="E478" i="2" s="1"/>
  <c r="D480" i="2"/>
  <c r="D479" i="2" s="1"/>
  <c r="D478" i="2" s="1"/>
  <c r="AB477" i="2"/>
  <c r="AD477" i="2" s="1"/>
  <c r="Q477" i="2"/>
  <c r="F477" i="2"/>
  <c r="AC476" i="2"/>
  <c r="AC475" i="2" s="1"/>
  <c r="AC474" i="2" s="1"/>
  <c r="AA476" i="2"/>
  <c r="AA475" i="2" s="1"/>
  <c r="AA474" i="2" s="1"/>
  <c r="Z476" i="2"/>
  <c r="Z475" i="2" s="1"/>
  <c r="Z474" i="2" s="1"/>
  <c r="T476" i="2"/>
  <c r="T475" i="2" s="1"/>
  <c r="T474" i="2" s="1"/>
  <c r="R476" i="2"/>
  <c r="R475" i="2" s="1"/>
  <c r="R474" i="2" s="1"/>
  <c r="P476" i="2"/>
  <c r="P475" i="2" s="1"/>
  <c r="P474" i="2" s="1"/>
  <c r="O476" i="2"/>
  <c r="O475" i="2" s="1"/>
  <c r="O474" i="2" s="1"/>
  <c r="I476" i="2"/>
  <c r="I475" i="2" s="1"/>
  <c r="I474" i="2" s="1"/>
  <c r="G476" i="2"/>
  <c r="G475" i="2" s="1"/>
  <c r="G474" i="2" s="1"/>
  <c r="E476" i="2"/>
  <c r="E475" i="2" s="1"/>
  <c r="E474" i="2" s="1"/>
  <c r="D476" i="2"/>
  <c r="D475" i="2" s="1"/>
  <c r="D474" i="2" s="1"/>
  <c r="AB473" i="2"/>
  <c r="AD473" i="2" s="1"/>
  <c r="Q473" i="2"/>
  <c r="F473" i="2"/>
  <c r="F472" i="2" s="1"/>
  <c r="AC472" i="2"/>
  <c r="AA472" i="2"/>
  <c r="Z472" i="2"/>
  <c r="T472" i="2"/>
  <c r="R472" i="2"/>
  <c r="P472" i="2"/>
  <c r="O472" i="2"/>
  <c r="I472" i="2"/>
  <c r="G472" i="2"/>
  <c r="E472" i="2"/>
  <c r="D472" i="2"/>
  <c r="AB471" i="2"/>
  <c r="Q471" i="2"/>
  <c r="F471" i="2"/>
  <c r="AC470" i="2"/>
  <c r="AA470" i="2"/>
  <c r="Z470" i="2"/>
  <c r="T470" i="2"/>
  <c r="R470" i="2"/>
  <c r="P470" i="2"/>
  <c r="O470" i="2"/>
  <c r="I470" i="2"/>
  <c r="G470" i="2"/>
  <c r="E470" i="2"/>
  <c r="D470" i="2"/>
  <c r="U467" i="2"/>
  <c r="U466" i="2" s="1"/>
  <c r="G467" i="2"/>
  <c r="T466" i="2"/>
  <c r="I466" i="2"/>
  <c r="I465" i="2"/>
  <c r="I464" i="2" s="1"/>
  <c r="G465" i="2"/>
  <c r="T464" i="2"/>
  <c r="AB463" i="2"/>
  <c r="AB462" i="2" s="1"/>
  <c r="T463" i="2"/>
  <c r="T462" i="2" s="1"/>
  <c r="Q463" i="2"/>
  <c r="I463" i="2"/>
  <c r="I462" i="2" s="1"/>
  <c r="G463" i="2"/>
  <c r="F463" i="2"/>
  <c r="F462" i="2" s="1"/>
  <c r="AC462" i="2"/>
  <c r="AA462" i="2"/>
  <c r="Z462" i="2"/>
  <c r="R462" i="2"/>
  <c r="P462" i="2"/>
  <c r="O462" i="2"/>
  <c r="G462" i="2"/>
  <c r="E462" i="2"/>
  <c r="D462" i="2"/>
  <c r="AB459" i="2"/>
  <c r="AD459" i="2" s="1"/>
  <c r="AF459" i="2" s="1"/>
  <c r="AH459" i="2" s="1"/>
  <c r="Q459" i="2"/>
  <c r="S459" i="2" s="1"/>
  <c r="F459" i="2"/>
  <c r="AB458" i="2"/>
  <c r="AD458" i="2" s="1"/>
  <c r="AF458" i="2" s="1"/>
  <c r="AH458" i="2" s="1"/>
  <c r="AH457" i="2" s="1"/>
  <c r="Q458" i="2"/>
  <c r="S458" i="2" s="1"/>
  <c r="U458" i="2" s="1"/>
  <c r="F458" i="2"/>
  <c r="H458" i="2" s="1"/>
  <c r="AC457" i="2"/>
  <c r="AA457" i="2"/>
  <c r="Z457" i="2"/>
  <c r="T457" i="2"/>
  <c r="R457" i="2"/>
  <c r="P457" i="2"/>
  <c r="O457" i="2"/>
  <c r="I457" i="2"/>
  <c r="G457" i="2"/>
  <c r="E457" i="2"/>
  <c r="D457" i="2"/>
  <c r="D456" i="2" s="1"/>
  <c r="D455" i="2" s="1"/>
  <c r="AB453" i="2"/>
  <c r="AD453" i="2" s="1"/>
  <c r="Q453" i="2"/>
  <c r="S453" i="2" s="1"/>
  <c r="S452" i="2" s="1"/>
  <c r="F453" i="2"/>
  <c r="AC452" i="2"/>
  <c r="AA452" i="2"/>
  <c r="Z452" i="2"/>
  <c r="T452" i="2"/>
  <c r="R452" i="2"/>
  <c r="P452" i="2"/>
  <c r="O452" i="2"/>
  <c r="I452" i="2"/>
  <c r="G452" i="2"/>
  <c r="E452" i="2"/>
  <c r="D452" i="2"/>
  <c r="AB451" i="2"/>
  <c r="AD451" i="2" s="1"/>
  <c r="Q451" i="2"/>
  <c r="Q450" i="2" s="1"/>
  <c r="G451" i="2"/>
  <c r="G450" i="2" s="1"/>
  <c r="D451" i="2"/>
  <c r="F451" i="2" s="1"/>
  <c r="AC450" i="2"/>
  <c r="AA450" i="2"/>
  <c r="Z450" i="2"/>
  <c r="T450" i="2"/>
  <c r="R450" i="2"/>
  <c r="P450" i="2"/>
  <c r="O450" i="2"/>
  <c r="I450" i="2"/>
  <c r="E450" i="2"/>
  <c r="D450" i="2"/>
  <c r="Z449" i="2"/>
  <c r="O449" i="2"/>
  <c r="Q449" i="2" s="1"/>
  <c r="D449" i="2"/>
  <c r="AC448" i="2"/>
  <c r="AA448" i="2"/>
  <c r="T448" i="2"/>
  <c r="R448" i="2"/>
  <c r="P448" i="2"/>
  <c r="I448" i="2"/>
  <c r="G448" i="2"/>
  <c r="E448" i="2"/>
  <c r="AD447" i="2"/>
  <c r="S447" i="2"/>
  <c r="U447" i="2" s="1"/>
  <c r="W447" i="2" s="1"/>
  <c r="Y447" i="2" s="1"/>
  <c r="F447" i="2"/>
  <c r="H447" i="2" s="1"/>
  <c r="J447" i="2" s="1"/>
  <c r="AB446" i="2"/>
  <c r="AD446" i="2" s="1"/>
  <c r="AF446" i="2" s="1"/>
  <c r="AH446" i="2" s="1"/>
  <c r="Q446" i="2"/>
  <c r="S446" i="2" s="1"/>
  <c r="U446" i="2" s="1"/>
  <c r="W446" i="2" s="1"/>
  <c r="Y446" i="2" s="1"/>
  <c r="F446" i="2"/>
  <c r="AB445" i="2"/>
  <c r="AD445" i="2" s="1"/>
  <c r="AF445" i="2" s="1"/>
  <c r="AH445" i="2" s="1"/>
  <c r="Q445" i="2"/>
  <c r="S445" i="2" s="1"/>
  <c r="U445" i="2" s="1"/>
  <c r="W445" i="2" s="1"/>
  <c r="Y445" i="2" s="1"/>
  <c r="F445" i="2"/>
  <c r="H445" i="2" s="1"/>
  <c r="J445" i="2" s="1"/>
  <c r="AC444" i="2"/>
  <c r="AA444" i="2"/>
  <c r="Z444" i="2"/>
  <c r="T444" i="2"/>
  <c r="R444" i="2"/>
  <c r="P444" i="2"/>
  <c r="O444" i="2"/>
  <c r="I444" i="2"/>
  <c r="G444" i="2"/>
  <c r="E444" i="2"/>
  <c r="D444" i="2"/>
  <c r="S441" i="2"/>
  <c r="H441" i="2"/>
  <c r="T440" i="2"/>
  <c r="R440" i="2"/>
  <c r="Q440" i="2"/>
  <c r="P440" i="2"/>
  <c r="O440" i="2"/>
  <c r="I440" i="2"/>
  <c r="G440" i="2"/>
  <c r="U439" i="2"/>
  <c r="U438" i="2" s="1"/>
  <c r="J439" i="2"/>
  <c r="J438" i="2" s="1"/>
  <c r="T438" i="2"/>
  <c r="I438" i="2"/>
  <c r="AD437" i="2"/>
  <c r="Q437" i="2"/>
  <c r="S437" i="2" s="1"/>
  <c r="U437" i="2" s="1"/>
  <c r="H437" i="2"/>
  <c r="AC436" i="2"/>
  <c r="AB436" i="2"/>
  <c r="AA436" i="2"/>
  <c r="Z436" i="2"/>
  <c r="T436" i="2"/>
  <c r="R436" i="2"/>
  <c r="Q436" i="2"/>
  <c r="P436" i="2"/>
  <c r="O436" i="2"/>
  <c r="I436" i="2"/>
  <c r="G436" i="2"/>
  <c r="E436" i="2"/>
  <c r="D436" i="2"/>
  <c r="AD435" i="2"/>
  <c r="Q435" i="2"/>
  <c r="AC434" i="2"/>
  <c r="AB434" i="2"/>
  <c r="AA434" i="2"/>
  <c r="Z434" i="2"/>
  <c r="T434" i="2"/>
  <c r="R434" i="2"/>
  <c r="P434" i="2"/>
  <c r="O434" i="2"/>
  <c r="I434" i="2"/>
  <c r="G434" i="2"/>
  <c r="E434" i="2"/>
  <c r="D434" i="2"/>
  <c r="AB432" i="2"/>
  <c r="Q432" i="2"/>
  <c r="S432" i="2" s="1"/>
  <c r="S431" i="2" s="1"/>
  <c r="F432" i="2"/>
  <c r="AC431" i="2"/>
  <c r="AA431" i="2"/>
  <c r="Z431" i="2"/>
  <c r="T431" i="2"/>
  <c r="R431" i="2"/>
  <c r="P431" i="2"/>
  <c r="O431" i="2"/>
  <c r="I431" i="2"/>
  <c r="G431" i="2"/>
  <c r="E431" i="2"/>
  <c r="D431" i="2"/>
  <c r="J428" i="2"/>
  <c r="I427" i="2"/>
  <c r="AB426" i="2"/>
  <c r="AD426" i="2" s="1"/>
  <c r="AF426" i="2" s="1"/>
  <c r="AH426" i="2" s="1"/>
  <c r="Q426" i="2"/>
  <c r="S426" i="2" s="1"/>
  <c r="U426" i="2" s="1"/>
  <c r="W426" i="2" s="1"/>
  <c r="Y426" i="2" s="1"/>
  <c r="I426" i="2"/>
  <c r="F426" i="2"/>
  <c r="AB425" i="2"/>
  <c r="AD425" i="2" s="1"/>
  <c r="AF425" i="2" s="1"/>
  <c r="AH425" i="2" s="1"/>
  <c r="Q425" i="2"/>
  <c r="S425" i="2" s="1"/>
  <c r="U425" i="2" s="1"/>
  <c r="W425" i="2" s="1"/>
  <c r="Y425" i="2" s="1"/>
  <c r="I425" i="2"/>
  <c r="F425" i="2"/>
  <c r="H425" i="2" s="1"/>
  <c r="AB424" i="2"/>
  <c r="AD424" i="2" s="1"/>
  <c r="AF424" i="2" s="1"/>
  <c r="AH424" i="2" s="1"/>
  <c r="AH422" i="2" s="1"/>
  <c r="Q424" i="2"/>
  <c r="I424" i="2"/>
  <c r="G424" i="2"/>
  <c r="F424" i="2"/>
  <c r="U423" i="2"/>
  <c r="H423" i="2"/>
  <c r="J423" i="2" s="1"/>
  <c r="AC422" i="2"/>
  <c r="AA422" i="2"/>
  <c r="Z422" i="2"/>
  <c r="T422" i="2"/>
  <c r="R422" i="2"/>
  <c r="P422" i="2"/>
  <c r="O422" i="2"/>
  <c r="I422" i="2"/>
  <c r="G422" i="2"/>
  <c r="E422" i="2"/>
  <c r="D422" i="2"/>
  <c r="U420" i="2"/>
  <c r="U418" i="2" s="1"/>
  <c r="U417" i="2" s="1"/>
  <c r="H420" i="2"/>
  <c r="H418" i="2" s="1"/>
  <c r="H417" i="2" s="1"/>
  <c r="T418" i="2"/>
  <c r="T417" i="2" s="1"/>
  <c r="I418" i="2"/>
  <c r="I417" i="2" s="1"/>
  <c r="G418" i="2"/>
  <c r="G417" i="2" s="1"/>
  <c r="U416" i="2"/>
  <c r="U414" i="2" s="1"/>
  <c r="U413" i="2" s="1"/>
  <c r="H416" i="2"/>
  <c r="J416" i="2" s="1"/>
  <c r="T414" i="2"/>
  <c r="T413" i="2" s="1"/>
  <c r="I414" i="2"/>
  <c r="I413" i="2" s="1"/>
  <c r="G414" i="2"/>
  <c r="G413" i="2" s="1"/>
  <c r="U412" i="2"/>
  <c r="U410" i="2" s="1"/>
  <c r="U409" i="2" s="1"/>
  <c r="H412" i="2"/>
  <c r="J412" i="2" s="1"/>
  <c r="T410" i="2"/>
  <c r="T409" i="2" s="1"/>
  <c r="I410" i="2"/>
  <c r="I409" i="2" s="1"/>
  <c r="G410" i="2"/>
  <c r="G409" i="2" s="1"/>
  <c r="AD408" i="2"/>
  <c r="AF408" i="2" s="1"/>
  <c r="S408" i="2"/>
  <c r="F408" i="2"/>
  <c r="AC407" i="2"/>
  <c r="AA407" i="2"/>
  <c r="Z407" i="2"/>
  <c r="T407" i="2"/>
  <c r="R407" i="2"/>
  <c r="P407" i="2"/>
  <c r="O407" i="2"/>
  <c r="I407" i="2"/>
  <c r="G407" i="2"/>
  <c r="E407" i="2"/>
  <c r="D407" i="2"/>
  <c r="U406" i="2"/>
  <c r="H406" i="2"/>
  <c r="J406" i="2" s="1"/>
  <c r="J405" i="2"/>
  <c r="L405" i="2" s="1"/>
  <c r="I403" i="2"/>
  <c r="I402" i="2" s="1"/>
  <c r="T402" i="2"/>
  <c r="G402" i="2"/>
  <c r="H401" i="2"/>
  <c r="J401" i="2" s="1"/>
  <c r="L401" i="2" s="1"/>
  <c r="N401" i="2" s="1"/>
  <c r="J400" i="2"/>
  <c r="I398" i="2"/>
  <c r="I397" i="2" s="1"/>
  <c r="T397" i="2"/>
  <c r="G397" i="2"/>
  <c r="H396" i="2"/>
  <c r="J396" i="2" s="1"/>
  <c r="AB395" i="2"/>
  <c r="AD395" i="2" s="1"/>
  <c r="Q395" i="2"/>
  <c r="F395" i="2"/>
  <c r="F394" i="2" s="1"/>
  <c r="AC394" i="2"/>
  <c r="AA394" i="2"/>
  <c r="Z394" i="2"/>
  <c r="T394" i="2"/>
  <c r="R394" i="2"/>
  <c r="P394" i="2"/>
  <c r="O394" i="2"/>
  <c r="I394" i="2"/>
  <c r="G394" i="2"/>
  <c r="E394" i="2"/>
  <c r="D394" i="2"/>
  <c r="AD390" i="2"/>
  <c r="Q390" i="2"/>
  <c r="S390" i="2" s="1"/>
  <c r="F390" i="2"/>
  <c r="H390" i="2" s="1"/>
  <c r="AC389" i="2"/>
  <c r="AC388" i="2" s="1"/>
  <c r="AA389" i="2"/>
  <c r="AA388" i="2" s="1"/>
  <c r="Z389" i="2"/>
  <c r="Z388" i="2" s="1"/>
  <c r="T389" i="2"/>
  <c r="T388" i="2" s="1"/>
  <c r="R389" i="2"/>
  <c r="P389" i="2"/>
  <c r="P388" i="2" s="1"/>
  <c r="O389" i="2"/>
  <c r="O388" i="2" s="1"/>
  <c r="I389" i="2"/>
  <c r="I388" i="2" s="1"/>
  <c r="G389" i="2"/>
  <c r="G388" i="2" s="1"/>
  <c r="E389" i="2"/>
  <c r="E388" i="2" s="1"/>
  <c r="D389" i="2"/>
  <c r="D388" i="2" s="1"/>
  <c r="AB387" i="2"/>
  <c r="AD387" i="2" s="1"/>
  <c r="AF387" i="2" s="1"/>
  <c r="AH387" i="2" s="1"/>
  <c r="Q387" i="2"/>
  <c r="S387" i="2" s="1"/>
  <c r="U387" i="2" s="1"/>
  <c r="W387" i="2" s="1"/>
  <c r="Y387" i="2" s="1"/>
  <c r="F387" i="2"/>
  <c r="H387" i="2" s="1"/>
  <c r="J387" i="2" s="1"/>
  <c r="L387" i="2" s="1"/>
  <c r="N387" i="2" s="1"/>
  <c r="AB386" i="2"/>
  <c r="Q386" i="2"/>
  <c r="F386" i="2"/>
  <c r="AC385" i="2"/>
  <c r="AA385" i="2"/>
  <c r="Z385" i="2"/>
  <c r="T385" i="2"/>
  <c r="R385" i="2"/>
  <c r="P385" i="2"/>
  <c r="O385" i="2"/>
  <c r="I385" i="2"/>
  <c r="G385" i="2"/>
  <c r="E385" i="2"/>
  <c r="D385" i="2"/>
  <c r="AB383" i="2"/>
  <c r="Q383" i="2"/>
  <c r="I383" i="2"/>
  <c r="I382" i="2" s="1"/>
  <c r="D383" i="2"/>
  <c r="F383" i="2" s="1"/>
  <c r="F382" i="2" s="1"/>
  <c r="AC382" i="2"/>
  <c r="AA382" i="2"/>
  <c r="Z382" i="2"/>
  <c r="T382" i="2"/>
  <c r="R382" i="2"/>
  <c r="P382" i="2"/>
  <c r="O382" i="2"/>
  <c r="G382" i="2"/>
  <c r="E382" i="2"/>
  <c r="AD381" i="2"/>
  <c r="AF381" i="2" s="1"/>
  <c r="AH381" i="2" s="1"/>
  <c r="S381" i="2"/>
  <c r="U381" i="2" s="1"/>
  <c r="W381" i="2" s="1"/>
  <c r="Y381" i="2" s="1"/>
  <c r="F381" i="2"/>
  <c r="H381" i="2" s="1"/>
  <c r="J381" i="2" s="1"/>
  <c r="AB380" i="2"/>
  <c r="Q380" i="2"/>
  <c r="F380" i="2"/>
  <c r="H380" i="2" s="1"/>
  <c r="J380" i="2" s="1"/>
  <c r="AB378" i="2"/>
  <c r="Q378" i="2"/>
  <c r="S378" i="2" s="1"/>
  <c r="F378" i="2"/>
  <c r="H378" i="2" s="1"/>
  <c r="I377" i="2"/>
  <c r="G377" i="2"/>
  <c r="E377" i="2"/>
  <c r="D377" i="2"/>
  <c r="AB374" i="2"/>
  <c r="AD374" i="2" s="1"/>
  <c r="Q374" i="2"/>
  <c r="F374" i="2"/>
  <c r="H374" i="2" s="1"/>
  <c r="AC373" i="2"/>
  <c r="AC372" i="2" s="1"/>
  <c r="AC371" i="2" s="1"/>
  <c r="AA373" i="2"/>
  <c r="AA372" i="2" s="1"/>
  <c r="AA371" i="2" s="1"/>
  <c r="Z373" i="2"/>
  <c r="Z372" i="2" s="1"/>
  <c r="Z371" i="2" s="1"/>
  <c r="T373" i="2"/>
  <c r="T372" i="2" s="1"/>
  <c r="T371" i="2" s="1"/>
  <c r="R373" i="2"/>
  <c r="R372" i="2" s="1"/>
  <c r="R371" i="2" s="1"/>
  <c r="P373" i="2"/>
  <c r="P372" i="2" s="1"/>
  <c r="P371" i="2" s="1"/>
  <c r="O373" i="2"/>
  <c r="O372" i="2" s="1"/>
  <c r="O371" i="2" s="1"/>
  <c r="I373" i="2"/>
  <c r="I372" i="2" s="1"/>
  <c r="I371" i="2" s="1"/>
  <c r="G373" i="2"/>
  <c r="G372" i="2" s="1"/>
  <c r="G371" i="2" s="1"/>
  <c r="E373" i="2"/>
  <c r="E372" i="2" s="1"/>
  <c r="E371" i="2" s="1"/>
  <c r="D373" i="2"/>
  <c r="D372" i="2" s="1"/>
  <c r="D371" i="2" s="1"/>
  <c r="AD370" i="2"/>
  <c r="AF370" i="2" s="1"/>
  <c r="Q370" i="2"/>
  <c r="S370" i="2" s="1"/>
  <c r="F370" i="2"/>
  <c r="AC369" i="2"/>
  <c r="AA369" i="2"/>
  <c r="Z369" i="2"/>
  <c r="T369" i="2"/>
  <c r="R369" i="2"/>
  <c r="P369" i="2"/>
  <c r="O369" i="2"/>
  <c r="I369" i="2"/>
  <c r="G369" i="2"/>
  <c r="E369" i="2"/>
  <c r="D369" i="2"/>
  <c r="AD368" i="2"/>
  <c r="Q368" i="2"/>
  <c r="F368" i="2"/>
  <c r="AC367" i="2"/>
  <c r="AA367" i="2"/>
  <c r="Z367" i="2"/>
  <c r="T367" i="2"/>
  <c r="R367" i="2"/>
  <c r="P367" i="2"/>
  <c r="O367" i="2"/>
  <c r="I367" i="2"/>
  <c r="G367" i="2"/>
  <c r="E367" i="2"/>
  <c r="D367" i="2"/>
  <c r="AD363" i="2"/>
  <c r="S363" i="2"/>
  <c r="U363" i="2" s="1"/>
  <c r="F363" i="2"/>
  <c r="H363" i="2" s="1"/>
  <c r="AC362" i="2"/>
  <c r="AA362" i="2"/>
  <c r="Z362" i="2"/>
  <c r="T362" i="2"/>
  <c r="R362" i="2"/>
  <c r="P362" i="2"/>
  <c r="O362" i="2"/>
  <c r="I362" i="2"/>
  <c r="G362" i="2"/>
  <c r="E362" i="2"/>
  <c r="D362" i="2"/>
  <c r="AB361" i="2"/>
  <c r="AB360" i="2" s="1"/>
  <c r="Q361" i="2"/>
  <c r="I361" i="2"/>
  <c r="I360" i="2" s="1"/>
  <c r="F361" i="2"/>
  <c r="AC360" i="2"/>
  <c r="AA360" i="2"/>
  <c r="Z360" i="2"/>
  <c r="T360" i="2"/>
  <c r="R360" i="2"/>
  <c r="P360" i="2"/>
  <c r="O360" i="2"/>
  <c r="G360" i="2"/>
  <c r="E360" i="2"/>
  <c r="D360" i="2"/>
  <c r="AB359" i="2"/>
  <c r="Q359" i="2"/>
  <c r="F359" i="2"/>
  <c r="H359" i="2" s="1"/>
  <c r="J359" i="2" s="1"/>
  <c r="AC358" i="2"/>
  <c r="AA358" i="2"/>
  <c r="Z358" i="2"/>
  <c r="T358" i="2"/>
  <c r="R358" i="2"/>
  <c r="P358" i="2"/>
  <c r="O358" i="2"/>
  <c r="I358" i="2"/>
  <c r="G358" i="2"/>
  <c r="E358" i="2"/>
  <c r="D358" i="2"/>
  <c r="AB357" i="2"/>
  <c r="AD357" i="2" s="1"/>
  <c r="AF357" i="2" s="1"/>
  <c r="AH357" i="2" s="1"/>
  <c r="Q357" i="2"/>
  <c r="S357" i="2" s="1"/>
  <c r="U357" i="2" s="1"/>
  <c r="W357" i="2" s="1"/>
  <c r="Y357" i="2" s="1"/>
  <c r="G357" i="2"/>
  <c r="G355" i="2" s="1"/>
  <c r="F357" i="2"/>
  <c r="Z356" i="2"/>
  <c r="AB356" i="2" s="1"/>
  <c r="AD356" i="2" s="1"/>
  <c r="O356" i="2"/>
  <c r="Q356" i="2" s="1"/>
  <c r="S356" i="2" s="1"/>
  <c r="D356" i="2"/>
  <c r="F356" i="2" s="1"/>
  <c r="AC355" i="2"/>
  <c r="AC351" i="2" s="1"/>
  <c r="AA355" i="2"/>
  <c r="AA351" i="2" s="1"/>
  <c r="T355" i="2"/>
  <c r="T351" i="2" s="1"/>
  <c r="R355" i="2"/>
  <c r="R351" i="2" s="1"/>
  <c r="P355" i="2"/>
  <c r="P351" i="2" s="1"/>
  <c r="I355" i="2"/>
  <c r="E355" i="2"/>
  <c r="AB354" i="2"/>
  <c r="AD354" i="2" s="1"/>
  <c r="Q354" i="2"/>
  <c r="S354" i="2" s="1"/>
  <c r="F354" i="2"/>
  <c r="F352" i="2" s="1"/>
  <c r="U353" i="2"/>
  <c r="G353" i="2"/>
  <c r="I352" i="2"/>
  <c r="E352" i="2"/>
  <c r="D352" i="2"/>
  <c r="AB349" i="2"/>
  <c r="Q349" i="2"/>
  <c r="S349" i="2" s="1"/>
  <c r="F349" i="2"/>
  <c r="H349" i="2" s="1"/>
  <c r="H348" i="2" s="1"/>
  <c r="AC348" i="2"/>
  <c r="AA348" i="2"/>
  <c r="Z348" i="2"/>
  <c r="T348" i="2"/>
  <c r="R348" i="2"/>
  <c r="P348" i="2"/>
  <c r="O348" i="2"/>
  <c r="I348" i="2"/>
  <c r="G348" i="2"/>
  <c r="E348" i="2"/>
  <c r="D348" i="2"/>
  <c r="AB347" i="2"/>
  <c r="AB345" i="2" s="1"/>
  <c r="Q347" i="2"/>
  <c r="S347" i="2" s="1"/>
  <c r="F347" i="2"/>
  <c r="H347" i="2" s="1"/>
  <c r="U346" i="2"/>
  <c r="G346" i="2"/>
  <c r="G345" i="2" s="1"/>
  <c r="AC345" i="2"/>
  <c r="AA345" i="2"/>
  <c r="Z345" i="2"/>
  <c r="T345" i="2"/>
  <c r="R345" i="2"/>
  <c r="R341" i="2" s="1"/>
  <c r="P345" i="2"/>
  <c r="O345" i="2"/>
  <c r="I345" i="2"/>
  <c r="E345" i="2"/>
  <c r="D345" i="2"/>
  <c r="U344" i="2"/>
  <c r="G344" i="2"/>
  <c r="U343" i="2"/>
  <c r="H343" i="2"/>
  <c r="J343" i="2" s="1"/>
  <c r="T342" i="2"/>
  <c r="I342" i="2"/>
  <c r="AB340" i="2"/>
  <c r="AD340" i="2" s="1"/>
  <c r="AD339" i="2" s="1"/>
  <c r="Q340" i="2"/>
  <c r="S340" i="2" s="1"/>
  <c r="F340" i="2"/>
  <c r="AC339" i="2"/>
  <c r="AA339" i="2"/>
  <c r="Z339" i="2"/>
  <c r="T339" i="2"/>
  <c r="R339" i="2"/>
  <c r="P339" i="2"/>
  <c r="O339" i="2"/>
  <c r="I339" i="2"/>
  <c r="G339" i="2"/>
  <c r="E339" i="2"/>
  <c r="D339" i="2"/>
  <c r="AB338" i="2"/>
  <c r="AB337" i="2" s="1"/>
  <c r="Q338" i="2"/>
  <c r="F338" i="2"/>
  <c r="AC337" i="2"/>
  <c r="AA337" i="2"/>
  <c r="Z337" i="2"/>
  <c r="T337" i="2"/>
  <c r="R337" i="2"/>
  <c r="P337" i="2"/>
  <c r="O337" i="2"/>
  <c r="I337" i="2"/>
  <c r="G337" i="2"/>
  <c r="E337" i="2"/>
  <c r="D337" i="2"/>
  <c r="U334" i="2"/>
  <c r="U333" i="2" s="1"/>
  <c r="U332" i="2" s="1"/>
  <c r="G334" i="2"/>
  <c r="T333" i="2"/>
  <c r="T332" i="2" s="1"/>
  <c r="I333" i="2"/>
  <c r="I332" i="2" s="1"/>
  <c r="U331" i="2"/>
  <c r="U330" i="2" s="1"/>
  <c r="H331" i="2"/>
  <c r="J331" i="2" s="1"/>
  <c r="T330" i="2"/>
  <c r="I330" i="2"/>
  <c r="G330" i="2"/>
  <c r="U329" i="2"/>
  <c r="H329" i="2"/>
  <c r="J329" i="2" s="1"/>
  <c r="J328" i="2"/>
  <c r="U327" i="2"/>
  <c r="G327" i="2"/>
  <c r="F327" i="2"/>
  <c r="AC326" i="2"/>
  <c r="AC325" i="2" s="1"/>
  <c r="AB326" i="2"/>
  <c r="AB325" i="2" s="1"/>
  <c r="AA326" i="2"/>
  <c r="Z326" i="2"/>
  <c r="Z325" i="2" s="1"/>
  <c r="T326" i="2"/>
  <c r="R326" i="2"/>
  <c r="R325" i="2" s="1"/>
  <c r="Q326" i="2"/>
  <c r="Q325" i="2" s="1"/>
  <c r="P326" i="2"/>
  <c r="P325" i="2" s="1"/>
  <c r="O326" i="2"/>
  <c r="O325" i="2" s="1"/>
  <c r="I326" i="2"/>
  <c r="G326" i="2"/>
  <c r="F326" i="2"/>
  <c r="F325" i="2" s="1"/>
  <c r="E326" i="2"/>
  <c r="E325" i="2" s="1"/>
  <c r="D326" i="2"/>
  <c r="D325" i="2" s="1"/>
  <c r="AA325" i="2"/>
  <c r="U324" i="2"/>
  <c r="U323" i="2" s="1"/>
  <c r="H324" i="2"/>
  <c r="J324" i="2" s="1"/>
  <c r="AC323" i="2"/>
  <c r="AB323" i="2"/>
  <c r="AA323" i="2"/>
  <c r="Z323" i="2"/>
  <c r="T323" i="2"/>
  <c r="R323" i="2"/>
  <c r="Q323" i="2"/>
  <c r="P323" i="2"/>
  <c r="O323" i="2"/>
  <c r="I323" i="2"/>
  <c r="G323" i="2"/>
  <c r="AB322" i="2"/>
  <c r="AD322" i="2" s="1"/>
  <c r="Q322" i="2"/>
  <c r="S322" i="2" s="1"/>
  <c r="F322" i="2"/>
  <c r="U321" i="2"/>
  <c r="H321" i="2"/>
  <c r="J321" i="2" s="1"/>
  <c r="AC320" i="2"/>
  <c r="AA320" i="2"/>
  <c r="Z320" i="2"/>
  <c r="T320" i="2"/>
  <c r="R320" i="2"/>
  <c r="P320" i="2"/>
  <c r="O320" i="2"/>
  <c r="I320" i="2"/>
  <c r="G320" i="2"/>
  <c r="E320" i="2"/>
  <c r="D320" i="2"/>
  <c r="AB319" i="2"/>
  <c r="AB317" i="2" s="1"/>
  <c r="Q319" i="2"/>
  <c r="S319" i="2" s="1"/>
  <c r="G319" i="2"/>
  <c r="F319" i="2"/>
  <c r="U318" i="2"/>
  <c r="G318" i="2"/>
  <c r="AC317" i="2"/>
  <c r="AA317" i="2"/>
  <c r="Z317" i="2"/>
  <c r="T317" i="2"/>
  <c r="R317" i="2"/>
  <c r="P317" i="2"/>
  <c r="O317" i="2"/>
  <c r="I317" i="2"/>
  <c r="E317" i="2"/>
  <c r="D317" i="2"/>
  <c r="AB314" i="2"/>
  <c r="AB313" i="2" s="1"/>
  <c r="Q314" i="2"/>
  <c r="F314" i="2"/>
  <c r="AC313" i="2"/>
  <c r="AA313" i="2"/>
  <c r="Z313" i="2"/>
  <c r="T313" i="2"/>
  <c r="R313" i="2"/>
  <c r="P313" i="2"/>
  <c r="O313" i="2"/>
  <c r="I313" i="2"/>
  <c r="G313" i="2"/>
  <c r="E313" i="2"/>
  <c r="D313" i="2"/>
  <c r="AB312" i="2"/>
  <c r="Q312" i="2"/>
  <c r="F312" i="2"/>
  <c r="AC311" i="2"/>
  <c r="AA311" i="2"/>
  <c r="Z311" i="2"/>
  <c r="T311" i="2"/>
  <c r="R311" i="2"/>
  <c r="P311" i="2"/>
  <c r="O311" i="2"/>
  <c r="I311" i="2"/>
  <c r="G311" i="2"/>
  <c r="E311" i="2"/>
  <c r="D311" i="2"/>
  <c r="AB310" i="2"/>
  <c r="AD310" i="2" s="1"/>
  <c r="Q310" i="2"/>
  <c r="F310" i="2"/>
  <c r="H310" i="2" s="1"/>
  <c r="AC309" i="2"/>
  <c r="AA309" i="2"/>
  <c r="Z309" i="2"/>
  <c r="T309" i="2"/>
  <c r="R309" i="2"/>
  <c r="P309" i="2"/>
  <c r="O309" i="2"/>
  <c r="I309" i="2"/>
  <c r="G309" i="2"/>
  <c r="E309" i="2"/>
  <c r="D309" i="2"/>
  <c r="U305" i="2"/>
  <c r="U304" i="2" s="1"/>
  <c r="H305" i="2"/>
  <c r="J305" i="2" s="1"/>
  <c r="T304" i="2"/>
  <c r="I304" i="2"/>
  <c r="I303" i="2" s="1"/>
  <c r="G304" i="2"/>
  <c r="G303" i="2" s="1"/>
  <c r="AB302" i="2"/>
  <c r="AB301" i="2" s="1"/>
  <c r="Q302" i="2"/>
  <c r="F302" i="2"/>
  <c r="AC301" i="2"/>
  <c r="AA301" i="2"/>
  <c r="Z301" i="2"/>
  <c r="T301" i="2"/>
  <c r="R301" i="2"/>
  <c r="P301" i="2"/>
  <c r="O301" i="2"/>
  <c r="I301" i="2"/>
  <c r="G301" i="2"/>
  <c r="E301" i="2"/>
  <c r="D301" i="2"/>
  <c r="AB300" i="2"/>
  <c r="Q300" i="2"/>
  <c r="F300" i="2"/>
  <c r="AC299" i="2"/>
  <c r="AA299" i="2"/>
  <c r="Z299" i="2"/>
  <c r="T299" i="2"/>
  <c r="R299" i="2"/>
  <c r="P299" i="2"/>
  <c r="O299" i="2"/>
  <c r="I299" i="2"/>
  <c r="G299" i="2"/>
  <c r="E299" i="2"/>
  <c r="D299" i="2"/>
  <c r="AB292" i="2"/>
  <c r="AB291" i="2" s="1"/>
  <c r="Q292" i="2"/>
  <c r="F292" i="2"/>
  <c r="AC291" i="2"/>
  <c r="AA291" i="2"/>
  <c r="Z291" i="2"/>
  <c r="T291" i="2"/>
  <c r="R291" i="2"/>
  <c r="P291" i="2"/>
  <c r="O291" i="2"/>
  <c r="I291" i="2"/>
  <c r="G291" i="2"/>
  <c r="E291" i="2"/>
  <c r="D291" i="2"/>
  <c r="AB290" i="2"/>
  <c r="AB289" i="2" s="1"/>
  <c r="Q290" i="2"/>
  <c r="F290" i="2"/>
  <c r="AC289" i="2"/>
  <c r="AA289" i="2"/>
  <c r="Z289" i="2"/>
  <c r="T289" i="2"/>
  <c r="R289" i="2"/>
  <c r="P289" i="2"/>
  <c r="O289" i="2"/>
  <c r="I289" i="2"/>
  <c r="G289" i="2"/>
  <c r="E289" i="2"/>
  <c r="D289" i="2"/>
  <c r="AD288" i="2"/>
  <c r="AF288" i="2" s="1"/>
  <c r="AH288" i="2" s="1"/>
  <c r="S288" i="2"/>
  <c r="F288" i="2"/>
  <c r="H288" i="2" s="1"/>
  <c r="J288" i="2" s="1"/>
  <c r="AD287" i="2"/>
  <c r="S287" i="2"/>
  <c r="U287" i="2" s="1"/>
  <c r="W287" i="2" s="1"/>
  <c r="Y287" i="2" s="1"/>
  <c r="F287" i="2"/>
  <c r="H287" i="2" s="1"/>
  <c r="AC286" i="2"/>
  <c r="AA286" i="2"/>
  <c r="Z286" i="2"/>
  <c r="T286" i="2"/>
  <c r="R286" i="2"/>
  <c r="P286" i="2"/>
  <c r="O286" i="2"/>
  <c r="I286" i="2"/>
  <c r="G286" i="2"/>
  <c r="E286" i="2"/>
  <c r="D286" i="2"/>
  <c r="AD284" i="2"/>
  <c r="AD283" i="2" s="1"/>
  <c r="S284" i="2"/>
  <c r="U284" i="2" s="1"/>
  <c r="F284" i="2"/>
  <c r="H284" i="2" s="1"/>
  <c r="AC283" i="2"/>
  <c r="AA283" i="2"/>
  <c r="Z283" i="2"/>
  <c r="T283" i="2"/>
  <c r="R283" i="2"/>
  <c r="P283" i="2"/>
  <c r="O283" i="2"/>
  <c r="I283" i="2"/>
  <c r="G283" i="2"/>
  <c r="E283" i="2"/>
  <c r="D283" i="2"/>
  <c r="U282" i="2"/>
  <c r="U281" i="2" s="1"/>
  <c r="F282" i="2"/>
  <c r="AC281" i="2"/>
  <c r="AA281" i="2"/>
  <c r="Z281" i="2"/>
  <c r="T281" i="2"/>
  <c r="R281" i="2"/>
  <c r="P281" i="2"/>
  <c r="O281" i="2"/>
  <c r="I281" i="2"/>
  <c r="G281" i="2"/>
  <c r="E281" i="2"/>
  <c r="D281" i="2"/>
  <c r="AB280" i="2"/>
  <c r="Q280" i="2"/>
  <c r="F280" i="2"/>
  <c r="H280" i="2" s="1"/>
  <c r="AC279" i="2"/>
  <c r="AA279" i="2"/>
  <c r="Z279" i="2"/>
  <c r="T279" i="2"/>
  <c r="R279" i="2"/>
  <c r="P279" i="2"/>
  <c r="O279" i="2"/>
  <c r="I279" i="2"/>
  <c r="G279" i="2"/>
  <c r="E279" i="2"/>
  <c r="D279" i="2"/>
  <c r="AB278" i="2"/>
  <c r="AD278" i="2" s="1"/>
  <c r="Q278" i="2"/>
  <c r="S278" i="2" s="1"/>
  <c r="F278" i="2"/>
  <c r="F277" i="2" s="1"/>
  <c r="AC277" i="2"/>
  <c r="AA277" i="2"/>
  <c r="Z277" i="2"/>
  <c r="T277" i="2"/>
  <c r="R277" i="2"/>
  <c r="P277" i="2"/>
  <c r="O277" i="2"/>
  <c r="I277" i="2"/>
  <c r="G277" i="2"/>
  <c r="E277" i="2"/>
  <c r="D277" i="2"/>
  <c r="AD273" i="2"/>
  <c r="Q273" i="2"/>
  <c r="S273" i="2" s="1"/>
  <c r="F273" i="2"/>
  <c r="H273" i="2" s="1"/>
  <c r="H272" i="2" s="1"/>
  <c r="AC272" i="2"/>
  <c r="AA272" i="2"/>
  <c r="Z272" i="2"/>
  <c r="T272" i="2"/>
  <c r="R272" i="2"/>
  <c r="P272" i="2"/>
  <c r="O272" i="2"/>
  <c r="I272" i="2"/>
  <c r="G272" i="2"/>
  <c r="E272" i="2"/>
  <c r="D272" i="2"/>
  <c r="AD271" i="2"/>
  <c r="AF271" i="2" s="1"/>
  <c r="Q271" i="2"/>
  <c r="S271" i="2" s="1"/>
  <c r="F271" i="2"/>
  <c r="H271" i="2" s="1"/>
  <c r="AC270" i="2"/>
  <c r="AA270" i="2"/>
  <c r="Z270" i="2"/>
  <c r="T270" i="2"/>
  <c r="R270" i="2"/>
  <c r="P270" i="2"/>
  <c r="O270" i="2"/>
  <c r="I270" i="2"/>
  <c r="G270" i="2"/>
  <c r="E270" i="2"/>
  <c r="D270" i="2"/>
  <c r="AB269" i="2"/>
  <c r="AD269" i="2" s="1"/>
  <c r="Q269" i="2"/>
  <c r="F269" i="2"/>
  <c r="F268" i="2" s="1"/>
  <c r="AC268" i="2"/>
  <c r="AA268" i="2"/>
  <c r="Z268" i="2"/>
  <c r="T268" i="2"/>
  <c r="R268" i="2"/>
  <c r="P268" i="2"/>
  <c r="O268" i="2"/>
  <c r="I268" i="2"/>
  <c r="G268" i="2"/>
  <c r="E268" i="2"/>
  <c r="D268" i="2"/>
  <c r="AB267" i="2"/>
  <c r="AB266" i="2" s="1"/>
  <c r="Q267" i="2"/>
  <c r="Q266" i="2" s="1"/>
  <c r="F267" i="2"/>
  <c r="AC266" i="2"/>
  <c r="AA266" i="2"/>
  <c r="Z266" i="2"/>
  <c r="T266" i="2"/>
  <c r="R266" i="2"/>
  <c r="P266" i="2"/>
  <c r="O266" i="2"/>
  <c r="I266" i="2"/>
  <c r="G266" i="2"/>
  <c r="E266" i="2"/>
  <c r="D266" i="2"/>
  <c r="AB262" i="2"/>
  <c r="AD262" i="2" s="1"/>
  <c r="Q262" i="2"/>
  <c r="F262" i="2"/>
  <c r="AC261" i="2"/>
  <c r="AA261" i="2"/>
  <c r="Z261" i="2"/>
  <c r="T261" i="2"/>
  <c r="R261" i="2"/>
  <c r="P261" i="2"/>
  <c r="O261" i="2"/>
  <c r="I261" i="2"/>
  <c r="G261" i="2"/>
  <c r="E261" i="2"/>
  <c r="D261" i="2"/>
  <c r="AB260" i="2"/>
  <c r="AD260" i="2" s="1"/>
  <c r="AF260" i="2" s="1"/>
  <c r="AH260" i="2" s="1"/>
  <c r="Q260" i="2"/>
  <c r="S260" i="2" s="1"/>
  <c r="U260" i="2" s="1"/>
  <c r="W260" i="2" s="1"/>
  <c r="Y260" i="2" s="1"/>
  <c r="F260" i="2"/>
  <c r="H260" i="2" s="1"/>
  <c r="J260" i="2" s="1"/>
  <c r="L260" i="2" s="1"/>
  <c r="N260" i="2" s="1"/>
  <c r="Z259" i="2"/>
  <c r="O259" i="2"/>
  <c r="O256" i="2" s="1"/>
  <c r="F259" i="2"/>
  <c r="H259" i="2" s="1"/>
  <c r="J259" i="2" s="1"/>
  <c r="L259" i="2" s="1"/>
  <c r="N259" i="2" s="1"/>
  <c r="AB257" i="2"/>
  <c r="Q257" i="2"/>
  <c r="F257" i="2"/>
  <c r="I256" i="2"/>
  <c r="G256" i="2"/>
  <c r="E256" i="2"/>
  <c r="D256" i="2"/>
  <c r="AB253" i="2"/>
  <c r="Q253" i="2"/>
  <c r="F253" i="2"/>
  <c r="F252" i="2" s="1"/>
  <c r="F251" i="2" s="1"/>
  <c r="AC252" i="2"/>
  <c r="AC251" i="2" s="1"/>
  <c r="AA252" i="2"/>
  <c r="AA251" i="2" s="1"/>
  <c r="Z252" i="2"/>
  <c r="Z251" i="2" s="1"/>
  <c r="T252" i="2"/>
  <c r="T251" i="2" s="1"/>
  <c r="R252" i="2"/>
  <c r="R251" i="2" s="1"/>
  <c r="P252" i="2"/>
  <c r="P251" i="2" s="1"/>
  <c r="O252" i="2"/>
  <c r="O251" i="2" s="1"/>
  <c r="I252" i="2"/>
  <c r="I251" i="2" s="1"/>
  <c r="G252" i="2"/>
  <c r="G251" i="2" s="1"/>
  <c r="E252" i="2"/>
  <c r="E251" i="2" s="1"/>
  <c r="D252" i="2"/>
  <c r="D251" i="2" s="1"/>
  <c r="AB250" i="2"/>
  <c r="AD250" i="2" s="1"/>
  <c r="Q250" i="2"/>
  <c r="F250" i="2"/>
  <c r="AC249" i="2"/>
  <c r="AC248" i="2" s="1"/>
  <c r="AA249" i="2"/>
  <c r="AA248" i="2" s="1"/>
  <c r="Z249" i="2"/>
  <c r="Z248" i="2" s="1"/>
  <c r="T249" i="2"/>
  <c r="T248" i="2" s="1"/>
  <c r="R249" i="2"/>
  <c r="R248" i="2" s="1"/>
  <c r="P249" i="2"/>
  <c r="P248" i="2" s="1"/>
  <c r="O249" i="2"/>
  <c r="O248" i="2" s="1"/>
  <c r="I249" i="2"/>
  <c r="I248" i="2" s="1"/>
  <c r="G249" i="2"/>
  <c r="G248" i="2" s="1"/>
  <c r="E249" i="2"/>
  <c r="E248" i="2" s="1"/>
  <c r="D249" i="2"/>
  <c r="D248" i="2" s="1"/>
  <c r="AD246" i="2"/>
  <c r="AF246" i="2" s="1"/>
  <c r="S246" i="2"/>
  <c r="F246" i="2"/>
  <c r="H246" i="2" s="1"/>
  <c r="J246" i="2" s="1"/>
  <c r="L246" i="2" s="1"/>
  <c r="AC245" i="2"/>
  <c r="AA245" i="2"/>
  <c r="Z245" i="2"/>
  <c r="T245" i="2"/>
  <c r="R245" i="2"/>
  <c r="P245" i="2"/>
  <c r="O245" i="2"/>
  <c r="I245" i="2"/>
  <c r="G245" i="2"/>
  <c r="E245" i="2"/>
  <c r="D245" i="2"/>
  <c r="AD244" i="2"/>
  <c r="S244" i="2"/>
  <c r="U244" i="2" s="1"/>
  <c r="F244" i="2"/>
  <c r="H244" i="2" s="1"/>
  <c r="H243" i="2" s="1"/>
  <c r="AC243" i="2"/>
  <c r="AA243" i="2"/>
  <c r="Z243" i="2"/>
  <c r="T243" i="2"/>
  <c r="R243" i="2"/>
  <c r="P243" i="2"/>
  <c r="O243" i="2"/>
  <c r="I243" i="2"/>
  <c r="G243" i="2"/>
  <c r="E243" i="2"/>
  <c r="D243" i="2"/>
  <c r="AB242" i="2"/>
  <c r="AB241" i="2" s="1"/>
  <c r="AB240" i="2" s="1"/>
  <c r="Q242" i="2"/>
  <c r="F242" i="2"/>
  <c r="H242" i="2" s="1"/>
  <c r="AC241" i="2"/>
  <c r="AA241" i="2"/>
  <c r="Z241" i="2"/>
  <c r="T241" i="2"/>
  <c r="R241" i="2"/>
  <c r="P241" i="2"/>
  <c r="O241" i="2"/>
  <c r="I241" i="2"/>
  <c r="G241" i="2"/>
  <c r="E241" i="2"/>
  <c r="D241" i="2"/>
  <c r="AB239" i="2"/>
  <c r="AD239" i="2" s="1"/>
  <c r="Q239" i="2"/>
  <c r="F239" i="2"/>
  <c r="F238" i="2" s="1"/>
  <c r="F237" i="2" s="1"/>
  <c r="AC238" i="2"/>
  <c r="AC237" i="2" s="1"/>
  <c r="AA238" i="2"/>
  <c r="AA237" i="2" s="1"/>
  <c r="Z238" i="2"/>
  <c r="Z237" i="2" s="1"/>
  <c r="T238" i="2"/>
  <c r="T237" i="2" s="1"/>
  <c r="R238" i="2"/>
  <c r="R237" i="2" s="1"/>
  <c r="P238" i="2"/>
  <c r="P237" i="2" s="1"/>
  <c r="O238" i="2"/>
  <c r="O237" i="2" s="1"/>
  <c r="I238" i="2"/>
  <c r="I237" i="2" s="1"/>
  <c r="G238" i="2"/>
  <c r="G237" i="2" s="1"/>
  <c r="E238" i="2"/>
  <c r="E237" i="2" s="1"/>
  <c r="D238" i="2"/>
  <c r="D237" i="2" s="1"/>
  <c r="AB235" i="2"/>
  <c r="AD235" i="2" s="1"/>
  <c r="Q235" i="2"/>
  <c r="F235" i="2"/>
  <c r="AC234" i="2"/>
  <c r="AC233" i="2" s="1"/>
  <c r="AA234" i="2"/>
  <c r="AA233" i="2" s="1"/>
  <c r="Z234" i="2"/>
  <c r="Z233" i="2" s="1"/>
  <c r="T234" i="2"/>
  <c r="T233" i="2" s="1"/>
  <c r="R234" i="2"/>
  <c r="R233" i="2" s="1"/>
  <c r="P234" i="2"/>
  <c r="P233" i="2" s="1"/>
  <c r="O234" i="2"/>
  <c r="O233" i="2" s="1"/>
  <c r="I234" i="2"/>
  <c r="I233" i="2" s="1"/>
  <c r="G234" i="2"/>
  <c r="G233" i="2" s="1"/>
  <c r="E234" i="2"/>
  <c r="E233" i="2" s="1"/>
  <c r="D234" i="2"/>
  <c r="D233" i="2" s="1"/>
  <c r="AB232" i="2"/>
  <c r="AB231" i="2" s="1"/>
  <c r="Q232" i="2"/>
  <c r="Q231" i="2" s="1"/>
  <c r="F232" i="2"/>
  <c r="AC231" i="2"/>
  <c r="AA231" i="2"/>
  <c r="Z231" i="2"/>
  <c r="T231" i="2"/>
  <c r="R231" i="2"/>
  <c r="P231" i="2"/>
  <c r="O231" i="2"/>
  <c r="I231" i="2"/>
  <c r="G231" i="2"/>
  <c r="E231" i="2"/>
  <c r="D231" i="2"/>
  <c r="AB230" i="2"/>
  <c r="AB229" i="2" s="1"/>
  <c r="Q230" i="2"/>
  <c r="F230" i="2"/>
  <c r="H230" i="2" s="1"/>
  <c r="J230" i="2" s="1"/>
  <c r="L230" i="2" s="1"/>
  <c r="AC229" i="2"/>
  <c r="AA229" i="2"/>
  <c r="Z229" i="2"/>
  <c r="T229" i="2"/>
  <c r="R229" i="2"/>
  <c r="P229" i="2"/>
  <c r="O229" i="2"/>
  <c r="I229" i="2"/>
  <c r="G229" i="2"/>
  <c r="E229" i="2"/>
  <c r="D229" i="2"/>
  <c r="D228" i="2" s="1"/>
  <c r="AB225" i="2"/>
  <c r="AD225" i="2" s="1"/>
  <c r="AF225" i="2" s="1"/>
  <c r="AH225" i="2" s="1"/>
  <c r="Q225" i="2"/>
  <c r="S225" i="2" s="1"/>
  <c r="U225" i="2" s="1"/>
  <c r="W225" i="2" s="1"/>
  <c r="Y225" i="2" s="1"/>
  <c r="F225" i="2"/>
  <c r="H225" i="2" s="1"/>
  <c r="J225" i="2" s="1"/>
  <c r="AB224" i="2"/>
  <c r="AD224" i="2" s="1"/>
  <c r="AF224" i="2" s="1"/>
  <c r="AH224" i="2" s="1"/>
  <c r="Q224" i="2"/>
  <c r="S224" i="2" s="1"/>
  <c r="U224" i="2" s="1"/>
  <c r="W224" i="2" s="1"/>
  <c r="Y224" i="2" s="1"/>
  <c r="F224" i="2"/>
  <c r="H224" i="2" s="1"/>
  <c r="J224" i="2" s="1"/>
  <c r="AB223" i="2"/>
  <c r="Q223" i="2"/>
  <c r="S223" i="2" s="1"/>
  <c r="F223" i="2"/>
  <c r="H223" i="2" s="1"/>
  <c r="AC222" i="2"/>
  <c r="AC221" i="2" s="1"/>
  <c r="AC220" i="2" s="1"/>
  <c r="AA222" i="2"/>
  <c r="AA221" i="2" s="1"/>
  <c r="AA220" i="2" s="1"/>
  <c r="Z222" i="2"/>
  <c r="Z221" i="2" s="1"/>
  <c r="Z220" i="2" s="1"/>
  <c r="T222" i="2"/>
  <c r="T221" i="2" s="1"/>
  <c r="T220" i="2" s="1"/>
  <c r="R222" i="2"/>
  <c r="R221" i="2" s="1"/>
  <c r="R220" i="2" s="1"/>
  <c r="P222" i="2"/>
  <c r="P221" i="2" s="1"/>
  <c r="P220" i="2" s="1"/>
  <c r="O222" i="2"/>
  <c r="O221" i="2" s="1"/>
  <c r="O220" i="2" s="1"/>
  <c r="I222" i="2"/>
  <c r="I221" i="2" s="1"/>
  <c r="I220" i="2" s="1"/>
  <c r="G222" i="2"/>
  <c r="G221" i="2" s="1"/>
  <c r="G220" i="2" s="1"/>
  <c r="E222" i="2"/>
  <c r="E221" i="2" s="1"/>
  <c r="E220" i="2" s="1"/>
  <c r="D222" i="2"/>
  <c r="D221" i="2" s="1"/>
  <c r="D220" i="2" s="1"/>
  <c r="AB219" i="2"/>
  <c r="AD219" i="2" s="1"/>
  <c r="Q219" i="2"/>
  <c r="F219" i="2"/>
  <c r="H219" i="2" s="1"/>
  <c r="AC218" i="2"/>
  <c r="AC217" i="2" s="1"/>
  <c r="AA218" i="2"/>
  <c r="AA217" i="2" s="1"/>
  <c r="Z218" i="2"/>
  <c r="Z217" i="2" s="1"/>
  <c r="T218" i="2"/>
  <c r="T217" i="2" s="1"/>
  <c r="R218" i="2"/>
  <c r="R217" i="2" s="1"/>
  <c r="P218" i="2"/>
  <c r="P217" i="2" s="1"/>
  <c r="O218" i="2"/>
  <c r="O217" i="2" s="1"/>
  <c r="I218" i="2"/>
  <c r="I217" i="2" s="1"/>
  <c r="G218" i="2"/>
  <c r="G217" i="2" s="1"/>
  <c r="E218" i="2"/>
  <c r="E217" i="2" s="1"/>
  <c r="D218" i="2"/>
  <c r="D217" i="2" s="1"/>
  <c r="AD216" i="2"/>
  <c r="AF216" i="2" s="1"/>
  <c r="S216" i="2"/>
  <c r="F216" i="2"/>
  <c r="AC215" i="2"/>
  <c r="AA215" i="2"/>
  <c r="Z215" i="2"/>
  <c r="T215" i="2"/>
  <c r="R215" i="2"/>
  <c r="P215" i="2"/>
  <c r="O215" i="2"/>
  <c r="I215" i="2"/>
  <c r="G215" i="2"/>
  <c r="E215" i="2"/>
  <c r="D215" i="2"/>
  <c r="AB214" i="2"/>
  <c r="AD214" i="2" s="1"/>
  <c r="Q214" i="2"/>
  <c r="F214" i="2"/>
  <c r="AC213" i="2"/>
  <c r="AA213" i="2"/>
  <c r="Z213" i="2"/>
  <c r="T213" i="2"/>
  <c r="R213" i="2"/>
  <c r="P213" i="2"/>
  <c r="O213" i="2"/>
  <c r="I213" i="2"/>
  <c r="G213" i="2"/>
  <c r="E213" i="2"/>
  <c r="D213" i="2"/>
  <c r="AB212" i="2"/>
  <c r="Q212" i="2"/>
  <c r="F212" i="2"/>
  <c r="AC211" i="2"/>
  <c r="AA211" i="2"/>
  <c r="Z211" i="2"/>
  <c r="T211" i="2"/>
  <c r="R211" i="2"/>
  <c r="P211" i="2"/>
  <c r="O211" i="2"/>
  <c r="I211" i="2"/>
  <c r="G211" i="2"/>
  <c r="E211" i="2"/>
  <c r="D211" i="2"/>
  <c r="AB208" i="2"/>
  <c r="AD208" i="2" s="1"/>
  <c r="Q208" i="2"/>
  <c r="Q207" i="2" s="1"/>
  <c r="F208" i="2"/>
  <c r="AC207" i="2"/>
  <c r="AA207" i="2"/>
  <c r="Z207" i="2"/>
  <c r="T207" i="2"/>
  <c r="R207" i="2"/>
  <c r="P207" i="2"/>
  <c r="O207" i="2"/>
  <c r="I207" i="2"/>
  <c r="G207" i="2"/>
  <c r="E207" i="2"/>
  <c r="D207" i="2"/>
  <c r="AB206" i="2"/>
  <c r="AD206" i="2" s="1"/>
  <c r="Q206" i="2"/>
  <c r="S206" i="2" s="1"/>
  <c r="U206" i="2" s="1"/>
  <c r="W206" i="2" s="1"/>
  <c r="Y206" i="2" s="1"/>
  <c r="F206" i="2"/>
  <c r="H206" i="2" s="1"/>
  <c r="J206" i="2" s="1"/>
  <c r="AB205" i="2"/>
  <c r="Q205" i="2"/>
  <c r="F205" i="2"/>
  <c r="H205" i="2" s="1"/>
  <c r="AC204" i="2"/>
  <c r="AA204" i="2"/>
  <c r="Z204" i="2"/>
  <c r="T204" i="2"/>
  <c r="R204" i="2"/>
  <c r="P204" i="2"/>
  <c r="O204" i="2"/>
  <c r="I204" i="2"/>
  <c r="G204" i="2"/>
  <c r="E204" i="2"/>
  <c r="D204" i="2"/>
  <c r="AB203" i="2"/>
  <c r="AD203" i="2" s="1"/>
  <c r="AF203" i="2" s="1"/>
  <c r="AH203" i="2" s="1"/>
  <c r="AH201" i="2" s="1"/>
  <c r="Q203" i="2"/>
  <c r="S203" i="2" s="1"/>
  <c r="U203" i="2" s="1"/>
  <c r="W203" i="2" s="1"/>
  <c r="Y203" i="2" s="1"/>
  <c r="Y201" i="2" s="1"/>
  <c r="F203" i="2"/>
  <c r="H203" i="2" s="1"/>
  <c r="J203" i="2" s="1"/>
  <c r="AB202" i="2"/>
  <c r="Q202" i="2"/>
  <c r="S202" i="2" s="1"/>
  <c r="F202" i="2"/>
  <c r="H202" i="2" s="1"/>
  <c r="J202" i="2" s="1"/>
  <c r="L202" i="2" s="1"/>
  <c r="N202" i="2" s="1"/>
  <c r="AC201" i="2"/>
  <c r="AA201" i="2"/>
  <c r="Z201" i="2"/>
  <c r="T201" i="2"/>
  <c r="R201" i="2"/>
  <c r="P201" i="2"/>
  <c r="O201" i="2"/>
  <c r="I201" i="2"/>
  <c r="G201" i="2"/>
  <c r="E201" i="2"/>
  <c r="D201" i="2"/>
  <c r="AB199" i="2"/>
  <c r="AD199" i="2" s="1"/>
  <c r="AF199" i="2" s="1"/>
  <c r="AF198" i="2" s="1"/>
  <c r="AF197" i="2" s="1"/>
  <c r="Q199" i="2"/>
  <c r="Q198" i="2" s="1"/>
  <c r="Q197" i="2" s="1"/>
  <c r="F199" i="2"/>
  <c r="AC198" i="2"/>
  <c r="AC197" i="2" s="1"/>
  <c r="AA198" i="2"/>
  <c r="AA197" i="2" s="1"/>
  <c r="Z198" i="2"/>
  <c r="Z197" i="2" s="1"/>
  <c r="T198" i="2"/>
  <c r="T197" i="2" s="1"/>
  <c r="R198" i="2"/>
  <c r="R197" i="2" s="1"/>
  <c r="P198" i="2"/>
  <c r="P197" i="2" s="1"/>
  <c r="O198" i="2"/>
  <c r="O197" i="2" s="1"/>
  <c r="I198" i="2"/>
  <c r="I197" i="2" s="1"/>
  <c r="G198" i="2"/>
  <c r="G197" i="2" s="1"/>
  <c r="E198" i="2"/>
  <c r="E197" i="2" s="1"/>
  <c r="D198" i="2"/>
  <c r="D197" i="2" s="1"/>
  <c r="AB195" i="2"/>
  <c r="AD195" i="2" s="1"/>
  <c r="Q195" i="2"/>
  <c r="S195" i="2" s="1"/>
  <c r="F195" i="2"/>
  <c r="F194" i="2" s="1"/>
  <c r="F193" i="2" s="1"/>
  <c r="AC194" i="2"/>
  <c r="AC193" i="2" s="1"/>
  <c r="AA194" i="2"/>
  <c r="AA193" i="2" s="1"/>
  <c r="Z194" i="2"/>
  <c r="Z193" i="2" s="1"/>
  <c r="T194" i="2"/>
  <c r="R194" i="2"/>
  <c r="R193" i="2" s="1"/>
  <c r="P194" i="2"/>
  <c r="P193" i="2" s="1"/>
  <c r="O194" i="2"/>
  <c r="O193" i="2" s="1"/>
  <c r="I194" i="2"/>
  <c r="I193" i="2" s="1"/>
  <c r="G194" i="2"/>
  <c r="G193" i="2" s="1"/>
  <c r="E194" i="2"/>
  <c r="E193" i="2" s="1"/>
  <c r="D194" i="2"/>
  <c r="D193" i="2" s="1"/>
  <c r="T193" i="2"/>
  <c r="AD192" i="2"/>
  <c r="S192" i="2"/>
  <c r="U192" i="2" s="1"/>
  <c r="F192" i="2"/>
  <c r="H192" i="2" s="1"/>
  <c r="AC191" i="2"/>
  <c r="AC190" i="2" s="1"/>
  <c r="AA191" i="2"/>
  <c r="AA190" i="2" s="1"/>
  <c r="Z191" i="2"/>
  <c r="Z190" i="2" s="1"/>
  <c r="T191" i="2"/>
  <c r="T190" i="2" s="1"/>
  <c r="R191" i="2"/>
  <c r="R190" i="2" s="1"/>
  <c r="P191" i="2"/>
  <c r="P190" i="2" s="1"/>
  <c r="O191" i="2"/>
  <c r="O190" i="2" s="1"/>
  <c r="I191" i="2"/>
  <c r="I190" i="2" s="1"/>
  <c r="G191" i="2"/>
  <c r="G190" i="2" s="1"/>
  <c r="E191" i="2"/>
  <c r="E190" i="2" s="1"/>
  <c r="D191" i="2"/>
  <c r="D190" i="2" s="1"/>
  <c r="AD189" i="2"/>
  <c r="S189" i="2"/>
  <c r="U189" i="2" s="1"/>
  <c r="F189" i="2"/>
  <c r="H189" i="2" s="1"/>
  <c r="AC188" i="2"/>
  <c r="AC187" i="2" s="1"/>
  <c r="AA188" i="2"/>
  <c r="AA187" i="2" s="1"/>
  <c r="Z188" i="2"/>
  <c r="Z187" i="2" s="1"/>
  <c r="T188" i="2"/>
  <c r="T187" i="2" s="1"/>
  <c r="R188" i="2"/>
  <c r="R187" i="2" s="1"/>
  <c r="P188" i="2"/>
  <c r="P187" i="2" s="1"/>
  <c r="O188" i="2"/>
  <c r="O187" i="2" s="1"/>
  <c r="I188" i="2"/>
  <c r="I187" i="2" s="1"/>
  <c r="G188" i="2"/>
  <c r="G187" i="2" s="1"/>
  <c r="E188" i="2"/>
  <c r="E187" i="2" s="1"/>
  <c r="D188" i="2"/>
  <c r="D187" i="2" s="1"/>
  <c r="U186" i="2"/>
  <c r="U185" i="2" s="1"/>
  <c r="H186" i="2"/>
  <c r="J186" i="2" s="1"/>
  <c r="J185" i="2" s="1"/>
  <c r="L186" i="2" s="1"/>
  <c r="N186" i="2" s="1"/>
  <c r="N185" i="2" s="1"/>
  <c r="T185" i="2"/>
  <c r="I185" i="2"/>
  <c r="G185" i="2"/>
  <c r="AB184" i="2"/>
  <c r="AD184" i="2" s="1"/>
  <c r="AF184" i="2" s="1"/>
  <c r="Q184" i="2"/>
  <c r="Q183" i="2" s="1"/>
  <c r="F184" i="2"/>
  <c r="F183" i="2" s="1"/>
  <c r="AC183" i="2"/>
  <c r="AA183" i="2"/>
  <c r="Z183" i="2"/>
  <c r="T183" i="2"/>
  <c r="R183" i="2"/>
  <c r="P183" i="2"/>
  <c r="O183" i="2"/>
  <c r="I183" i="2"/>
  <c r="G183" i="2"/>
  <c r="E183" i="2"/>
  <c r="D183" i="2"/>
  <c r="AB182" i="2"/>
  <c r="AB181" i="2" s="1"/>
  <c r="Q182" i="2"/>
  <c r="F182" i="2"/>
  <c r="H182" i="2" s="1"/>
  <c r="AC181" i="2"/>
  <c r="AA181" i="2"/>
  <c r="Z181" i="2"/>
  <c r="T181" i="2"/>
  <c r="R181" i="2"/>
  <c r="P181" i="2"/>
  <c r="O181" i="2"/>
  <c r="I181" i="2"/>
  <c r="G181" i="2"/>
  <c r="E181" i="2"/>
  <c r="D181" i="2"/>
  <c r="AB180" i="2"/>
  <c r="Q180" i="2"/>
  <c r="S180" i="2" s="1"/>
  <c r="F180" i="2"/>
  <c r="H180" i="2" s="1"/>
  <c r="AC179" i="2"/>
  <c r="AA179" i="2"/>
  <c r="Z179" i="2"/>
  <c r="T179" i="2"/>
  <c r="R179" i="2"/>
  <c r="P179" i="2"/>
  <c r="O179" i="2"/>
  <c r="I179" i="2"/>
  <c r="G179" i="2"/>
  <c r="E179" i="2"/>
  <c r="D179" i="2"/>
  <c r="AB178" i="2"/>
  <c r="AD178" i="2" s="1"/>
  <c r="Q178" i="2"/>
  <c r="S178" i="2" s="1"/>
  <c r="F178" i="2"/>
  <c r="F177" i="2" s="1"/>
  <c r="AC177" i="2"/>
  <c r="AA177" i="2"/>
  <c r="Z177" i="2"/>
  <c r="T177" i="2"/>
  <c r="R177" i="2"/>
  <c r="P177" i="2"/>
  <c r="O177" i="2"/>
  <c r="I177" i="2"/>
  <c r="G177" i="2"/>
  <c r="E177" i="2"/>
  <c r="D177" i="2"/>
  <c r="AB176" i="2"/>
  <c r="Q176" i="2"/>
  <c r="Q175" i="2" s="1"/>
  <c r="F176" i="2"/>
  <c r="H176" i="2" s="1"/>
  <c r="J176" i="2" s="1"/>
  <c r="AC175" i="2"/>
  <c r="AA175" i="2"/>
  <c r="Z175" i="2"/>
  <c r="T175" i="2"/>
  <c r="R175" i="2"/>
  <c r="P175" i="2"/>
  <c r="O175" i="2"/>
  <c r="I175" i="2"/>
  <c r="G175" i="2"/>
  <c r="E175" i="2"/>
  <c r="D175" i="2"/>
  <c r="AD174" i="2"/>
  <c r="S174" i="2"/>
  <c r="U174" i="2" s="1"/>
  <c r="F174" i="2"/>
  <c r="H174" i="2" s="1"/>
  <c r="H173" i="2" s="1"/>
  <c r="AC173" i="2"/>
  <c r="AA173" i="2"/>
  <c r="Z173" i="2"/>
  <c r="T173" i="2"/>
  <c r="R173" i="2"/>
  <c r="P173" i="2"/>
  <c r="O173" i="2"/>
  <c r="I173" i="2"/>
  <c r="G173" i="2"/>
  <c r="E173" i="2"/>
  <c r="D173" i="2"/>
  <c r="U172" i="2"/>
  <c r="H172" i="2"/>
  <c r="J172" i="2" s="1"/>
  <c r="L172" i="2" s="1"/>
  <c r="N172" i="2" s="1"/>
  <c r="AB171" i="2"/>
  <c r="AB170" i="2" s="1"/>
  <c r="Q171" i="2"/>
  <c r="F171" i="2"/>
  <c r="F170" i="2" s="1"/>
  <c r="AC170" i="2"/>
  <c r="AA170" i="2"/>
  <c r="Z170" i="2"/>
  <c r="T170" i="2"/>
  <c r="R170" i="2"/>
  <c r="P170" i="2"/>
  <c r="O170" i="2"/>
  <c r="I170" i="2"/>
  <c r="G170" i="2"/>
  <c r="E170" i="2"/>
  <c r="D170" i="2"/>
  <c r="AB166" i="2"/>
  <c r="AD166" i="2" s="1"/>
  <c r="Q166" i="2"/>
  <c r="F166" i="2"/>
  <c r="H166" i="2" s="1"/>
  <c r="AC165" i="2"/>
  <c r="AA165" i="2"/>
  <c r="Z165" i="2"/>
  <c r="T165" i="2"/>
  <c r="R165" i="2"/>
  <c r="P165" i="2"/>
  <c r="O165" i="2"/>
  <c r="I165" i="2"/>
  <c r="G165" i="2"/>
  <c r="E165" i="2"/>
  <c r="D165" i="2"/>
  <c r="AB164" i="2"/>
  <c r="Q164" i="2"/>
  <c r="S164" i="2" s="1"/>
  <c r="U164" i="2" s="1"/>
  <c r="F164" i="2"/>
  <c r="AC163" i="2"/>
  <c r="AA163" i="2"/>
  <c r="Z163" i="2"/>
  <c r="T163" i="2"/>
  <c r="R163" i="2"/>
  <c r="P163" i="2"/>
  <c r="O163" i="2"/>
  <c r="I163" i="2"/>
  <c r="G163" i="2"/>
  <c r="E163" i="2"/>
  <c r="D163" i="2"/>
  <c r="AB162" i="2"/>
  <c r="AD162" i="2" s="1"/>
  <c r="Q162" i="2"/>
  <c r="F162" i="2"/>
  <c r="H162" i="2" s="1"/>
  <c r="J162" i="2" s="1"/>
  <c r="L162" i="2" s="1"/>
  <c r="AC161" i="2"/>
  <c r="AB161" i="2"/>
  <c r="AA161" i="2"/>
  <c r="Z161" i="2"/>
  <c r="T161" i="2"/>
  <c r="R161" i="2"/>
  <c r="P161" i="2"/>
  <c r="O161" i="2"/>
  <c r="I161" i="2"/>
  <c r="G161" i="2"/>
  <c r="E161" i="2"/>
  <c r="D161" i="2"/>
  <c r="AB160" i="2"/>
  <c r="Q160" i="2"/>
  <c r="S160" i="2" s="1"/>
  <c r="F160" i="2"/>
  <c r="AC159" i="2"/>
  <c r="AA159" i="2"/>
  <c r="Z159" i="2"/>
  <c r="T159" i="2"/>
  <c r="R159" i="2"/>
  <c r="P159" i="2"/>
  <c r="O159" i="2"/>
  <c r="I159" i="2"/>
  <c r="G159" i="2"/>
  <c r="E159" i="2"/>
  <c r="D159" i="2"/>
  <c r="AB158" i="2"/>
  <c r="AD158" i="2" s="1"/>
  <c r="Q158" i="2"/>
  <c r="F158" i="2"/>
  <c r="H158" i="2" s="1"/>
  <c r="AC157" i="2"/>
  <c r="AA157" i="2"/>
  <c r="Z157" i="2"/>
  <c r="T157" i="2"/>
  <c r="R157" i="2"/>
  <c r="P157" i="2"/>
  <c r="O157" i="2"/>
  <c r="I157" i="2"/>
  <c r="G157" i="2"/>
  <c r="E157" i="2"/>
  <c r="D157" i="2"/>
  <c r="AB156" i="2"/>
  <c r="Q156" i="2"/>
  <c r="S156" i="2" s="1"/>
  <c r="U156" i="2" s="1"/>
  <c r="F156" i="2"/>
  <c r="AC155" i="2"/>
  <c r="AA155" i="2"/>
  <c r="Z155" i="2"/>
  <c r="T155" i="2"/>
  <c r="R155" i="2"/>
  <c r="P155" i="2"/>
  <c r="O155" i="2"/>
  <c r="I155" i="2"/>
  <c r="G155" i="2"/>
  <c r="E155" i="2"/>
  <c r="D155" i="2"/>
  <c r="AB154" i="2"/>
  <c r="AB153" i="2" s="1"/>
  <c r="Q154" i="2"/>
  <c r="F154" i="2"/>
  <c r="H154" i="2" s="1"/>
  <c r="J154" i="2" s="1"/>
  <c r="L154" i="2" s="1"/>
  <c r="AC153" i="2"/>
  <c r="AA153" i="2"/>
  <c r="Z153" i="2"/>
  <c r="T153" i="2"/>
  <c r="R153" i="2"/>
  <c r="P153" i="2"/>
  <c r="O153" i="2"/>
  <c r="I153" i="2"/>
  <c r="G153" i="2"/>
  <c r="E153" i="2"/>
  <c r="D153" i="2"/>
  <c r="AB152" i="2"/>
  <c r="Q152" i="2"/>
  <c r="Q151" i="2" s="1"/>
  <c r="F152" i="2"/>
  <c r="AC151" i="2"/>
  <c r="AA151" i="2"/>
  <c r="Z151" i="2"/>
  <c r="T151" i="2"/>
  <c r="R151" i="2"/>
  <c r="P151" i="2"/>
  <c r="O151" i="2"/>
  <c r="I151" i="2"/>
  <c r="G151" i="2"/>
  <c r="E151" i="2"/>
  <c r="D151" i="2"/>
  <c r="AB150" i="2"/>
  <c r="AD150" i="2" s="1"/>
  <c r="AF150" i="2" s="1"/>
  <c r="AH150" i="2" s="1"/>
  <c r="Q150" i="2"/>
  <c r="S150" i="2" s="1"/>
  <c r="U150" i="2" s="1"/>
  <c r="W150" i="2" s="1"/>
  <c r="Y150" i="2" s="1"/>
  <c r="F150" i="2"/>
  <c r="H150" i="2" s="1"/>
  <c r="J150" i="2" s="1"/>
  <c r="L150" i="2" s="1"/>
  <c r="N150" i="2" s="1"/>
  <c r="AB149" i="2"/>
  <c r="AD149" i="2" s="1"/>
  <c r="AF149" i="2" s="1"/>
  <c r="AH149" i="2" s="1"/>
  <c r="Q149" i="2"/>
  <c r="S149" i="2" s="1"/>
  <c r="U149" i="2" s="1"/>
  <c r="W149" i="2" s="1"/>
  <c r="Y149" i="2" s="1"/>
  <c r="F149" i="2"/>
  <c r="H149" i="2" s="1"/>
  <c r="J149" i="2" s="1"/>
  <c r="L149" i="2" s="1"/>
  <c r="N149" i="2" s="1"/>
  <c r="AB148" i="2"/>
  <c r="AD148" i="2" s="1"/>
  <c r="Q148" i="2"/>
  <c r="F148" i="2"/>
  <c r="H148" i="2" s="1"/>
  <c r="J148" i="2" s="1"/>
  <c r="L148" i="2" s="1"/>
  <c r="N148" i="2" s="1"/>
  <c r="AC147" i="2"/>
  <c r="AA147" i="2"/>
  <c r="Z147" i="2"/>
  <c r="T147" i="2"/>
  <c r="R147" i="2"/>
  <c r="P147" i="2"/>
  <c r="O147" i="2"/>
  <c r="I147" i="2"/>
  <c r="G147" i="2"/>
  <c r="E147" i="2"/>
  <c r="D147" i="2"/>
  <c r="AB143" i="2"/>
  <c r="Q143" i="2"/>
  <c r="S143" i="2" s="1"/>
  <c r="F143" i="2"/>
  <c r="AC142" i="2"/>
  <c r="AC141" i="2" s="1"/>
  <c r="AC140" i="2" s="1"/>
  <c r="AA142" i="2"/>
  <c r="AA141" i="2" s="1"/>
  <c r="AA140" i="2" s="1"/>
  <c r="Z142" i="2"/>
  <c r="Z141" i="2" s="1"/>
  <c r="Z140" i="2" s="1"/>
  <c r="T142" i="2"/>
  <c r="T141" i="2" s="1"/>
  <c r="T140" i="2" s="1"/>
  <c r="R142" i="2"/>
  <c r="R141" i="2" s="1"/>
  <c r="R140" i="2" s="1"/>
  <c r="P142" i="2"/>
  <c r="P141" i="2" s="1"/>
  <c r="P140" i="2" s="1"/>
  <c r="O142" i="2"/>
  <c r="O141" i="2" s="1"/>
  <c r="O140" i="2" s="1"/>
  <c r="I142" i="2"/>
  <c r="I141" i="2" s="1"/>
  <c r="I140" i="2" s="1"/>
  <c r="G142" i="2"/>
  <c r="G141" i="2" s="1"/>
  <c r="G140" i="2" s="1"/>
  <c r="E142" i="2"/>
  <c r="E141" i="2" s="1"/>
  <c r="E140" i="2" s="1"/>
  <c r="D142" i="2"/>
  <c r="D141" i="2" s="1"/>
  <c r="D140" i="2" s="1"/>
  <c r="AB139" i="2"/>
  <c r="AB138" i="2" s="1"/>
  <c r="Q139" i="2"/>
  <c r="F139" i="2"/>
  <c r="H139" i="2" s="1"/>
  <c r="J139" i="2" s="1"/>
  <c r="AC138" i="2"/>
  <c r="AA138" i="2"/>
  <c r="Z138" i="2"/>
  <c r="T138" i="2"/>
  <c r="R138" i="2"/>
  <c r="P138" i="2"/>
  <c r="O138" i="2"/>
  <c r="I138" i="2"/>
  <c r="G138" i="2"/>
  <c r="E138" i="2"/>
  <c r="D138" i="2"/>
  <c r="AB137" i="2"/>
  <c r="Q137" i="2"/>
  <c r="Q136" i="2" s="1"/>
  <c r="G137" i="2"/>
  <c r="G136" i="2" s="1"/>
  <c r="F137" i="2"/>
  <c r="F136" i="2" s="1"/>
  <c r="AC136" i="2"/>
  <c r="AA136" i="2"/>
  <c r="Z136" i="2"/>
  <c r="T136" i="2"/>
  <c r="R136" i="2"/>
  <c r="P136" i="2"/>
  <c r="O136" i="2"/>
  <c r="I136" i="2"/>
  <c r="E136" i="2"/>
  <c r="D136" i="2"/>
  <c r="AB133" i="2"/>
  <c r="AD133" i="2" s="1"/>
  <c r="AF133" i="2" s="1"/>
  <c r="Q133" i="2"/>
  <c r="S133" i="2" s="1"/>
  <c r="F133" i="2"/>
  <c r="F132" i="2" s="1"/>
  <c r="AC132" i="2"/>
  <c r="AB132" i="2"/>
  <c r="AA132" i="2"/>
  <c r="Z132" i="2"/>
  <c r="T132" i="2"/>
  <c r="R132" i="2"/>
  <c r="P132" i="2"/>
  <c r="O132" i="2"/>
  <c r="I132" i="2"/>
  <c r="G132" i="2"/>
  <c r="E132" i="2"/>
  <c r="D132" i="2"/>
  <c r="AB131" i="2"/>
  <c r="AD131" i="2" s="1"/>
  <c r="AF131" i="2" s="1"/>
  <c r="AH131" i="2" s="1"/>
  <c r="Q131" i="2"/>
  <c r="S131" i="2" s="1"/>
  <c r="U131" i="2" s="1"/>
  <c r="W131" i="2" s="1"/>
  <c r="Y131" i="2" s="1"/>
  <c r="F131" i="2"/>
  <c r="H131" i="2" s="1"/>
  <c r="J131" i="2" s="1"/>
  <c r="AB130" i="2"/>
  <c r="AD130" i="2" s="1"/>
  <c r="AF130" i="2" s="1"/>
  <c r="AH130" i="2" s="1"/>
  <c r="Q130" i="2"/>
  <c r="S130" i="2" s="1"/>
  <c r="U130" i="2" s="1"/>
  <c r="W130" i="2" s="1"/>
  <c r="Y130" i="2" s="1"/>
  <c r="F130" i="2"/>
  <c r="H130" i="2" s="1"/>
  <c r="J130" i="2" s="1"/>
  <c r="L130" i="2" s="1"/>
  <c r="N130" i="2" s="1"/>
  <c r="AB129" i="2"/>
  <c r="AD129" i="2" s="1"/>
  <c r="Q129" i="2"/>
  <c r="S129" i="2" s="1"/>
  <c r="F129" i="2"/>
  <c r="AC128" i="2"/>
  <c r="AA128" i="2"/>
  <c r="AA127" i="2" s="1"/>
  <c r="AA126" i="2" s="1"/>
  <c r="Z128" i="2"/>
  <c r="T128" i="2"/>
  <c r="R128" i="2"/>
  <c r="P128" i="2"/>
  <c r="O128" i="2"/>
  <c r="I128" i="2"/>
  <c r="G128" i="2"/>
  <c r="E128" i="2"/>
  <c r="D128" i="2"/>
  <c r="U125" i="2"/>
  <c r="U124" i="2" s="1"/>
  <c r="U123" i="2" s="1"/>
  <c r="G125" i="2"/>
  <c r="T124" i="2"/>
  <c r="T123" i="2" s="1"/>
  <c r="I124" i="2"/>
  <c r="I123" i="2" s="1"/>
  <c r="U120" i="2"/>
  <c r="U119" i="2" s="1"/>
  <c r="H120" i="2"/>
  <c r="H119" i="2" s="1"/>
  <c r="T119" i="2"/>
  <c r="I119" i="2"/>
  <c r="G119" i="2"/>
  <c r="J118" i="2"/>
  <c r="L118" i="2" s="1"/>
  <c r="I117" i="2"/>
  <c r="U116" i="2"/>
  <c r="U115" i="2" s="1"/>
  <c r="H116" i="2"/>
  <c r="H115" i="2" s="1"/>
  <c r="T115" i="2"/>
  <c r="I115" i="2"/>
  <c r="G115" i="2"/>
  <c r="AD114" i="2"/>
  <c r="S114" i="2"/>
  <c r="S113" i="2" s="1"/>
  <c r="F114" i="2"/>
  <c r="F113" i="2" s="1"/>
  <c r="AC113" i="2"/>
  <c r="T113" i="2"/>
  <c r="R113" i="2"/>
  <c r="I113" i="2"/>
  <c r="G113" i="2"/>
  <c r="E113" i="2"/>
  <c r="AB112" i="2"/>
  <c r="AB111" i="2" s="1"/>
  <c r="Q112" i="2"/>
  <c r="S112" i="2" s="1"/>
  <c r="F112" i="2"/>
  <c r="H112" i="2" s="1"/>
  <c r="AC111" i="2"/>
  <c r="AA111" i="2"/>
  <c r="Z111" i="2"/>
  <c r="T111" i="2"/>
  <c r="R111" i="2"/>
  <c r="P111" i="2"/>
  <c r="O111" i="2"/>
  <c r="I111" i="2"/>
  <c r="G111" i="2"/>
  <c r="E111" i="2"/>
  <c r="D111" i="2"/>
  <c r="AB110" i="2"/>
  <c r="AD110" i="2" s="1"/>
  <c r="AF110" i="2" s="1"/>
  <c r="Q110" i="2"/>
  <c r="S110" i="2" s="1"/>
  <c r="F110" i="2"/>
  <c r="AC109" i="2"/>
  <c r="AA109" i="2"/>
  <c r="Z109" i="2"/>
  <c r="T109" i="2"/>
  <c r="R109" i="2"/>
  <c r="P109" i="2"/>
  <c r="O109" i="2"/>
  <c r="I109" i="2"/>
  <c r="G109" i="2"/>
  <c r="E109" i="2"/>
  <c r="D109" i="2"/>
  <c r="U108" i="2"/>
  <c r="U107" i="2" s="1"/>
  <c r="H108" i="2"/>
  <c r="H107" i="2" s="1"/>
  <c r="T107" i="2"/>
  <c r="I107" i="2"/>
  <c r="G107" i="2"/>
  <c r="AB106" i="2"/>
  <c r="AB105" i="2" s="1"/>
  <c r="Q106" i="2"/>
  <c r="S106" i="2" s="1"/>
  <c r="F106" i="2"/>
  <c r="H106" i="2" s="1"/>
  <c r="AC105" i="2"/>
  <c r="AA105" i="2"/>
  <c r="Z105" i="2"/>
  <c r="T105" i="2"/>
  <c r="R105" i="2"/>
  <c r="P105" i="2"/>
  <c r="O105" i="2"/>
  <c r="I105" i="2"/>
  <c r="G105" i="2"/>
  <c r="E105" i="2"/>
  <c r="D105" i="2"/>
  <c r="AB101" i="2"/>
  <c r="AB100" i="2" s="1"/>
  <c r="Q101" i="2"/>
  <c r="S101" i="2" s="1"/>
  <c r="F101" i="2"/>
  <c r="F100" i="2" s="1"/>
  <c r="AC100" i="2"/>
  <c r="AA100" i="2"/>
  <c r="Z100" i="2"/>
  <c r="T100" i="2"/>
  <c r="R100" i="2"/>
  <c r="P100" i="2"/>
  <c r="O100" i="2"/>
  <c r="I100" i="2"/>
  <c r="G100" i="2"/>
  <c r="E100" i="2"/>
  <c r="D100" i="2"/>
  <c r="AB99" i="2"/>
  <c r="AD99" i="2" s="1"/>
  <c r="Q99" i="2"/>
  <c r="S99" i="2" s="1"/>
  <c r="F99" i="2"/>
  <c r="F98" i="2" s="1"/>
  <c r="AC98" i="2"/>
  <c r="AA98" i="2"/>
  <c r="Z98" i="2"/>
  <c r="T98" i="2"/>
  <c r="R98" i="2"/>
  <c r="P98" i="2"/>
  <c r="O98" i="2"/>
  <c r="I98" i="2"/>
  <c r="G98" i="2"/>
  <c r="E98" i="2"/>
  <c r="D98" i="2"/>
  <c r="AB97" i="2"/>
  <c r="AD97" i="2" s="1"/>
  <c r="Q97" i="2"/>
  <c r="Q96" i="2" s="1"/>
  <c r="F97" i="2"/>
  <c r="AC96" i="2"/>
  <c r="AA96" i="2"/>
  <c r="Z96" i="2"/>
  <c r="T96" i="2"/>
  <c r="R96" i="2"/>
  <c r="P96" i="2"/>
  <c r="O96" i="2"/>
  <c r="I96" i="2"/>
  <c r="G96" i="2"/>
  <c r="E96" i="2"/>
  <c r="D96" i="2"/>
  <c r="AB95" i="2"/>
  <c r="AB94" i="2" s="1"/>
  <c r="Q95" i="2"/>
  <c r="S95" i="2" s="1"/>
  <c r="U95" i="2" s="1"/>
  <c r="F95" i="2"/>
  <c r="H95" i="2" s="1"/>
  <c r="AC94" i="2"/>
  <c r="AA94" i="2"/>
  <c r="Z94" i="2"/>
  <c r="T94" i="2"/>
  <c r="R94" i="2"/>
  <c r="P94" i="2"/>
  <c r="O94" i="2"/>
  <c r="I94" i="2"/>
  <c r="G94" i="2"/>
  <c r="E94" i="2"/>
  <c r="D94" i="2"/>
  <c r="AB93" i="2"/>
  <c r="AD93" i="2" s="1"/>
  <c r="AF93" i="2" s="1"/>
  <c r="AH93" i="2" s="1"/>
  <c r="Q93" i="2"/>
  <c r="S93" i="2" s="1"/>
  <c r="U93" i="2" s="1"/>
  <c r="W93" i="2" s="1"/>
  <c r="Y93" i="2" s="1"/>
  <c r="F93" i="2"/>
  <c r="H93" i="2" s="1"/>
  <c r="J93" i="2" s="1"/>
  <c r="L93" i="2" s="1"/>
  <c r="N93" i="2" s="1"/>
  <c r="AB92" i="2"/>
  <c r="AD92" i="2" s="1"/>
  <c r="AF92" i="2" s="1"/>
  <c r="AH92" i="2" s="1"/>
  <c r="T92" i="2"/>
  <c r="T88" i="2" s="1"/>
  <c r="Q92" i="2"/>
  <c r="S92" i="2" s="1"/>
  <c r="I92" i="2"/>
  <c r="I88" i="2" s="1"/>
  <c r="G92" i="2"/>
  <c r="G88" i="2" s="1"/>
  <c r="E92" i="2"/>
  <c r="F92" i="2" s="1"/>
  <c r="AB91" i="2"/>
  <c r="AD91" i="2" s="1"/>
  <c r="AF91" i="2" s="1"/>
  <c r="AH91" i="2" s="1"/>
  <c r="Q91" i="2"/>
  <c r="S91" i="2" s="1"/>
  <c r="U91" i="2" s="1"/>
  <c r="W91" i="2" s="1"/>
  <c r="Y91" i="2" s="1"/>
  <c r="F91" i="2"/>
  <c r="AB90" i="2"/>
  <c r="AD90" i="2" s="1"/>
  <c r="AF90" i="2" s="1"/>
  <c r="AH90" i="2" s="1"/>
  <c r="Q90" i="2"/>
  <c r="S90" i="2" s="1"/>
  <c r="U90" i="2" s="1"/>
  <c r="W90" i="2" s="1"/>
  <c r="Y90" i="2" s="1"/>
  <c r="F90" i="2"/>
  <c r="H90" i="2" s="1"/>
  <c r="J90" i="2" s="1"/>
  <c r="L90" i="2" s="1"/>
  <c r="N90" i="2" s="1"/>
  <c r="AB89" i="2"/>
  <c r="AD89" i="2" s="1"/>
  <c r="AF89" i="2" s="1"/>
  <c r="AH89" i="2" s="1"/>
  <c r="Q89" i="2"/>
  <c r="S89" i="2" s="1"/>
  <c r="F89" i="2"/>
  <c r="H89" i="2" s="1"/>
  <c r="J89" i="2" s="1"/>
  <c r="L89" i="2" s="1"/>
  <c r="N89" i="2" s="1"/>
  <c r="AC88" i="2"/>
  <c r="AA88" i="2"/>
  <c r="Z88" i="2"/>
  <c r="R88" i="2"/>
  <c r="P88" i="2"/>
  <c r="O88" i="2"/>
  <c r="E88" i="2"/>
  <c r="D88" i="2"/>
  <c r="AB87" i="2"/>
  <c r="AD87" i="2" s="1"/>
  <c r="AF87" i="2" s="1"/>
  <c r="AH87" i="2" s="1"/>
  <c r="Q87" i="2"/>
  <c r="S87" i="2" s="1"/>
  <c r="U87" i="2" s="1"/>
  <c r="W87" i="2" s="1"/>
  <c r="Y87" i="2" s="1"/>
  <c r="F87" i="2"/>
  <c r="H87" i="2" s="1"/>
  <c r="J87" i="2" s="1"/>
  <c r="AB86" i="2"/>
  <c r="AD86" i="2" s="1"/>
  <c r="AF86" i="2" s="1"/>
  <c r="AH86" i="2" s="1"/>
  <c r="Q86" i="2"/>
  <c r="S86" i="2" s="1"/>
  <c r="U86" i="2" s="1"/>
  <c r="W86" i="2" s="1"/>
  <c r="Y86" i="2" s="1"/>
  <c r="F86" i="2"/>
  <c r="H86" i="2" s="1"/>
  <c r="J86" i="2" s="1"/>
  <c r="AB85" i="2"/>
  <c r="AD85" i="2" s="1"/>
  <c r="AF85" i="2" s="1"/>
  <c r="AH85" i="2" s="1"/>
  <c r="Q85" i="2"/>
  <c r="S85" i="2" s="1"/>
  <c r="U85" i="2" s="1"/>
  <c r="W85" i="2" s="1"/>
  <c r="Y85" i="2" s="1"/>
  <c r="F85" i="2"/>
  <c r="H85" i="2" s="1"/>
  <c r="J85" i="2" s="1"/>
  <c r="AB84" i="2"/>
  <c r="AD84" i="2" s="1"/>
  <c r="Q84" i="2"/>
  <c r="S84" i="2" s="1"/>
  <c r="U84" i="2" s="1"/>
  <c r="F84" i="2"/>
  <c r="AC83" i="2"/>
  <c r="AA83" i="2"/>
  <c r="Z83" i="2"/>
  <c r="T83" i="2"/>
  <c r="R83" i="2"/>
  <c r="P83" i="2"/>
  <c r="O83" i="2"/>
  <c r="I83" i="2"/>
  <c r="G83" i="2"/>
  <c r="E83" i="2"/>
  <c r="D83" i="2"/>
  <c r="AB82" i="2"/>
  <c r="AD82" i="2" s="1"/>
  <c r="AF82" i="2" s="1"/>
  <c r="Q82" i="2"/>
  <c r="Q81" i="2" s="1"/>
  <c r="F82" i="2"/>
  <c r="H82" i="2" s="1"/>
  <c r="AC81" i="2"/>
  <c r="AA81" i="2"/>
  <c r="Z81" i="2"/>
  <c r="T81" i="2"/>
  <c r="R81" i="2"/>
  <c r="P81" i="2"/>
  <c r="O81" i="2"/>
  <c r="I81" i="2"/>
  <c r="G81" i="2"/>
  <c r="E81" i="2"/>
  <c r="D81" i="2"/>
  <c r="AB80" i="2"/>
  <c r="AB79" i="2" s="1"/>
  <c r="Q80" i="2"/>
  <c r="S80" i="2" s="1"/>
  <c r="F80" i="2"/>
  <c r="H80" i="2" s="1"/>
  <c r="AC79" i="2"/>
  <c r="AA79" i="2"/>
  <c r="Z79" i="2"/>
  <c r="T79" i="2"/>
  <c r="R79" i="2"/>
  <c r="P79" i="2"/>
  <c r="O79" i="2"/>
  <c r="I79" i="2"/>
  <c r="G79" i="2"/>
  <c r="E79" i="2"/>
  <c r="D79" i="2"/>
  <c r="AB78" i="2"/>
  <c r="AB77" i="2" s="1"/>
  <c r="Q78" i="2"/>
  <c r="S78" i="2" s="1"/>
  <c r="F78" i="2"/>
  <c r="AC77" i="2"/>
  <c r="AA77" i="2"/>
  <c r="Z77" i="2"/>
  <c r="T77" i="2"/>
  <c r="R77" i="2"/>
  <c r="P77" i="2"/>
  <c r="O77" i="2"/>
  <c r="I77" i="2"/>
  <c r="G77" i="2"/>
  <c r="E77" i="2"/>
  <c r="D77" i="2"/>
  <c r="U75" i="2"/>
  <c r="U74" i="2" s="1"/>
  <c r="H75" i="2"/>
  <c r="J75" i="2" s="1"/>
  <c r="L75" i="2" s="1"/>
  <c r="T74" i="2"/>
  <c r="I74" i="2"/>
  <c r="G74" i="2"/>
  <c r="AB71" i="2"/>
  <c r="AD71" i="2" s="1"/>
  <c r="Q71" i="2"/>
  <c r="S71" i="2" s="1"/>
  <c r="U71" i="2" s="1"/>
  <c r="F71" i="2"/>
  <c r="F70" i="2" s="1"/>
  <c r="AC70" i="2"/>
  <c r="AA70" i="2"/>
  <c r="Z70" i="2"/>
  <c r="T70" i="2"/>
  <c r="R70" i="2"/>
  <c r="P70" i="2"/>
  <c r="O70" i="2"/>
  <c r="I70" i="2"/>
  <c r="G70" i="2"/>
  <c r="E70" i="2"/>
  <c r="D70" i="2"/>
  <c r="AB69" i="2"/>
  <c r="AD69" i="2" s="1"/>
  <c r="AF69" i="2" s="1"/>
  <c r="Q69" i="2"/>
  <c r="Q68" i="2" s="1"/>
  <c r="F69" i="2"/>
  <c r="H69" i="2" s="1"/>
  <c r="AC68" i="2"/>
  <c r="AA68" i="2"/>
  <c r="Z68" i="2"/>
  <c r="T68" i="2"/>
  <c r="R68" i="2"/>
  <c r="P68" i="2"/>
  <c r="O68" i="2"/>
  <c r="I68" i="2"/>
  <c r="G68" i="2"/>
  <c r="E68" i="2"/>
  <c r="D68" i="2"/>
  <c r="Z67" i="2"/>
  <c r="AB67" i="2" s="1"/>
  <c r="AD67" i="2" s="1"/>
  <c r="T67" i="2"/>
  <c r="T66" i="2" s="1"/>
  <c r="O67" i="2"/>
  <c r="Q67" i="2" s="1"/>
  <c r="I67" i="2"/>
  <c r="I66" i="2" s="1"/>
  <c r="G67" i="2"/>
  <c r="G66" i="2" s="1"/>
  <c r="D67" i="2"/>
  <c r="F67" i="2" s="1"/>
  <c r="AC66" i="2"/>
  <c r="AA66" i="2"/>
  <c r="R66" i="2"/>
  <c r="P66" i="2"/>
  <c r="O66" i="2"/>
  <c r="E66" i="2"/>
  <c r="AB65" i="2"/>
  <c r="AB64" i="2" s="1"/>
  <c r="Q65" i="2"/>
  <c r="Q64" i="2" s="1"/>
  <c r="F65" i="2"/>
  <c r="H65" i="2" s="1"/>
  <c r="AC64" i="2"/>
  <c r="AA64" i="2"/>
  <c r="Z64" i="2"/>
  <c r="T64" i="2"/>
  <c r="R64" i="2"/>
  <c r="P64" i="2"/>
  <c r="O64" i="2"/>
  <c r="I64" i="2"/>
  <c r="G64" i="2"/>
  <c r="E64" i="2"/>
  <c r="D64" i="2"/>
  <c r="AB63" i="2"/>
  <c r="AD63" i="2" s="1"/>
  <c r="AF63" i="2" s="1"/>
  <c r="AH63" i="2" s="1"/>
  <c r="Q63" i="2"/>
  <c r="S63" i="2" s="1"/>
  <c r="U63" i="2" s="1"/>
  <c r="W63" i="2" s="1"/>
  <c r="Y63" i="2" s="1"/>
  <c r="F63" i="2"/>
  <c r="H63" i="2" s="1"/>
  <c r="J63" i="2" s="1"/>
  <c r="AB62" i="2"/>
  <c r="Q62" i="2"/>
  <c r="S62" i="2" s="1"/>
  <c r="U62" i="2" s="1"/>
  <c r="F62" i="2"/>
  <c r="H62" i="2" s="1"/>
  <c r="AC61" i="2"/>
  <c r="AA61" i="2"/>
  <c r="Z61" i="2"/>
  <c r="T61" i="2"/>
  <c r="R61" i="2"/>
  <c r="P61" i="2"/>
  <c r="O61" i="2"/>
  <c r="I61" i="2"/>
  <c r="G61" i="2"/>
  <c r="E61" i="2"/>
  <c r="D61" i="2"/>
  <c r="U58" i="2"/>
  <c r="U57" i="2" s="1"/>
  <c r="H58" i="2"/>
  <c r="J58" i="2" s="1"/>
  <c r="L58" i="2" s="1"/>
  <c r="T57" i="2"/>
  <c r="I57" i="2"/>
  <c r="G57" i="2"/>
  <c r="U56" i="2"/>
  <c r="U55" i="2" s="1"/>
  <c r="F56" i="2"/>
  <c r="F55" i="2" s="1"/>
  <c r="F54" i="2" s="1"/>
  <c r="AC55" i="2"/>
  <c r="AC54" i="2" s="1"/>
  <c r="AA55" i="2"/>
  <c r="AA54" i="2" s="1"/>
  <c r="Z55" i="2"/>
  <c r="Z54" i="2" s="1"/>
  <c r="T55" i="2"/>
  <c r="R55" i="2"/>
  <c r="R54" i="2" s="1"/>
  <c r="P55" i="2"/>
  <c r="P54" i="2" s="1"/>
  <c r="O55" i="2"/>
  <c r="O54" i="2" s="1"/>
  <c r="I55" i="2"/>
  <c r="G55" i="2"/>
  <c r="E55" i="2"/>
  <c r="E54" i="2" s="1"/>
  <c r="D55" i="2"/>
  <c r="D54" i="2" s="1"/>
  <c r="AB54" i="2"/>
  <c r="Q54" i="2"/>
  <c r="AB53" i="2"/>
  <c r="AD53" i="2" s="1"/>
  <c r="AF53" i="2" s="1"/>
  <c r="AH53" i="2" s="1"/>
  <c r="Q53" i="2"/>
  <c r="S53" i="2" s="1"/>
  <c r="U53" i="2" s="1"/>
  <c r="W53" i="2" s="1"/>
  <c r="Y53" i="2" s="1"/>
  <c r="F53" i="2"/>
  <c r="H53" i="2" s="1"/>
  <c r="J53" i="2" s="1"/>
  <c r="AB52" i="2"/>
  <c r="AD52" i="2" s="1"/>
  <c r="Q52" i="2"/>
  <c r="F52" i="2"/>
  <c r="AC51" i="2"/>
  <c r="AA51" i="2"/>
  <c r="Z51" i="2"/>
  <c r="T51" i="2"/>
  <c r="R51" i="2"/>
  <c r="P51" i="2"/>
  <c r="O51" i="2"/>
  <c r="I51" i="2"/>
  <c r="G51" i="2"/>
  <c r="E51" i="2"/>
  <c r="D51" i="2"/>
  <c r="AB50" i="2"/>
  <c r="AD50" i="2" s="1"/>
  <c r="Q50" i="2"/>
  <c r="F50" i="2"/>
  <c r="H50" i="2" s="1"/>
  <c r="J50" i="2" s="1"/>
  <c r="AB49" i="2"/>
  <c r="AD49" i="2" s="1"/>
  <c r="AF49" i="2" s="1"/>
  <c r="AH49" i="2" s="1"/>
  <c r="Q49" i="2"/>
  <c r="S49" i="2" s="1"/>
  <c r="U49" i="2" s="1"/>
  <c r="W49" i="2" s="1"/>
  <c r="Y49" i="2" s="1"/>
  <c r="F49" i="2"/>
  <c r="AC48" i="2"/>
  <c r="AA48" i="2"/>
  <c r="Z48" i="2"/>
  <c r="T48" i="2"/>
  <c r="R48" i="2"/>
  <c r="P48" i="2"/>
  <c r="O48" i="2"/>
  <c r="I48" i="2"/>
  <c r="G48" i="2"/>
  <c r="E48" i="2"/>
  <c r="D48" i="2"/>
  <c r="AB47" i="2"/>
  <c r="AD47" i="2" s="1"/>
  <c r="AF47" i="2" s="1"/>
  <c r="AH47" i="2" s="1"/>
  <c r="Q47" i="2"/>
  <c r="F47" i="2"/>
  <c r="H47" i="2" s="1"/>
  <c r="J47" i="2" s="1"/>
  <c r="L47" i="2" s="1"/>
  <c r="N47" i="2" s="1"/>
  <c r="AB46" i="2"/>
  <c r="AD46" i="2" s="1"/>
  <c r="AF46" i="2" s="1"/>
  <c r="AH46" i="2" s="1"/>
  <c r="Q46" i="2"/>
  <c r="S46" i="2" s="1"/>
  <c r="U46" i="2" s="1"/>
  <c r="W46" i="2" s="1"/>
  <c r="Y46" i="2" s="1"/>
  <c r="F46" i="2"/>
  <c r="H46" i="2" s="1"/>
  <c r="J46" i="2" s="1"/>
  <c r="AB45" i="2"/>
  <c r="Q45" i="2"/>
  <c r="S45" i="2" s="1"/>
  <c r="F45" i="2"/>
  <c r="H45" i="2" s="1"/>
  <c r="AC44" i="2"/>
  <c r="AA44" i="2"/>
  <c r="Z44" i="2"/>
  <c r="T44" i="2"/>
  <c r="R44" i="2"/>
  <c r="P44" i="2"/>
  <c r="O44" i="2"/>
  <c r="I44" i="2"/>
  <c r="G44" i="2"/>
  <c r="E44" i="2"/>
  <c r="D44" i="2"/>
  <c r="AB42" i="2"/>
  <c r="AD42" i="2" s="1"/>
  <c r="Q42" i="2"/>
  <c r="S42" i="2" s="1"/>
  <c r="U42" i="2" s="1"/>
  <c r="F42" i="2"/>
  <c r="F41" i="2" s="1"/>
  <c r="AC41" i="2"/>
  <c r="AA41" i="2"/>
  <c r="Z41" i="2"/>
  <c r="T41" i="2"/>
  <c r="R41" i="2"/>
  <c r="P41" i="2"/>
  <c r="O41" i="2"/>
  <c r="I41" i="2"/>
  <c r="G41" i="2"/>
  <c r="E41" i="2"/>
  <c r="D41" i="2"/>
  <c r="AD40" i="2"/>
  <c r="S40" i="2"/>
  <c r="U40" i="2" s="1"/>
  <c r="F40" i="2"/>
  <c r="H40" i="2" s="1"/>
  <c r="AC39" i="2"/>
  <c r="AA39" i="2"/>
  <c r="Z39" i="2"/>
  <c r="T39" i="2"/>
  <c r="R39" i="2"/>
  <c r="P39" i="2"/>
  <c r="O39" i="2"/>
  <c r="I39" i="2"/>
  <c r="G39" i="2"/>
  <c r="E39" i="2"/>
  <c r="D39" i="2"/>
  <c r="U38" i="2"/>
  <c r="U37" i="2" s="1"/>
  <c r="H38" i="2"/>
  <c r="H37" i="2" s="1"/>
  <c r="T37" i="2"/>
  <c r="I37" i="2"/>
  <c r="G37" i="2"/>
  <c r="U36" i="2"/>
  <c r="U35" i="2" s="1"/>
  <c r="H36" i="2"/>
  <c r="J36" i="2" s="1"/>
  <c r="J35" i="2" s="1"/>
  <c r="T35" i="2"/>
  <c r="I35" i="2"/>
  <c r="G35" i="2"/>
  <c r="U34" i="2"/>
  <c r="U33" i="2" s="1"/>
  <c r="H34" i="2"/>
  <c r="J34" i="2" s="1"/>
  <c r="L34" i="2" s="1"/>
  <c r="T33" i="2"/>
  <c r="I33" i="2"/>
  <c r="G33" i="2"/>
  <c r="AD32" i="2"/>
  <c r="AF32" i="2" s="1"/>
  <c r="S32" i="2"/>
  <c r="U32" i="2" s="1"/>
  <c r="F32" i="2"/>
  <c r="F31" i="2" s="1"/>
  <c r="AC31" i="2"/>
  <c r="T31" i="2"/>
  <c r="R31" i="2"/>
  <c r="I31" i="2"/>
  <c r="G31" i="2"/>
  <c r="E31" i="2"/>
  <c r="U30" i="2"/>
  <c r="U28" i="2" s="1"/>
  <c r="U27" i="2" s="1"/>
  <c r="H30" i="2"/>
  <c r="J30" i="2" s="1"/>
  <c r="L30" i="2" s="1"/>
  <c r="T28" i="2"/>
  <c r="T27" i="2" s="1"/>
  <c r="I28" i="2"/>
  <c r="I27" i="2" s="1"/>
  <c r="G28" i="2"/>
  <c r="G27" i="2" s="1"/>
  <c r="U26" i="2"/>
  <c r="U25" i="2" s="1"/>
  <c r="H26" i="2"/>
  <c r="H25" i="2" s="1"/>
  <c r="T25" i="2"/>
  <c r="I25" i="2"/>
  <c r="G25" i="2"/>
  <c r="U24" i="2"/>
  <c r="U23" i="2" s="1"/>
  <c r="G24" i="2"/>
  <c r="H24" i="2" s="1"/>
  <c r="T23" i="2"/>
  <c r="I23" i="2"/>
  <c r="U22" i="2"/>
  <c r="U21" i="2" s="1"/>
  <c r="F22" i="2"/>
  <c r="H22" i="2" s="1"/>
  <c r="AC21" i="2"/>
  <c r="AA21" i="2"/>
  <c r="Z21" i="2"/>
  <c r="T21" i="2"/>
  <c r="R21" i="2"/>
  <c r="P21" i="2"/>
  <c r="O21" i="2"/>
  <c r="I21" i="2"/>
  <c r="G21" i="2"/>
  <c r="E21" i="2"/>
  <c r="U20" i="2"/>
  <c r="U19" i="2" s="1"/>
  <c r="H20" i="2"/>
  <c r="J20" i="2" s="1"/>
  <c r="J19" i="2" s="1"/>
  <c r="T19" i="2"/>
  <c r="I19" i="2"/>
  <c r="G19" i="2"/>
  <c r="AD18" i="2"/>
  <c r="AF18" i="2" s="1"/>
  <c r="S18" i="2"/>
  <c r="F18" i="2"/>
  <c r="H18" i="2" s="1"/>
  <c r="AC17" i="2"/>
  <c r="AA17" i="2"/>
  <c r="Z17" i="2"/>
  <c r="T17" i="2"/>
  <c r="R17" i="2"/>
  <c r="P17" i="2"/>
  <c r="O17" i="2"/>
  <c r="I17" i="2"/>
  <c r="G17" i="2"/>
  <c r="E17" i="2"/>
  <c r="D17" i="2"/>
  <c r="AB16" i="2"/>
  <c r="AD16" i="2" s="1"/>
  <c r="Q16" i="2"/>
  <c r="Q15" i="2" s="1"/>
  <c r="F16" i="2"/>
  <c r="H16" i="2" s="1"/>
  <c r="AC15" i="2"/>
  <c r="AA15" i="2"/>
  <c r="Z15" i="2"/>
  <c r="T15" i="2"/>
  <c r="R15" i="2"/>
  <c r="P15" i="2"/>
  <c r="O15" i="2"/>
  <c r="I15" i="2"/>
  <c r="G15" i="2"/>
  <c r="E15" i="2"/>
  <c r="D15" i="2"/>
  <c r="AB165" i="2" l="1"/>
  <c r="AB373" i="2"/>
  <c r="AB372" i="2" s="1"/>
  <c r="AB371" i="2" s="1"/>
  <c r="AF17" i="2"/>
  <c r="AH18" i="2"/>
  <c r="AH17" i="2" s="1"/>
  <c r="AF68" i="2"/>
  <c r="AH69" i="2"/>
  <c r="AH68" i="2" s="1"/>
  <c r="AF31" i="2"/>
  <c r="AH32" i="2"/>
  <c r="AH31" i="2" s="1"/>
  <c r="AH88" i="2"/>
  <c r="AF81" i="2"/>
  <c r="AH82" i="2"/>
  <c r="AH81" i="2" s="1"/>
  <c r="AF109" i="2"/>
  <c r="AH110" i="2"/>
  <c r="AH109" i="2" s="1"/>
  <c r="AF132" i="2"/>
  <c r="AH133" i="2"/>
  <c r="AH132" i="2" s="1"/>
  <c r="W113" i="2"/>
  <c r="Y114" i="2"/>
  <c r="Y113" i="2" s="1"/>
  <c r="AF183" i="2"/>
  <c r="AH184" i="2"/>
  <c r="AH183" i="2" s="1"/>
  <c r="AB207" i="2"/>
  <c r="AF215" i="2"/>
  <c r="AH216" i="2"/>
  <c r="AH215" i="2" s="1"/>
  <c r="AF245" i="2"/>
  <c r="AH246" i="2"/>
  <c r="AH245" i="2" s="1"/>
  <c r="AF270" i="2"/>
  <c r="AH271" i="2"/>
  <c r="AH270" i="2" s="1"/>
  <c r="Y286" i="2"/>
  <c r="AF369" i="2"/>
  <c r="AH370" i="2"/>
  <c r="AH369" i="2" s="1"/>
  <c r="AH366" i="2" s="1"/>
  <c r="AF407" i="2"/>
  <c r="AH408" i="2"/>
  <c r="AH407" i="2" s="1"/>
  <c r="AH393" i="2" s="1"/>
  <c r="Y444" i="2"/>
  <c r="AF485" i="2"/>
  <c r="AH486" i="2"/>
  <c r="AH485" i="2" s="1"/>
  <c r="AF491" i="2"/>
  <c r="AH492" i="2"/>
  <c r="AH491" i="2" s="1"/>
  <c r="AF501" i="2"/>
  <c r="AH502" i="2"/>
  <c r="AH501" i="2" s="1"/>
  <c r="Y577" i="2"/>
  <c r="V569" i="2"/>
  <c r="AB157" i="2"/>
  <c r="AB574" i="2"/>
  <c r="H397" i="2"/>
  <c r="AB476" i="2"/>
  <c r="AB475" i="2" s="1"/>
  <c r="AB474" i="2" s="1"/>
  <c r="O591" i="2"/>
  <c r="Z591" i="2"/>
  <c r="AB540" i="2"/>
  <c r="AA135" i="2"/>
  <c r="AA134" i="2" s="1"/>
  <c r="AB259" i="2"/>
  <c r="AD259" i="2" s="1"/>
  <c r="AF259" i="2" s="1"/>
  <c r="AH259" i="2" s="1"/>
  <c r="Z256" i="2"/>
  <c r="Z255" i="2" s="1"/>
  <c r="Z254" i="2" s="1"/>
  <c r="L28" i="2"/>
  <c r="L27" i="2" s="1"/>
  <c r="N30" i="2"/>
  <c r="N28" i="2" s="1"/>
  <c r="N27" i="2" s="1"/>
  <c r="O60" i="2"/>
  <c r="O104" i="2"/>
  <c r="O103" i="2" s="1"/>
  <c r="Z104" i="2"/>
  <c r="Z103" i="2" s="1"/>
  <c r="N147" i="2"/>
  <c r="L161" i="2"/>
  <c r="N162" i="2"/>
  <c r="N161" i="2" s="1"/>
  <c r="L403" i="2"/>
  <c r="N405" i="2"/>
  <c r="N403" i="2" s="1"/>
  <c r="F489" i="2"/>
  <c r="AC591" i="2"/>
  <c r="L606" i="2"/>
  <c r="N607" i="2"/>
  <c r="N606" i="2" s="1"/>
  <c r="L33" i="2"/>
  <c r="N34" i="2"/>
  <c r="N33" i="2" s="1"/>
  <c r="L57" i="2"/>
  <c r="N58" i="2"/>
  <c r="N57" i="2" s="1"/>
  <c r="L74" i="2"/>
  <c r="N75" i="2"/>
  <c r="N74" i="2" s="1"/>
  <c r="L117" i="2"/>
  <c r="N118" i="2"/>
  <c r="N117" i="2" s="1"/>
  <c r="L153" i="2"/>
  <c r="N154" i="2"/>
  <c r="N153" i="2" s="1"/>
  <c r="L229" i="2"/>
  <c r="N230" i="2"/>
  <c r="N229" i="2" s="1"/>
  <c r="L245" i="2"/>
  <c r="N246" i="2"/>
  <c r="N245" i="2" s="1"/>
  <c r="T325" i="2"/>
  <c r="R608" i="2"/>
  <c r="AC608" i="2"/>
  <c r="V421" i="2"/>
  <c r="V591" i="2"/>
  <c r="K104" i="2"/>
  <c r="K103" i="2" s="1"/>
  <c r="Z608" i="2"/>
  <c r="AB249" i="2"/>
  <c r="AB248" i="2" s="1"/>
  <c r="T505" i="2"/>
  <c r="AE505" i="2"/>
  <c r="V505" i="2"/>
  <c r="P519" i="2"/>
  <c r="F510" i="2"/>
  <c r="R43" i="2"/>
  <c r="AC43" i="2"/>
  <c r="AA60" i="2"/>
  <c r="AE60" i="2"/>
  <c r="AC60" i="2"/>
  <c r="P60" i="2"/>
  <c r="R60" i="2"/>
  <c r="V60" i="2"/>
  <c r="K60" i="2"/>
  <c r="P104" i="2"/>
  <c r="AA104" i="2"/>
  <c r="AA103" i="2" s="1"/>
  <c r="V104" i="2"/>
  <c r="V103" i="2" s="1"/>
  <c r="AC104" i="2"/>
  <c r="AC103" i="2" s="1"/>
  <c r="R104" i="2"/>
  <c r="T104" i="2"/>
  <c r="T103" i="2" s="1"/>
  <c r="AE104" i="2"/>
  <c r="AE103" i="2" s="1"/>
  <c r="AB268" i="2"/>
  <c r="Q272" i="2"/>
  <c r="H330" i="2"/>
  <c r="AD380" i="2"/>
  <c r="AB377" i="2"/>
  <c r="S380" i="2"/>
  <c r="Q377" i="2"/>
  <c r="P421" i="2"/>
  <c r="AA421" i="2"/>
  <c r="O421" i="2"/>
  <c r="R421" i="2"/>
  <c r="AC421" i="2"/>
  <c r="K421" i="2"/>
  <c r="Z421" i="2"/>
  <c r="T421" i="2"/>
  <c r="AE421" i="2"/>
  <c r="O455" i="2"/>
  <c r="F501" i="2"/>
  <c r="P505" i="2"/>
  <c r="AA505" i="2"/>
  <c r="O505" i="2"/>
  <c r="Z505" i="2"/>
  <c r="K505" i="2"/>
  <c r="R505" i="2"/>
  <c r="AC505" i="2"/>
  <c r="P591" i="2"/>
  <c r="AA591" i="2"/>
  <c r="T591" i="2"/>
  <c r="R591" i="2"/>
  <c r="AE591" i="2"/>
  <c r="K591" i="2"/>
  <c r="T608" i="2"/>
  <c r="AE608" i="2"/>
  <c r="V608" i="2"/>
  <c r="P608" i="2"/>
  <c r="AA608" i="2"/>
  <c r="S257" i="2"/>
  <c r="AD257" i="2"/>
  <c r="AD256" i="2" s="1"/>
  <c r="AB256" i="2"/>
  <c r="K608" i="2"/>
  <c r="T60" i="2"/>
  <c r="K135" i="2"/>
  <c r="K134" i="2" s="1"/>
  <c r="U303" i="2"/>
  <c r="T303" i="2"/>
  <c r="AD31" i="2"/>
  <c r="Q41" i="2"/>
  <c r="Q14" i="2" s="1"/>
  <c r="H410" i="2"/>
  <c r="H409" i="2" s="1"/>
  <c r="AB15" i="2"/>
  <c r="F39" i="2"/>
  <c r="F358" i="2"/>
  <c r="R376" i="2"/>
  <c r="F389" i="2"/>
  <c r="F388" i="2" s="1"/>
  <c r="AD501" i="2"/>
  <c r="H510" i="2"/>
  <c r="AD603" i="2"/>
  <c r="AD602" i="2" s="1"/>
  <c r="O298" i="2"/>
  <c r="AE336" i="2"/>
  <c r="AE469" i="2"/>
  <c r="AE468" i="2" s="1"/>
  <c r="AE569" i="2"/>
  <c r="U342" i="2"/>
  <c r="H620" i="2"/>
  <c r="J620" i="2" s="1"/>
  <c r="F619" i="2"/>
  <c r="K325" i="2"/>
  <c r="G23" i="2"/>
  <c r="G14" i="2" s="1"/>
  <c r="H354" i="2"/>
  <c r="J354" i="2" s="1"/>
  <c r="J425" i="2"/>
  <c r="L425" i="2" s="1"/>
  <c r="N425" i="2" s="1"/>
  <c r="Q499" i="2"/>
  <c r="J502" i="2"/>
  <c r="L502" i="2" s="1"/>
  <c r="Q510" i="2"/>
  <c r="AB546" i="2"/>
  <c r="S547" i="2"/>
  <c r="U547" i="2" s="1"/>
  <c r="E619" i="2"/>
  <c r="K376" i="2"/>
  <c r="K456" i="2"/>
  <c r="K455" i="2" s="1"/>
  <c r="AB68" i="2"/>
  <c r="AB238" i="2"/>
  <c r="AB237" i="2" s="1"/>
  <c r="AB236" i="2" s="1"/>
  <c r="S188" i="2"/>
  <c r="S187" i="2" s="1"/>
  <c r="I228" i="2"/>
  <c r="I227" i="2" s="1"/>
  <c r="T228" i="2"/>
  <c r="T227" i="2" s="1"/>
  <c r="F503" i="2"/>
  <c r="F544" i="2"/>
  <c r="F594" i="2"/>
  <c r="AB183" i="2"/>
  <c r="O14" i="2"/>
  <c r="Q159" i="2"/>
  <c r="D341" i="2"/>
  <c r="AD361" i="2"/>
  <c r="AD360" i="2" s="1"/>
  <c r="S362" i="2"/>
  <c r="Z376" i="2"/>
  <c r="V135" i="2"/>
  <c r="V134" i="2" s="1"/>
  <c r="V376" i="2"/>
  <c r="K255" i="2"/>
  <c r="K254" i="2" s="1"/>
  <c r="AC433" i="2"/>
  <c r="L147" i="2"/>
  <c r="AB261" i="2"/>
  <c r="AB554" i="2"/>
  <c r="Z66" i="2"/>
  <c r="Z60" i="2" s="1"/>
  <c r="AB204" i="2"/>
  <c r="Z276" i="2"/>
  <c r="AD407" i="2"/>
  <c r="AE298" i="2"/>
  <c r="V576" i="2"/>
  <c r="K265" i="2"/>
  <c r="Z210" i="2"/>
  <c r="Z209" i="2" s="1"/>
  <c r="H402" i="2"/>
  <c r="AB499" i="2"/>
  <c r="AB548" i="2"/>
  <c r="AB566" i="2"/>
  <c r="L36" i="2"/>
  <c r="AD101" i="2"/>
  <c r="AF101" i="2" s="1"/>
  <c r="Q111" i="2"/>
  <c r="Q142" i="2"/>
  <c r="Q141" i="2" s="1"/>
  <c r="Q140" i="2" s="1"/>
  <c r="H171" i="2"/>
  <c r="J171" i="2" s="1"/>
  <c r="J170" i="2" s="1"/>
  <c r="AC169" i="2"/>
  <c r="AC168" i="2" s="1"/>
  <c r="AB198" i="2"/>
  <c r="AB197" i="2" s="1"/>
  <c r="O355" i="2"/>
  <c r="O351" i="2" s="1"/>
  <c r="F480" i="2"/>
  <c r="F479" i="2" s="1"/>
  <c r="F478" i="2" s="1"/>
  <c r="AD491" i="2"/>
  <c r="Q544" i="2"/>
  <c r="Z576" i="2"/>
  <c r="F51" i="2"/>
  <c r="I54" i="2"/>
  <c r="AB61" i="2"/>
  <c r="Q83" i="2"/>
  <c r="F138" i="2"/>
  <c r="D200" i="2"/>
  <c r="D196" i="2" s="1"/>
  <c r="AC210" i="2"/>
  <c r="AC209" i="2" s="1"/>
  <c r="J244" i="2"/>
  <c r="L244" i="2" s="1"/>
  <c r="F272" i="2"/>
  <c r="Q277" i="2"/>
  <c r="F279" i="2"/>
  <c r="AB320" i="2"/>
  <c r="AB316" i="2" s="1"/>
  <c r="AB315" i="2" s="1"/>
  <c r="D382" i="2"/>
  <c r="D376" i="2" s="1"/>
  <c r="AA469" i="2"/>
  <c r="AA468" i="2" s="1"/>
  <c r="Q480" i="2"/>
  <c r="Q479" i="2" s="1"/>
  <c r="Q478" i="2" s="1"/>
  <c r="Q556" i="2"/>
  <c r="V366" i="2"/>
  <c r="K384" i="2"/>
  <c r="K393" i="2"/>
  <c r="Q128" i="2"/>
  <c r="S176" i="2"/>
  <c r="U176" i="2" s="1"/>
  <c r="U175" i="2" s="1"/>
  <c r="F345" i="2"/>
  <c r="Z433" i="2"/>
  <c r="Q452" i="2"/>
  <c r="AD514" i="2"/>
  <c r="Q520" i="2"/>
  <c r="Q519" i="2" s="1"/>
  <c r="AB564" i="2"/>
  <c r="F21" i="2"/>
  <c r="AB44" i="2"/>
  <c r="AC135" i="2"/>
  <c r="AC134" i="2" s="1"/>
  <c r="Q179" i="2"/>
  <c r="H184" i="2"/>
  <c r="H195" i="2"/>
  <c r="H194" i="2" s="1"/>
  <c r="H193" i="2" s="1"/>
  <c r="E200" i="2"/>
  <c r="E196" i="2" s="1"/>
  <c r="F243" i="2"/>
  <c r="H357" i="2"/>
  <c r="J357" i="2" s="1"/>
  <c r="L357" i="2" s="1"/>
  <c r="N357" i="2" s="1"/>
  <c r="J420" i="2"/>
  <c r="F550" i="2"/>
  <c r="AE255" i="2"/>
  <c r="AE254" i="2" s="1"/>
  <c r="V341" i="2"/>
  <c r="K200" i="2"/>
  <c r="K196" i="2" s="1"/>
  <c r="L20" i="2"/>
  <c r="L87" i="2"/>
  <c r="N87" i="2" s="1"/>
  <c r="H125" i="2"/>
  <c r="J125" i="2" s="1"/>
  <c r="L125" i="2" s="1"/>
  <c r="G124" i="2"/>
  <c r="G123" i="2" s="1"/>
  <c r="J175" i="2"/>
  <c r="L176" i="2"/>
  <c r="S242" i="2"/>
  <c r="U242" i="2" s="1"/>
  <c r="Q241" i="2"/>
  <c r="Q240" i="2" s="1"/>
  <c r="L516" i="2"/>
  <c r="N516" i="2" s="1"/>
  <c r="S568" i="2"/>
  <c r="U568" i="2" s="1"/>
  <c r="W568" i="2" s="1"/>
  <c r="Q566" i="2"/>
  <c r="J24" i="2"/>
  <c r="L24" i="2" s="1"/>
  <c r="H23" i="2"/>
  <c r="L86" i="2"/>
  <c r="N86" i="2" s="1"/>
  <c r="F96" i="2"/>
  <c r="H97" i="2"/>
  <c r="J97" i="2" s="1"/>
  <c r="AF114" i="2"/>
  <c r="AD113" i="2"/>
  <c r="D298" i="2"/>
  <c r="J358" i="2"/>
  <c r="L359" i="2"/>
  <c r="L445" i="2"/>
  <c r="N445" i="2" s="1"/>
  <c r="L447" i="2"/>
  <c r="N447" i="2" s="1"/>
  <c r="G464" i="2"/>
  <c r="H465" i="2"/>
  <c r="H464" i="2" s="1"/>
  <c r="Q472" i="2"/>
  <c r="S473" i="2"/>
  <c r="H515" i="2"/>
  <c r="J515" i="2" s="1"/>
  <c r="F514" i="2"/>
  <c r="H521" i="2"/>
  <c r="J521" i="2" s="1"/>
  <c r="F520" i="2"/>
  <c r="H553" i="2"/>
  <c r="H552" i="2" s="1"/>
  <c r="F552" i="2"/>
  <c r="J627" i="2"/>
  <c r="L628" i="2"/>
  <c r="L131" i="2"/>
  <c r="N131" i="2" s="1"/>
  <c r="Q249" i="2"/>
  <c r="Q248" i="2" s="1"/>
  <c r="S250" i="2"/>
  <c r="U250" i="2" s="1"/>
  <c r="U249" i="2" s="1"/>
  <c r="U248" i="2" s="1"/>
  <c r="U18" i="2"/>
  <c r="U17" i="2" s="1"/>
  <c r="S17" i="2"/>
  <c r="S52" i="2"/>
  <c r="U52" i="2" s="1"/>
  <c r="Q51" i="2"/>
  <c r="J57" i="2"/>
  <c r="L63" i="2"/>
  <c r="N63" i="2" s="1"/>
  <c r="L85" i="2"/>
  <c r="N85" i="2" s="1"/>
  <c r="F175" i="2"/>
  <c r="AB211" i="2"/>
  <c r="AD212" i="2"/>
  <c r="AD211" i="2" s="1"/>
  <c r="S230" i="2"/>
  <c r="U230" i="2" s="1"/>
  <c r="Q229" i="2"/>
  <c r="Q228" i="2" s="1"/>
  <c r="H300" i="2"/>
  <c r="F299" i="2"/>
  <c r="J304" i="2"/>
  <c r="L305" i="2"/>
  <c r="F317" i="2"/>
  <c r="H319" i="2"/>
  <c r="G352" i="2"/>
  <c r="G351" i="2" s="1"/>
  <c r="H353" i="2"/>
  <c r="J353" i="2" s="1"/>
  <c r="L380" i="2"/>
  <c r="N380" i="2" s="1"/>
  <c r="J398" i="2"/>
  <c r="J397" i="2" s="1"/>
  <c r="L400" i="2"/>
  <c r="N400" i="2" s="1"/>
  <c r="N398" i="2" s="1"/>
  <c r="N397" i="2" s="1"/>
  <c r="L406" i="2"/>
  <c r="J437" i="2"/>
  <c r="H436" i="2"/>
  <c r="S598" i="2"/>
  <c r="U598" i="2" s="1"/>
  <c r="W598" i="2" s="1"/>
  <c r="Y598" i="2" s="1"/>
  <c r="Q596" i="2"/>
  <c r="F77" i="2"/>
  <c r="H78" i="2"/>
  <c r="J78" i="2" s="1"/>
  <c r="H408" i="2"/>
  <c r="J408" i="2" s="1"/>
  <c r="F407" i="2"/>
  <c r="F393" i="2" s="1"/>
  <c r="L46" i="2"/>
  <c r="N46" i="2" s="1"/>
  <c r="S47" i="2"/>
  <c r="U47" i="2" s="1"/>
  <c r="W47" i="2" s="1"/>
  <c r="Y47" i="2" s="1"/>
  <c r="Q44" i="2"/>
  <c r="L50" i="2"/>
  <c r="N50" i="2" s="1"/>
  <c r="F83" i="2"/>
  <c r="F109" i="2"/>
  <c r="H110" i="2"/>
  <c r="J110" i="2" s="1"/>
  <c r="AD137" i="2"/>
  <c r="AB136" i="2"/>
  <c r="AD176" i="2"/>
  <c r="AB175" i="2"/>
  <c r="L225" i="2"/>
  <c r="N225" i="2" s="1"/>
  <c r="H327" i="2"/>
  <c r="H326" i="2" s="1"/>
  <c r="L329" i="2"/>
  <c r="N329" i="2" s="1"/>
  <c r="AD359" i="2"/>
  <c r="AD358" i="2" s="1"/>
  <c r="AB358" i="2"/>
  <c r="U459" i="2"/>
  <c r="W459" i="2" s="1"/>
  <c r="Y459" i="2" s="1"/>
  <c r="S457" i="2"/>
  <c r="S502" i="2"/>
  <c r="S501" i="2" s="1"/>
  <c r="Q501" i="2"/>
  <c r="AB544" i="2"/>
  <c r="AD545" i="2"/>
  <c r="L580" i="2"/>
  <c r="N580" i="2" s="1"/>
  <c r="J614" i="2"/>
  <c r="H613" i="2"/>
  <c r="F615" i="2"/>
  <c r="H616" i="2"/>
  <c r="J616" i="2" s="1"/>
  <c r="L434" i="2"/>
  <c r="L617" i="2"/>
  <c r="D43" i="2"/>
  <c r="O43" i="2"/>
  <c r="F48" i="2"/>
  <c r="AD51" i="2"/>
  <c r="J138" i="2"/>
  <c r="J161" i="2"/>
  <c r="AB194" i="2"/>
  <c r="AB193" i="2" s="1"/>
  <c r="AC200" i="2"/>
  <c r="J245" i="2"/>
  <c r="L321" i="2"/>
  <c r="N321" i="2" s="1"/>
  <c r="I325" i="2"/>
  <c r="P336" i="2"/>
  <c r="J410" i="2"/>
  <c r="J409" i="2" s="1"/>
  <c r="L412" i="2"/>
  <c r="J427" i="2"/>
  <c r="L428" i="2"/>
  <c r="H463" i="2"/>
  <c r="H462" i="2" s="1"/>
  <c r="G469" i="2"/>
  <c r="G468" i="2" s="1"/>
  <c r="R469" i="2"/>
  <c r="R468" i="2" s="1"/>
  <c r="AB472" i="2"/>
  <c r="D494" i="2"/>
  <c r="Q531" i="2"/>
  <c r="Q530" i="2" s="1"/>
  <c r="Q529" i="2" s="1"/>
  <c r="J550" i="2"/>
  <c r="AB570" i="2"/>
  <c r="AB569" i="2" s="1"/>
  <c r="L139" i="2"/>
  <c r="L224" i="2"/>
  <c r="N224" i="2" s="1"/>
  <c r="K576" i="2"/>
  <c r="J33" i="2"/>
  <c r="J74" i="2"/>
  <c r="D127" i="2"/>
  <c r="D126" i="2" s="1"/>
  <c r="G135" i="2"/>
  <c r="G134" i="2" s="1"/>
  <c r="O135" i="2"/>
  <c r="O134" i="2" s="1"/>
  <c r="Z135" i="2"/>
  <c r="Z134" i="2" s="1"/>
  <c r="J153" i="2"/>
  <c r="H178" i="2"/>
  <c r="H177" i="2" s="1"/>
  <c r="AC240" i="2"/>
  <c r="AC236" i="2" s="1"/>
  <c r="J273" i="2"/>
  <c r="J323" i="2"/>
  <c r="L324" i="2"/>
  <c r="G325" i="2"/>
  <c r="J330" i="2"/>
  <c r="L331" i="2"/>
  <c r="N331" i="2" s="1"/>
  <c r="N330" i="2" s="1"/>
  <c r="AC336" i="2"/>
  <c r="L343" i="2"/>
  <c r="N343" i="2" s="1"/>
  <c r="J414" i="2"/>
  <c r="J413" i="2" s="1"/>
  <c r="L416" i="2"/>
  <c r="D433" i="2"/>
  <c r="Q517" i="2"/>
  <c r="AB611" i="2"/>
  <c r="AE265" i="2"/>
  <c r="V127" i="2"/>
  <c r="V126" i="2" s="1"/>
  <c r="W628" i="2"/>
  <c r="K43" i="2"/>
  <c r="L203" i="2"/>
  <c r="K210" i="2"/>
  <c r="K209" i="2" s="1"/>
  <c r="L439" i="2"/>
  <c r="L573" i="2"/>
  <c r="N573" i="2" s="1"/>
  <c r="J28" i="2"/>
  <c r="AA14" i="2"/>
  <c r="H92" i="2"/>
  <c r="J92" i="2" s="1"/>
  <c r="U92" i="2"/>
  <c r="W92" i="2" s="1"/>
  <c r="Y92" i="2" s="1"/>
  <c r="G104" i="2"/>
  <c r="J117" i="2"/>
  <c r="P127" i="2"/>
  <c r="P126" i="2" s="1"/>
  <c r="J147" i="2"/>
  <c r="J229" i="2"/>
  <c r="L328" i="2"/>
  <c r="N328" i="2" s="1"/>
  <c r="L381" i="2"/>
  <c r="N381" i="2" s="1"/>
  <c r="L396" i="2"/>
  <c r="N396" i="2" s="1"/>
  <c r="J403" i="2"/>
  <c r="J402" i="2" s="1"/>
  <c r="O484" i="2"/>
  <c r="O483" i="2" s="1"/>
  <c r="J510" i="2"/>
  <c r="L511" i="2"/>
  <c r="D519" i="2"/>
  <c r="L539" i="2"/>
  <c r="N539" i="2" s="1"/>
  <c r="AE341" i="2"/>
  <c r="K14" i="2"/>
  <c r="L53" i="2"/>
  <c r="N53" i="2" s="1"/>
  <c r="K228" i="2"/>
  <c r="K227" i="2" s="1"/>
  <c r="L288" i="2"/>
  <c r="N288" i="2" s="1"/>
  <c r="L537" i="2"/>
  <c r="N537" i="2" s="1"/>
  <c r="L551" i="2"/>
  <c r="K535" i="2"/>
  <c r="K341" i="2"/>
  <c r="K366" i="2"/>
  <c r="K316" i="2"/>
  <c r="K469" i="2"/>
  <c r="K468" i="2" s="1"/>
  <c r="K484" i="2"/>
  <c r="K483" i="2" s="1"/>
  <c r="L185" i="2"/>
  <c r="K169" i="2"/>
  <c r="K168" i="2" s="1"/>
  <c r="K276" i="2"/>
  <c r="K308" i="2"/>
  <c r="K494" i="2"/>
  <c r="K519" i="2"/>
  <c r="AA308" i="2"/>
  <c r="O316" i="2"/>
  <c r="O315" i="2" s="1"/>
  <c r="V384" i="2"/>
  <c r="V455" i="2"/>
  <c r="K76" i="2"/>
  <c r="K146" i="2"/>
  <c r="K145" i="2" s="1"/>
  <c r="K240" i="2"/>
  <c r="K236" i="2" s="1"/>
  <c r="K285" i="2"/>
  <c r="K433" i="2"/>
  <c r="E14" i="2"/>
  <c r="P228" i="2"/>
  <c r="P227" i="2" s="1"/>
  <c r="G54" i="2"/>
  <c r="AC308" i="2"/>
  <c r="R366" i="2"/>
  <c r="AC366" i="2"/>
  <c r="AC443" i="2"/>
  <c r="AC442" i="2" s="1"/>
  <c r="K127" i="2"/>
  <c r="K126" i="2" s="1"/>
  <c r="K298" i="2"/>
  <c r="K336" i="2"/>
  <c r="K247" i="2"/>
  <c r="K351" i="2"/>
  <c r="K443" i="2"/>
  <c r="K442" i="2" s="1"/>
  <c r="K569" i="2"/>
  <c r="U173" i="2"/>
  <c r="W174" i="2"/>
  <c r="U143" i="2"/>
  <c r="S142" i="2"/>
  <c r="S141" i="2" s="1"/>
  <c r="S140" i="2" s="1"/>
  <c r="U155" i="2"/>
  <c r="W156" i="2"/>
  <c r="U61" i="2"/>
  <c r="W62" i="2"/>
  <c r="J106" i="2"/>
  <c r="H105" i="2"/>
  <c r="U188" i="2"/>
  <c r="U187" i="2" s="1"/>
  <c r="W189" i="2"/>
  <c r="J65" i="2"/>
  <c r="H64" i="2"/>
  <c r="U94" i="2"/>
  <c r="W95" i="2"/>
  <c r="U70" i="2"/>
  <c r="W71" i="2"/>
  <c r="U112" i="2"/>
  <c r="S111" i="2"/>
  <c r="J158" i="2"/>
  <c r="H157" i="2"/>
  <c r="U31" i="2"/>
  <c r="W32" i="2"/>
  <c r="U41" i="2"/>
  <c r="W42" i="2"/>
  <c r="AB81" i="2"/>
  <c r="W176" i="2"/>
  <c r="S235" i="2"/>
  <c r="S234" i="2" s="1"/>
  <c r="S233" i="2" s="1"/>
  <c r="Q234" i="2"/>
  <c r="Q233" i="2" s="1"/>
  <c r="Q259" i="2"/>
  <c r="Q256" i="2" s="1"/>
  <c r="O255" i="2"/>
  <c r="O254" i="2" s="1"/>
  <c r="H323" i="2"/>
  <c r="AD362" i="2"/>
  <c r="H368" i="2"/>
  <c r="J368" i="2" s="1"/>
  <c r="F367" i="2"/>
  <c r="Q470" i="2"/>
  <c r="S471" i="2"/>
  <c r="U471" i="2" s="1"/>
  <c r="S488" i="2"/>
  <c r="S487" i="2" s="1"/>
  <c r="Q487" i="2"/>
  <c r="S595" i="2"/>
  <c r="S594" i="2" s="1"/>
  <c r="Q594" i="2"/>
  <c r="F609" i="2"/>
  <c r="H610" i="2"/>
  <c r="J610" i="2" s="1"/>
  <c r="F15" i="2"/>
  <c r="I43" i="2"/>
  <c r="Q61" i="2"/>
  <c r="F64" i="2"/>
  <c r="Q79" i="2"/>
  <c r="F88" i="2"/>
  <c r="AB96" i="2"/>
  <c r="Q98" i="2"/>
  <c r="F105" i="2"/>
  <c r="AB109" i="2"/>
  <c r="AB104" i="2" s="1"/>
  <c r="H114" i="2"/>
  <c r="J114" i="2" s="1"/>
  <c r="R127" i="2"/>
  <c r="R126" i="2" s="1"/>
  <c r="H133" i="2"/>
  <c r="D146" i="2"/>
  <c r="D145" i="2" s="1"/>
  <c r="O146" i="2"/>
  <c r="O145" i="2" s="1"/>
  <c r="Q155" i="2"/>
  <c r="F157" i="2"/>
  <c r="U163" i="2"/>
  <c r="W164" i="2"/>
  <c r="F165" i="2"/>
  <c r="F173" i="2"/>
  <c r="J174" i="2"/>
  <c r="H175" i="2"/>
  <c r="AB177" i="2"/>
  <c r="F179" i="2"/>
  <c r="AD183" i="2"/>
  <c r="S184" i="2"/>
  <c r="U184" i="2" s="1"/>
  <c r="U191" i="2"/>
  <c r="U190" i="2" s="1"/>
  <c r="W192" i="2"/>
  <c r="AC196" i="2"/>
  <c r="O200" i="2"/>
  <c r="O196" i="2" s="1"/>
  <c r="AF208" i="2"/>
  <c r="AD207" i="2"/>
  <c r="U243" i="2"/>
  <c r="W244" i="2"/>
  <c r="F245" i="2"/>
  <c r="Z265" i="2"/>
  <c r="H269" i="2"/>
  <c r="H302" i="2"/>
  <c r="H301" i="2" s="1"/>
  <c r="F301" i="2"/>
  <c r="F298" i="2" s="1"/>
  <c r="T308" i="2"/>
  <c r="Q348" i="2"/>
  <c r="AF451" i="2"/>
  <c r="AF450" i="2" s="1"/>
  <c r="AD450" i="2"/>
  <c r="H500" i="2"/>
  <c r="J500" i="2" s="1"/>
  <c r="Q512" i="2"/>
  <c r="AA519" i="2"/>
  <c r="AD557" i="2"/>
  <c r="AF557" i="2" s="1"/>
  <c r="AB556" i="2"/>
  <c r="D609" i="2"/>
  <c r="D608" i="2" s="1"/>
  <c r="S612" i="2"/>
  <c r="S611" i="2" s="1"/>
  <c r="Q611" i="2"/>
  <c r="U39" i="2"/>
  <c r="W40" i="2"/>
  <c r="U83" i="2"/>
  <c r="W84" i="2"/>
  <c r="S39" i="2"/>
  <c r="AC76" i="2"/>
  <c r="O127" i="2"/>
  <c r="O126" i="2" s="1"/>
  <c r="F128" i="2"/>
  <c r="F127" i="2" s="1"/>
  <c r="F126" i="2" s="1"/>
  <c r="AA146" i="2"/>
  <c r="AA145" i="2" s="1"/>
  <c r="F153" i="2"/>
  <c r="O169" i="2"/>
  <c r="O168" i="2" s="1"/>
  <c r="AA169" i="2"/>
  <c r="AA168" i="2" s="1"/>
  <c r="Q213" i="2"/>
  <c r="S214" i="2"/>
  <c r="S213" i="2" s="1"/>
  <c r="F229" i="2"/>
  <c r="S232" i="2"/>
  <c r="U232" i="2" s="1"/>
  <c r="R240" i="2"/>
  <c r="R236" i="2" s="1"/>
  <c r="S243" i="2"/>
  <c r="S267" i="2"/>
  <c r="U267" i="2" s="1"/>
  <c r="G298" i="2"/>
  <c r="H346" i="2"/>
  <c r="J346" i="2" s="1"/>
  <c r="Q355" i="2"/>
  <c r="H395" i="2"/>
  <c r="U436" i="2"/>
  <c r="W437" i="2"/>
  <c r="J465" i="2"/>
  <c r="G466" i="2"/>
  <c r="H467" i="2"/>
  <c r="Q476" i="2"/>
  <c r="Q475" i="2" s="1"/>
  <c r="Q474" i="2" s="1"/>
  <c r="S477" i="2"/>
  <c r="U477" i="2" s="1"/>
  <c r="H496" i="2"/>
  <c r="H495" i="2" s="1"/>
  <c r="F495" i="2"/>
  <c r="H543" i="2"/>
  <c r="H542" i="2" s="1"/>
  <c r="F542" i="2"/>
  <c r="F587" i="2"/>
  <c r="H588" i="2"/>
  <c r="H601" i="2"/>
  <c r="J601" i="2" s="1"/>
  <c r="F600" i="2"/>
  <c r="AD610" i="2"/>
  <c r="AF610" i="2" s="1"/>
  <c r="AB609" i="2"/>
  <c r="AB309" i="2"/>
  <c r="H498" i="2"/>
  <c r="J498" i="2" s="1"/>
  <c r="F497" i="2"/>
  <c r="D14" i="2"/>
  <c r="AC14" i="2"/>
  <c r="AC13" i="2" s="1"/>
  <c r="AD17" i="2"/>
  <c r="S31" i="2"/>
  <c r="H33" i="2"/>
  <c r="Z43" i="2"/>
  <c r="Q70" i="2"/>
  <c r="Q94" i="2"/>
  <c r="D104" i="2"/>
  <c r="D103" i="2" s="1"/>
  <c r="Z127" i="2"/>
  <c r="Z126" i="2" s="1"/>
  <c r="T127" i="2"/>
  <c r="T126" i="2" s="1"/>
  <c r="AB147" i="2"/>
  <c r="F161" i="2"/>
  <c r="S173" i="2"/>
  <c r="Q194" i="2"/>
  <c r="Q193" i="2" s="1"/>
  <c r="Q211" i="2"/>
  <c r="S212" i="2"/>
  <c r="U212" i="2" s="1"/>
  <c r="AB277" i="2"/>
  <c r="H282" i="2"/>
  <c r="H281" i="2" s="1"/>
  <c r="F281" i="2"/>
  <c r="Q291" i="2"/>
  <c r="S292" i="2"/>
  <c r="U292" i="2" s="1"/>
  <c r="H318" i="2"/>
  <c r="J318" i="2" s="1"/>
  <c r="G317" i="2"/>
  <c r="G316" i="2" s="1"/>
  <c r="D366" i="2"/>
  <c r="AA393" i="2"/>
  <c r="AA443" i="2"/>
  <c r="AA442" i="2" s="1"/>
  <c r="H471" i="2"/>
  <c r="J471" i="2" s="1"/>
  <c r="F470" i="2"/>
  <c r="F491" i="2"/>
  <c r="J492" i="2"/>
  <c r="Q508" i="2"/>
  <c r="S509" i="2"/>
  <c r="AD538" i="2"/>
  <c r="AD536" i="2" s="1"/>
  <c r="AB536" i="2"/>
  <c r="S551" i="2"/>
  <c r="S550" i="2" s="1"/>
  <c r="Q550" i="2"/>
  <c r="AC569" i="2"/>
  <c r="AD616" i="2"/>
  <c r="AB615" i="2"/>
  <c r="Q621" i="2"/>
  <c r="S622" i="2"/>
  <c r="U622" i="2" s="1"/>
  <c r="Q623" i="2"/>
  <c r="S624" i="2"/>
  <c r="I569" i="2"/>
  <c r="T569" i="2"/>
  <c r="D255" i="2"/>
  <c r="D254" i="2" s="1"/>
  <c r="T341" i="2"/>
  <c r="D393" i="2"/>
  <c r="AB394" i="2"/>
  <c r="AB393" i="2" s="1"/>
  <c r="H424" i="2"/>
  <c r="J424" i="2" s="1"/>
  <c r="Z469" i="2"/>
  <c r="Z468" i="2" s="1"/>
  <c r="AA484" i="2"/>
  <c r="AA483" i="2" s="1"/>
  <c r="AC484" i="2"/>
  <c r="AC483" i="2" s="1"/>
  <c r="Z494" i="2"/>
  <c r="AB508" i="2"/>
  <c r="AC519" i="2"/>
  <c r="S532" i="2"/>
  <c r="U532" i="2" s="1"/>
  <c r="W532" i="2" s="1"/>
  <c r="Y532" i="2" s="1"/>
  <c r="Y531" i="2" s="1"/>
  <c r="Y530" i="2" s="1"/>
  <c r="Y529" i="2" s="1"/>
  <c r="AD563" i="2"/>
  <c r="AF563" i="2" s="1"/>
  <c r="O569" i="2"/>
  <c r="Z569" i="2"/>
  <c r="F574" i="2"/>
  <c r="P569" i="2"/>
  <c r="AD584" i="2"/>
  <c r="AD583" i="2" s="1"/>
  <c r="S605" i="2"/>
  <c r="S604" i="2" s="1"/>
  <c r="O615" i="2"/>
  <c r="O608" i="2" s="1"/>
  <c r="Q616" i="2"/>
  <c r="Q615" i="2" s="1"/>
  <c r="F622" i="2"/>
  <c r="E621" i="2"/>
  <c r="AF340" i="2"/>
  <c r="V433" i="2"/>
  <c r="F241" i="2"/>
  <c r="AD245" i="2"/>
  <c r="E255" i="2"/>
  <c r="E254" i="2" s="1"/>
  <c r="P255" i="2"/>
  <c r="P254" i="2" s="1"/>
  <c r="AC255" i="2"/>
  <c r="AC254" i="2" s="1"/>
  <c r="AD270" i="2"/>
  <c r="AA276" i="2"/>
  <c r="O276" i="2"/>
  <c r="U283" i="2"/>
  <c r="W284" i="2"/>
  <c r="AA298" i="2"/>
  <c r="D336" i="2"/>
  <c r="D335" i="2" s="1"/>
  <c r="Z336" i="2"/>
  <c r="J349" i="2"/>
  <c r="U362" i="2"/>
  <c r="P366" i="2"/>
  <c r="I366" i="2"/>
  <c r="AD369" i="2"/>
  <c r="S451" i="2"/>
  <c r="S450" i="2" s="1"/>
  <c r="U453" i="2"/>
  <c r="AC469" i="2"/>
  <c r="AC468" i="2" s="1"/>
  <c r="D484" i="2"/>
  <c r="D483" i="2" s="1"/>
  <c r="U517" i="2"/>
  <c r="W518" i="2"/>
  <c r="O519" i="2"/>
  <c r="AD540" i="2"/>
  <c r="AF541" i="2"/>
  <c r="F546" i="2"/>
  <c r="H549" i="2"/>
  <c r="J549" i="2" s="1"/>
  <c r="S557" i="2"/>
  <c r="U557" i="2" s="1"/>
  <c r="E569" i="2"/>
  <c r="W458" i="2"/>
  <c r="Y458" i="2" s="1"/>
  <c r="Y457" i="2" s="1"/>
  <c r="W439" i="2"/>
  <c r="AB623" i="2"/>
  <c r="AE43" i="2"/>
  <c r="AE135" i="2"/>
  <c r="AE134" i="2" s="1"/>
  <c r="AE247" i="2"/>
  <c r="AE366" i="2"/>
  <c r="AE576" i="2"/>
  <c r="V200" i="2"/>
  <c r="V196" i="2" s="1"/>
  <c r="V210" i="2"/>
  <c r="V209" i="2" s="1"/>
  <c r="V336" i="2"/>
  <c r="AE240" i="2"/>
  <c r="AE236" i="2" s="1"/>
  <c r="V228" i="2"/>
  <c r="V227" i="2" s="1"/>
  <c r="AD622" i="2"/>
  <c r="AD621" i="2" s="1"/>
  <c r="AE127" i="2"/>
  <c r="AE126" i="2" s="1"/>
  <c r="AE393" i="2"/>
  <c r="AE519" i="2"/>
  <c r="V247" i="2"/>
  <c r="AC228" i="2"/>
  <c r="AC227" i="2" s="1"/>
  <c r="I255" i="2"/>
  <c r="I254" i="2" s="1"/>
  <c r="R265" i="2"/>
  <c r="AB285" i="2"/>
  <c r="AA433" i="2"/>
  <c r="I576" i="2"/>
  <c r="V14" i="2"/>
  <c r="V76" i="2"/>
  <c r="V169" i="2"/>
  <c r="V168" i="2" s="1"/>
  <c r="V285" i="2"/>
  <c r="V443" i="2"/>
  <c r="V442" i="2" s="1"/>
  <c r="V484" i="2"/>
  <c r="V483" i="2" s="1"/>
  <c r="V519" i="2"/>
  <c r="T54" i="2"/>
  <c r="R103" i="2"/>
  <c r="T285" i="2"/>
  <c r="P341" i="2"/>
  <c r="R433" i="2"/>
  <c r="T484" i="2"/>
  <c r="T483" i="2" s="1"/>
  <c r="V146" i="2"/>
  <c r="V145" i="2" s="1"/>
  <c r="V240" i="2"/>
  <c r="V298" i="2"/>
  <c r="V308" i="2"/>
  <c r="V469" i="2"/>
  <c r="V468" i="2" s="1"/>
  <c r="V535" i="2"/>
  <c r="E104" i="2"/>
  <c r="E103" i="2" s="1"/>
  <c r="I247" i="2"/>
  <c r="R276" i="2"/>
  <c r="AE285" i="2"/>
  <c r="AE316" i="2"/>
  <c r="AE315" i="2" s="1"/>
  <c r="V43" i="2"/>
  <c r="V265" i="2"/>
  <c r="V316" i="2"/>
  <c r="V315" i="2" s="1"/>
  <c r="V393" i="2"/>
  <c r="V494" i="2"/>
  <c r="V236" i="2"/>
  <c r="V276" i="2"/>
  <c r="W286" i="2"/>
  <c r="W444" i="2"/>
  <c r="AE433" i="2"/>
  <c r="U195" i="2"/>
  <c r="S194" i="2"/>
  <c r="S193" i="2" s="1"/>
  <c r="AF219" i="2"/>
  <c r="AF218" i="2" s="1"/>
  <c r="AF217" i="2" s="1"/>
  <c r="AD218" i="2"/>
  <c r="AD217" i="2" s="1"/>
  <c r="H222" i="2"/>
  <c r="H221" i="2" s="1"/>
  <c r="H220" i="2" s="1"/>
  <c r="J223" i="2"/>
  <c r="AF16" i="2"/>
  <c r="AD15" i="2"/>
  <c r="J82" i="2"/>
  <c r="H81" i="2"/>
  <c r="AF97" i="2"/>
  <c r="AD96" i="2"/>
  <c r="U160" i="2"/>
  <c r="S159" i="2"/>
  <c r="AF214" i="2"/>
  <c r="AD213" i="2"/>
  <c r="J22" i="2"/>
  <c r="L22" i="2" s="1"/>
  <c r="H21" i="2"/>
  <c r="J40" i="2"/>
  <c r="H39" i="2"/>
  <c r="U45" i="2"/>
  <c r="AD147" i="2"/>
  <c r="AF148" i="2"/>
  <c r="AD161" i="2"/>
  <c r="AF162" i="2"/>
  <c r="J166" i="2"/>
  <c r="H165" i="2"/>
  <c r="H179" i="2"/>
  <c r="J180" i="2"/>
  <c r="H188" i="2"/>
  <c r="H187" i="2" s="1"/>
  <c r="J189" i="2"/>
  <c r="AF50" i="2"/>
  <c r="AD48" i="2"/>
  <c r="J69" i="2"/>
  <c r="H68" i="2"/>
  <c r="U129" i="2"/>
  <c r="W129" i="2" s="1"/>
  <c r="S128" i="2"/>
  <c r="J16" i="2"/>
  <c r="H15" i="2"/>
  <c r="U80" i="2"/>
  <c r="S79" i="2"/>
  <c r="U99" i="2"/>
  <c r="S98" i="2"/>
  <c r="AF158" i="2"/>
  <c r="AD157" i="2"/>
  <c r="S177" i="2"/>
  <c r="U178" i="2"/>
  <c r="H185" i="2"/>
  <c r="Q268" i="2"/>
  <c r="S269" i="2"/>
  <c r="AD320" i="2"/>
  <c r="AF322" i="2"/>
  <c r="H459" i="2"/>
  <c r="J459" i="2" s="1"/>
  <c r="F457" i="2"/>
  <c r="F456" i="2" s="1"/>
  <c r="F455" i="2" s="1"/>
  <c r="G484" i="2"/>
  <c r="G483" i="2" s="1"/>
  <c r="S496" i="2"/>
  <c r="Q495" i="2"/>
  <c r="S575" i="2"/>
  <c r="Q574" i="2"/>
  <c r="Z14" i="2"/>
  <c r="J26" i="2"/>
  <c r="L26" i="2" s="1"/>
  <c r="H32" i="2"/>
  <c r="J38" i="2"/>
  <c r="L38" i="2" s="1"/>
  <c r="S41" i="2"/>
  <c r="AD41" i="2"/>
  <c r="AF42" i="2"/>
  <c r="AB48" i="2"/>
  <c r="H49" i="2"/>
  <c r="J49" i="2" s="1"/>
  <c r="J48" i="2" s="1"/>
  <c r="S61" i="2"/>
  <c r="AD65" i="2"/>
  <c r="F68" i="2"/>
  <c r="AD68" i="2"/>
  <c r="G76" i="2"/>
  <c r="AD78" i="2"/>
  <c r="F81" i="2"/>
  <c r="AD81" i="2"/>
  <c r="O76" i="2"/>
  <c r="AD88" i="2"/>
  <c r="H91" i="2"/>
  <c r="J91" i="2" s="1"/>
  <c r="H101" i="2"/>
  <c r="AD106" i="2"/>
  <c r="J108" i="2"/>
  <c r="L108" i="2" s="1"/>
  <c r="AD109" i="2"/>
  <c r="AD132" i="2"/>
  <c r="T135" i="2"/>
  <c r="T134" i="2" s="1"/>
  <c r="AD139" i="2"/>
  <c r="F147" i="2"/>
  <c r="S152" i="2"/>
  <c r="AD154" i="2"/>
  <c r="AC146" i="2"/>
  <c r="AC145" i="2" s="1"/>
  <c r="Q163" i="2"/>
  <c r="D169" i="2"/>
  <c r="D168" i="2" s="1"/>
  <c r="P169" i="2"/>
  <c r="P168" i="2" s="1"/>
  <c r="AD171" i="2"/>
  <c r="Q177" i="2"/>
  <c r="F181" i="2"/>
  <c r="F188" i="2"/>
  <c r="F187" i="2" s="1"/>
  <c r="AD188" i="2"/>
  <c r="AD187" i="2" s="1"/>
  <c r="AF189" i="2"/>
  <c r="S191" i="2"/>
  <c r="S190" i="2" s="1"/>
  <c r="AD194" i="2"/>
  <c r="AD193" i="2" s="1"/>
  <c r="AF195" i="2"/>
  <c r="S199" i="2"/>
  <c r="F201" i="2"/>
  <c r="AD205" i="2"/>
  <c r="AF205" i="2" s="1"/>
  <c r="AH205" i="2" s="1"/>
  <c r="U214" i="2"/>
  <c r="AB218" i="2"/>
  <c r="AB217" i="2" s="1"/>
  <c r="F222" i="2"/>
  <c r="F221" i="2" s="1"/>
  <c r="F220" i="2" s="1"/>
  <c r="H229" i="2"/>
  <c r="AA240" i="2"/>
  <c r="AA236" i="2" s="1"/>
  <c r="AF250" i="2"/>
  <c r="AD249" i="2"/>
  <c r="AD248" i="2" s="1"/>
  <c r="F256" i="2"/>
  <c r="H257" i="2"/>
  <c r="J280" i="2"/>
  <c r="H279" i="2"/>
  <c r="S283" i="2"/>
  <c r="D285" i="2"/>
  <c r="AD309" i="2"/>
  <c r="AF310" i="2"/>
  <c r="J347" i="2"/>
  <c r="AF361" i="2"/>
  <c r="AD367" i="2"/>
  <c r="AF366" i="2"/>
  <c r="F373" i="2"/>
  <c r="F372" i="2" s="1"/>
  <c r="F371" i="2" s="1"/>
  <c r="Q382" i="2"/>
  <c r="S383" i="2"/>
  <c r="J390" i="2"/>
  <c r="H389" i="2"/>
  <c r="H388" i="2" s="1"/>
  <c r="H432" i="2"/>
  <c r="F431" i="2"/>
  <c r="O433" i="2"/>
  <c r="S435" i="2"/>
  <c r="U435" i="2" s="1"/>
  <c r="Q434" i="2"/>
  <c r="Q433" i="2" s="1"/>
  <c r="F444" i="2"/>
  <c r="H446" i="2"/>
  <c r="J446" i="2" s="1"/>
  <c r="J444" i="2" s="1"/>
  <c r="J458" i="2"/>
  <c r="H503" i="2"/>
  <c r="J504" i="2"/>
  <c r="AD554" i="2"/>
  <c r="AF555" i="2"/>
  <c r="J597" i="2"/>
  <c r="H612" i="2"/>
  <c r="F611" i="2"/>
  <c r="AD98" i="2"/>
  <c r="AF99" i="2"/>
  <c r="AD234" i="2"/>
  <c r="AD233" i="2" s="1"/>
  <c r="AF235" i="2"/>
  <c r="AF239" i="2"/>
  <c r="AD238" i="2"/>
  <c r="AD237" i="2" s="1"/>
  <c r="H338" i="2"/>
  <c r="F337" i="2"/>
  <c r="P14" i="2"/>
  <c r="I14" i="2"/>
  <c r="AD66" i="2"/>
  <c r="AF67" i="2"/>
  <c r="D76" i="2"/>
  <c r="R76" i="2"/>
  <c r="AA76" i="2"/>
  <c r="AC127" i="2"/>
  <c r="AC126" i="2" s="1"/>
  <c r="AD128" i="2"/>
  <c r="AF129" i="2"/>
  <c r="D135" i="2"/>
  <c r="D134" i="2" s="1"/>
  <c r="AD165" i="2"/>
  <c r="AF166" i="2"/>
  <c r="AD191" i="2"/>
  <c r="AD190" i="2" s="1"/>
  <c r="AF192" i="2"/>
  <c r="AD198" i="2"/>
  <c r="AD197" i="2" s="1"/>
  <c r="P200" i="2"/>
  <c r="P196" i="2" s="1"/>
  <c r="Z200" i="2"/>
  <c r="Z196" i="2" s="1"/>
  <c r="I200" i="2"/>
  <c r="I196" i="2" s="1"/>
  <c r="AF206" i="2"/>
  <c r="AH206" i="2" s="1"/>
  <c r="R210" i="2"/>
  <c r="R209" i="2" s="1"/>
  <c r="AB222" i="2"/>
  <c r="AB221" i="2" s="1"/>
  <c r="AB220" i="2" s="1"/>
  <c r="H235" i="2"/>
  <c r="H234" i="2" s="1"/>
  <c r="H233" i="2" s="1"/>
  <c r="F234" i="2"/>
  <c r="F233" i="2" s="1"/>
  <c r="Q238" i="2"/>
  <c r="Q237" i="2" s="1"/>
  <c r="S239" i="2"/>
  <c r="Q261" i="2"/>
  <c r="S262" i="2"/>
  <c r="U262" i="2" s="1"/>
  <c r="S280" i="2"/>
  <c r="S279" i="2" s="1"/>
  <c r="Q279" i="2"/>
  <c r="H283" i="2"/>
  <c r="J284" i="2"/>
  <c r="H290" i="2"/>
  <c r="J290" i="2" s="1"/>
  <c r="F289" i="2"/>
  <c r="Q311" i="2"/>
  <c r="S312" i="2"/>
  <c r="D316" i="2"/>
  <c r="D315" i="2" s="1"/>
  <c r="H322" i="2"/>
  <c r="J322" i="2" s="1"/>
  <c r="F320" i="2"/>
  <c r="U349" i="2"/>
  <c r="S348" i="2"/>
  <c r="AD355" i="2"/>
  <c r="AD351" i="2" s="1"/>
  <c r="AF356" i="2"/>
  <c r="U378" i="2"/>
  <c r="AB444" i="2"/>
  <c r="U444" i="2"/>
  <c r="AD471" i="2"/>
  <c r="AB470" i="2"/>
  <c r="AD476" i="2"/>
  <c r="AD475" i="2" s="1"/>
  <c r="AD474" i="2" s="1"/>
  <c r="AF477" i="2"/>
  <c r="AF476" i="2" s="1"/>
  <c r="AF475" i="2" s="1"/>
  <c r="AF474" i="2" s="1"/>
  <c r="O535" i="2"/>
  <c r="S543" i="2"/>
  <c r="Q542" i="2"/>
  <c r="AF579" i="2"/>
  <c r="AF577" i="2" s="1"/>
  <c r="AD577" i="2"/>
  <c r="S610" i="2"/>
  <c r="Q609" i="2"/>
  <c r="AF52" i="2"/>
  <c r="AD39" i="2"/>
  <c r="AF40" i="2"/>
  <c r="AB135" i="2"/>
  <c r="AB134" i="2" s="1"/>
  <c r="S300" i="2"/>
  <c r="U300" i="2" s="1"/>
  <c r="Q299" i="2"/>
  <c r="J374" i="2"/>
  <c r="H373" i="2"/>
  <c r="H372" i="2" s="1"/>
  <c r="H371" i="2" s="1"/>
  <c r="F452" i="2"/>
  <c r="H453" i="2"/>
  <c r="S588" i="2"/>
  <c r="U588" i="2" s="1"/>
  <c r="Q587" i="2"/>
  <c r="F596" i="2"/>
  <c r="H598" i="2"/>
  <c r="J598" i="2" s="1"/>
  <c r="R14" i="2"/>
  <c r="AA43" i="2"/>
  <c r="Q48" i="2"/>
  <c r="P43" i="2"/>
  <c r="T43" i="2"/>
  <c r="S70" i="2"/>
  <c r="AD70" i="2"/>
  <c r="AF71" i="2"/>
  <c r="S83" i="2"/>
  <c r="AD83" i="2"/>
  <c r="AF84" i="2"/>
  <c r="AB88" i="2"/>
  <c r="S94" i="2"/>
  <c r="H147" i="2"/>
  <c r="AD173" i="2"/>
  <c r="AF174" i="2"/>
  <c r="AD177" i="2"/>
  <c r="AF178" i="2"/>
  <c r="AD182" i="2"/>
  <c r="F191" i="2"/>
  <c r="F190" i="2" s="1"/>
  <c r="H201" i="2"/>
  <c r="Q201" i="2"/>
  <c r="S208" i="2"/>
  <c r="AB213" i="2"/>
  <c r="AD215" i="2"/>
  <c r="AD223" i="2"/>
  <c r="AB228" i="2"/>
  <c r="H232" i="2"/>
  <c r="J232" i="2" s="1"/>
  <c r="F231" i="2"/>
  <c r="AD232" i="2"/>
  <c r="H241" i="2"/>
  <c r="J242" i="2"/>
  <c r="S253" i="2"/>
  <c r="Q252" i="2"/>
  <c r="Q251" i="2" s="1"/>
  <c r="AF262" i="2"/>
  <c r="AD261" i="2"/>
  <c r="S277" i="2"/>
  <c r="U278" i="2"/>
  <c r="J300" i="2"/>
  <c r="H299" i="2"/>
  <c r="H314" i="2"/>
  <c r="F313" i="2"/>
  <c r="U340" i="2"/>
  <c r="S339" i="2"/>
  <c r="S386" i="2"/>
  <c r="U386" i="2" s="1"/>
  <c r="Q385" i="2"/>
  <c r="H480" i="2"/>
  <c r="H479" i="2" s="1"/>
  <c r="H478" i="2" s="1"/>
  <c r="J481" i="2"/>
  <c r="AF490" i="2"/>
  <c r="AD489" i="2"/>
  <c r="AB512" i="2"/>
  <c r="AD513" i="2"/>
  <c r="S520" i="2"/>
  <c r="U521" i="2"/>
  <c r="AD533" i="2"/>
  <c r="AF533" i="2" s="1"/>
  <c r="AF531" i="2" s="1"/>
  <c r="AF530" i="2" s="1"/>
  <c r="AF529" i="2" s="1"/>
  <c r="AB531" i="2"/>
  <c r="AB530" i="2" s="1"/>
  <c r="AB529" i="2" s="1"/>
  <c r="AC535" i="2"/>
  <c r="AD564" i="2"/>
  <c r="AF565" i="2"/>
  <c r="AB592" i="2"/>
  <c r="AD593" i="2"/>
  <c r="S620" i="2"/>
  <c r="U620" i="2" s="1"/>
  <c r="Q619" i="2"/>
  <c r="D265" i="2"/>
  <c r="O265" i="2"/>
  <c r="AC265" i="2"/>
  <c r="S286" i="2"/>
  <c r="R298" i="2"/>
  <c r="G308" i="2"/>
  <c r="S317" i="2"/>
  <c r="U319" i="2"/>
  <c r="F355" i="2"/>
  <c r="H356" i="2"/>
  <c r="H370" i="2"/>
  <c r="J370" i="2" s="1"/>
  <c r="F369" i="2"/>
  <c r="AA376" i="2"/>
  <c r="R393" i="2"/>
  <c r="AD434" i="2"/>
  <c r="AF435" i="2"/>
  <c r="J441" i="2"/>
  <c r="H440" i="2"/>
  <c r="AD444" i="2"/>
  <c r="AF447" i="2"/>
  <c r="AD452" i="2"/>
  <c r="AF453" i="2"/>
  <c r="AA455" i="2"/>
  <c r="D469" i="2"/>
  <c r="D468" i="2" s="1"/>
  <c r="D454" i="2" s="1"/>
  <c r="AB495" i="2"/>
  <c r="AD496" i="2"/>
  <c r="AD510" i="2"/>
  <c r="AF511" i="2"/>
  <c r="J527" i="2"/>
  <c r="H526" i="2"/>
  <c r="H525" i="2" s="1"/>
  <c r="H524" i="2" s="1"/>
  <c r="H531" i="2"/>
  <c r="H530" i="2" s="1"/>
  <c r="H529" i="2" s="1"/>
  <c r="J532" i="2"/>
  <c r="Z535" i="2"/>
  <c r="AF547" i="2"/>
  <c r="AF546" i="2" s="1"/>
  <c r="AD546" i="2"/>
  <c r="Q548" i="2"/>
  <c r="S549" i="2"/>
  <c r="H559" i="2"/>
  <c r="J560" i="2"/>
  <c r="H563" i="2"/>
  <c r="F562" i="2"/>
  <c r="R569" i="2"/>
  <c r="Q585" i="2"/>
  <c r="S586" i="2"/>
  <c r="AD595" i="2"/>
  <c r="AB594" i="2"/>
  <c r="AB600" i="2"/>
  <c r="AD601" i="2"/>
  <c r="AD615" i="2"/>
  <c r="AF616" i="2"/>
  <c r="AB621" i="2"/>
  <c r="AD623" i="2"/>
  <c r="AF624" i="2"/>
  <c r="AE388" i="2"/>
  <c r="AE384" i="2"/>
  <c r="Z240" i="2"/>
  <c r="Z236" i="2" s="1"/>
  <c r="E240" i="2"/>
  <c r="E236" i="2" s="1"/>
  <c r="O240" i="2"/>
  <c r="O236" i="2" s="1"/>
  <c r="AD243" i="2"/>
  <c r="AF244" i="2"/>
  <c r="H253" i="2"/>
  <c r="R255" i="2"/>
  <c r="R254" i="2" s="1"/>
  <c r="AA265" i="2"/>
  <c r="AD267" i="2"/>
  <c r="F270" i="2"/>
  <c r="AD272" i="2"/>
  <c r="AF273" i="2"/>
  <c r="H278" i="2"/>
  <c r="AD277" i="2"/>
  <c r="AF278" i="2"/>
  <c r="F283" i="2"/>
  <c r="F276" i="2" s="1"/>
  <c r="AD292" i="2"/>
  <c r="P298" i="2"/>
  <c r="I298" i="2"/>
  <c r="T298" i="2"/>
  <c r="AD302" i="2"/>
  <c r="O308" i="2"/>
  <c r="Q317" i="2"/>
  <c r="Q339" i="2"/>
  <c r="AD347" i="2"/>
  <c r="I341" i="2"/>
  <c r="H358" i="2"/>
  <c r="H362" i="2"/>
  <c r="J363" i="2"/>
  <c r="T366" i="2"/>
  <c r="O376" i="2"/>
  <c r="AC376" i="2"/>
  <c r="Q389" i="2"/>
  <c r="Q388" i="2" s="1"/>
  <c r="AC393" i="2"/>
  <c r="AD394" i="2"/>
  <c r="AF395" i="2"/>
  <c r="AF394" i="2" s="1"/>
  <c r="AF393" i="2" s="1"/>
  <c r="I421" i="2"/>
  <c r="U432" i="2"/>
  <c r="AB433" i="2"/>
  <c r="AB450" i="2"/>
  <c r="AB452" i="2"/>
  <c r="AD463" i="2"/>
  <c r="F469" i="2"/>
  <c r="F468" i="2" s="1"/>
  <c r="AD485" i="2"/>
  <c r="H488" i="2"/>
  <c r="H487" i="2" s="1"/>
  <c r="F487" i="2"/>
  <c r="AD498" i="2"/>
  <c r="S504" i="2"/>
  <c r="Q503" i="2"/>
  <c r="AD518" i="2"/>
  <c r="Z519" i="2"/>
  <c r="S522" i="2"/>
  <c r="U523" i="2"/>
  <c r="S527" i="2"/>
  <c r="S526" i="2" s="1"/>
  <c r="S525" i="2" s="1"/>
  <c r="S524" i="2" s="1"/>
  <c r="Q526" i="2"/>
  <c r="Q525" i="2" s="1"/>
  <c r="Q524" i="2" s="1"/>
  <c r="R535" i="2"/>
  <c r="F554" i="2"/>
  <c r="Q554" i="2"/>
  <c r="S555" i="2"/>
  <c r="S560" i="2"/>
  <c r="U560" i="2" s="1"/>
  <c r="W560" i="2" s="1"/>
  <c r="Q559" i="2"/>
  <c r="H571" i="2"/>
  <c r="J571" i="2" s="1"/>
  <c r="F570" i="2"/>
  <c r="AC576" i="2"/>
  <c r="AE14" i="2"/>
  <c r="AE76" i="2"/>
  <c r="AF284" i="2"/>
  <c r="D240" i="2"/>
  <c r="D236" i="2" s="1"/>
  <c r="AA255" i="2"/>
  <c r="AA254" i="2" s="1"/>
  <c r="AD268" i="2"/>
  <c r="AF269" i="2"/>
  <c r="AF268" i="2" s="1"/>
  <c r="D276" i="2"/>
  <c r="F286" i="2"/>
  <c r="AD286" i="2"/>
  <c r="AF287" i="2"/>
  <c r="AD290" i="2"/>
  <c r="Z298" i="2"/>
  <c r="F309" i="2"/>
  <c r="AD314" i="2"/>
  <c r="AC316" i="2"/>
  <c r="AC315" i="2" s="1"/>
  <c r="AD319" i="2"/>
  <c r="Q320" i="2"/>
  <c r="T336" i="2"/>
  <c r="AD338" i="2"/>
  <c r="Z341" i="2"/>
  <c r="AC341" i="2"/>
  <c r="AB355" i="2"/>
  <c r="AB351" i="2" s="1"/>
  <c r="Z366" i="2"/>
  <c r="S368" i="2"/>
  <c r="U368" i="2" s="1"/>
  <c r="Q367" i="2"/>
  <c r="AD373" i="2"/>
  <c r="AD372" i="2" s="1"/>
  <c r="AD371" i="2" s="1"/>
  <c r="AF374" i="2"/>
  <c r="T384" i="2"/>
  <c r="AD389" i="2"/>
  <c r="AD388" i="2" s="1"/>
  <c r="AF390" i="2"/>
  <c r="S424" i="2"/>
  <c r="S422" i="2" s="1"/>
  <c r="S421" i="2" s="1"/>
  <c r="Q422" i="2"/>
  <c r="AF422" i="2"/>
  <c r="AD432" i="2"/>
  <c r="AB431" i="2"/>
  <c r="P443" i="2"/>
  <c r="P442" i="2" s="1"/>
  <c r="Q457" i="2"/>
  <c r="AF457" i="2"/>
  <c r="Z455" i="2"/>
  <c r="S463" i="2"/>
  <c r="U463" i="2" s="1"/>
  <c r="Q462" i="2"/>
  <c r="AD472" i="2"/>
  <c r="AF473" i="2"/>
  <c r="P484" i="2"/>
  <c r="P483" i="2" s="1"/>
  <c r="O494" i="2"/>
  <c r="AB510" i="2"/>
  <c r="F526" i="2"/>
  <c r="F525" i="2" s="1"/>
  <c r="F524" i="2" s="1"/>
  <c r="AD527" i="2"/>
  <c r="AB526" i="2"/>
  <c r="AB525" i="2" s="1"/>
  <c r="AB524" i="2" s="1"/>
  <c r="F531" i="2"/>
  <c r="F530" i="2" s="1"/>
  <c r="F529" i="2" s="1"/>
  <c r="P535" i="2"/>
  <c r="AA535" i="2"/>
  <c r="Q536" i="2"/>
  <c r="H550" i="2"/>
  <c r="F559" i="2"/>
  <c r="J575" i="2"/>
  <c r="AF586" i="2"/>
  <c r="AD585" i="2"/>
  <c r="J595" i="2"/>
  <c r="H594" i="2"/>
  <c r="AB604" i="2"/>
  <c r="AD605" i="2"/>
  <c r="AF354" i="2"/>
  <c r="T494" i="2"/>
  <c r="AD559" i="2"/>
  <c r="AF560" i="2"/>
  <c r="O576" i="2"/>
  <c r="G608" i="2"/>
  <c r="AF588" i="2"/>
  <c r="T316" i="2"/>
  <c r="E336" i="2"/>
  <c r="E376" i="2"/>
  <c r="P376" i="2"/>
  <c r="T376" i="2"/>
  <c r="I384" i="2"/>
  <c r="G421" i="2"/>
  <c r="D421" i="2"/>
  <c r="AD436" i="2"/>
  <c r="AF437" i="2"/>
  <c r="P455" i="2"/>
  <c r="E469" i="2"/>
  <c r="E468" i="2" s="1"/>
  <c r="O469" i="2"/>
  <c r="O468" i="2" s="1"/>
  <c r="R494" i="2"/>
  <c r="AC494" i="2"/>
  <c r="AD499" i="2"/>
  <c r="AF500" i="2"/>
  <c r="AD503" i="2"/>
  <c r="AF504" i="2"/>
  <c r="AD508" i="2"/>
  <c r="AF509" i="2"/>
  <c r="U511" i="2"/>
  <c r="F512" i="2"/>
  <c r="T519" i="2"/>
  <c r="AD522" i="2"/>
  <c r="AF523" i="2"/>
  <c r="AD548" i="2"/>
  <c r="AF549" i="2"/>
  <c r="AB559" i="2"/>
  <c r="AD566" i="2"/>
  <c r="AF567" i="2"/>
  <c r="Q570" i="2"/>
  <c r="AD574" i="2"/>
  <c r="AF575" i="2"/>
  <c r="AB577" i="2"/>
  <c r="AB576" i="2" s="1"/>
  <c r="AD582" i="2"/>
  <c r="S593" i="2"/>
  <c r="AD611" i="2"/>
  <c r="AF612" i="2"/>
  <c r="AF611" i="2" s="1"/>
  <c r="AE169" i="2"/>
  <c r="AE168" i="2" s="1"/>
  <c r="AE200" i="2"/>
  <c r="AE196" i="2" s="1"/>
  <c r="AE228" i="2"/>
  <c r="AE227" i="2" s="1"/>
  <c r="AE308" i="2"/>
  <c r="AE484" i="2"/>
  <c r="AE483" i="2" s="1"/>
  <c r="AE146" i="2"/>
  <c r="AE145" i="2" s="1"/>
  <c r="AE210" i="2"/>
  <c r="AE209" i="2" s="1"/>
  <c r="AE494" i="2"/>
  <c r="AE443" i="2"/>
  <c r="AE442" i="2" s="1"/>
  <c r="AE455" i="2"/>
  <c r="AF88" i="2"/>
  <c r="AE276" i="2"/>
  <c r="AE376" i="2"/>
  <c r="AE535" i="2"/>
  <c r="E76" i="2"/>
  <c r="T76" i="2"/>
  <c r="R135" i="2"/>
  <c r="R134" i="2" s="1"/>
  <c r="P146" i="2"/>
  <c r="P145" i="2" s="1"/>
  <c r="G146" i="2"/>
  <c r="G145" i="2" s="1"/>
  <c r="E146" i="2"/>
  <c r="E145" i="2" s="1"/>
  <c r="T169" i="2"/>
  <c r="T168" i="2" s="1"/>
  <c r="T200" i="2"/>
  <c r="T196" i="2" s="1"/>
  <c r="G210" i="2"/>
  <c r="G209" i="2" s="1"/>
  <c r="E228" i="2"/>
  <c r="E227" i="2" s="1"/>
  <c r="AA228" i="2"/>
  <c r="AA227" i="2" s="1"/>
  <c r="O247" i="2"/>
  <c r="T255" i="2"/>
  <c r="T254" i="2" s="1"/>
  <c r="P265" i="2"/>
  <c r="P285" i="2"/>
  <c r="Z285" i="2"/>
  <c r="E308" i="2"/>
  <c r="R336" i="2"/>
  <c r="R335" i="2" s="1"/>
  <c r="O336" i="2"/>
  <c r="E433" i="2"/>
  <c r="T433" i="2"/>
  <c r="R455" i="2"/>
  <c r="P469" i="2"/>
  <c r="P468" i="2" s="1"/>
  <c r="T469" i="2"/>
  <c r="T468" i="2" s="1"/>
  <c r="P494" i="2"/>
  <c r="G519" i="2"/>
  <c r="T576" i="2"/>
  <c r="P210" i="2"/>
  <c r="P209" i="2" s="1"/>
  <c r="T247" i="2"/>
  <c r="T14" i="2"/>
  <c r="I104" i="2"/>
  <c r="I103" i="2" s="1"/>
  <c r="G127" i="2"/>
  <c r="G126" i="2" s="1"/>
  <c r="E135" i="2"/>
  <c r="E134" i="2" s="1"/>
  <c r="P135" i="2"/>
  <c r="P134" i="2" s="1"/>
  <c r="I135" i="2"/>
  <c r="I134" i="2" s="1"/>
  <c r="G169" i="2"/>
  <c r="G168" i="2" s="1"/>
  <c r="E169" i="2"/>
  <c r="E168" i="2" s="1"/>
  <c r="T210" i="2"/>
  <c r="T209" i="2" s="1"/>
  <c r="G228" i="2"/>
  <c r="G227" i="2" s="1"/>
  <c r="I240" i="2"/>
  <c r="I236" i="2" s="1"/>
  <c r="P240" i="2"/>
  <c r="P236" i="2" s="1"/>
  <c r="P247" i="2"/>
  <c r="Z247" i="2"/>
  <c r="AA247" i="2"/>
  <c r="G255" i="2"/>
  <c r="G254" i="2" s="1"/>
  <c r="G265" i="2"/>
  <c r="P316" i="2"/>
  <c r="P315" i="2" s="1"/>
  <c r="Z316" i="2"/>
  <c r="Z315" i="2" s="1"/>
  <c r="E384" i="2"/>
  <c r="Z384" i="2"/>
  <c r="Z375" i="2" s="1"/>
  <c r="G393" i="2"/>
  <c r="E576" i="2"/>
  <c r="Q617" i="2"/>
  <c r="E60" i="2"/>
  <c r="P76" i="2"/>
  <c r="I76" i="2"/>
  <c r="P103" i="2"/>
  <c r="F135" i="2"/>
  <c r="F134" i="2" s="1"/>
  <c r="T146" i="2"/>
  <c r="T145" i="2" s="1"/>
  <c r="E210" i="2"/>
  <c r="E209" i="2" s="1"/>
  <c r="Z228" i="2"/>
  <c r="Z227" i="2" s="1"/>
  <c r="T240" i="2"/>
  <c r="T236" i="2" s="1"/>
  <c r="T265" i="2"/>
  <c r="AA341" i="2"/>
  <c r="AA384" i="2"/>
  <c r="O393" i="2"/>
  <c r="Z393" i="2"/>
  <c r="E393" i="2"/>
  <c r="I433" i="2"/>
  <c r="I469" i="2"/>
  <c r="I468" i="2" s="1"/>
  <c r="I519" i="2"/>
  <c r="R519" i="2"/>
  <c r="R576" i="2"/>
  <c r="I127" i="2"/>
  <c r="I126" i="2" s="1"/>
  <c r="G276" i="2"/>
  <c r="O341" i="2"/>
  <c r="G433" i="2"/>
  <c r="AA336" i="2"/>
  <c r="I265" i="2"/>
  <c r="I336" i="2"/>
  <c r="U54" i="2"/>
  <c r="I60" i="2"/>
  <c r="I146" i="2"/>
  <c r="I145" i="2" s="1"/>
  <c r="D247" i="2"/>
  <c r="I308" i="2"/>
  <c r="I276" i="2"/>
  <c r="G60" i="2"/>
  <c r="E43" i="2"/>
  <c r="G43" i="2"/>
  <c r="Z76" i="2"/>
  <c r="E127" i="2"/>
  <c r="E126" i="2" s="1"/>
  <c r="D227" i="2"/>
  <c r="E285" i="2"/>
  <c r="O285" i="2"/>
  <c r="E351" i="2"/>
  <c r="E366" i="2"/>
  <c r="O366" i="2"/>
  <c r="G384" i="2"/>
  <c r="R443" i="2"/>
  <c r="R442" i="2" s="1"/>
  <c r="I443" i="2"/>
  <c r="I442" i="2" s="1"/>
  <c r="I484" i="2"/>
  <c r="I483" i="2" s="1"/>
  <c r="E494" i="2"/>
  <c r="G535" i="2"/>
  <c r="P576" i="2"/>
  <c r="G591" i="2"/>
  <c r="I169" i="2"/>
  <c r="I168" i="2" s="1"/>
  <c r="R247" i="2"/>
  <c r="AC247" i="2"/>
  <c r="G247" i="2"/>
  <c r="E247" i="2"/>
  <c r="E265" i="2"/>
  <c r="AC285" i="2"/>
  <c r="G285" i="2"/>
  <c r="AA285" i="2"/>
  <c r="E341" i="2"/>
  <c r="I351" i="2"/>
  <c r="AA366" i="2"/>
  <c r="G376" i="2"/>
  <c r="T443" i="2"/>
  <c r="T442" i="2" s="1"/>
  <c r="I505" i="2"/>
  <c r="G505" i="2"/>
  <c r="E519" i="2"/>
  <c r="AA576" i="2"/>
  <c r="E591" i="2"/>
  <c r="I591" i="2"/>
  <c r="G200" i="2"/>
  <c r="G196" i="2" s="1"/>
  <c r="I210" i="2"/>
  <c r="I209" i="2" s="1"/>
  <c r="O228" i="2"/>
  <c r="O227" i="2" s="1"/>
  <c r="R308" i="2"/>
  <c r="R316" i="2"/>
  <c r="R315" i="2" s="1"/>
  <c r="G336" i="2"/>
  <c r="G366" i="2"/>
  <c r="I376" i="2"/>
  <c r="O384" i="2"/>
  <c r="T393" i="2"/>
  <c r="E421" i="2"/>
  <c r="E443" i="2"/>
  <c r="E442" i="2" s="1"/>
  <c r="T455" i="2"/>
  <c r="AC455" i="2"/>
  <c r="E484" i="2"/>
  <c r="E483" i="2" s="1"/>
  <c r="I494" i="2"/>
  <c r="S67" i="2"/>
  <c r="Q66" i="2"/>
  <c r="U101" i="2"/>
  <c r="S100" i="2"/>
  <c r="J18" i="2"/>
  <c r="H17" i="2"/>
  <c r="H44" i="2"/>
  <c r="J45" i="2"/>
  <c r="H67" i="2"/>
  <c r="F66" i="2"/>
  <c r="S77" i="2"/>
  <c r="U78" i="2"/>
  <c r="H79" i="2"/>
  <c r="J80" i="2"/>
  <c r="U89" i="2"/>
  <c r="S88" i="2"/>
  <c r="U106" i="2"/>
  <c r="S105" i="2"/>
  <c r="J95" i="2"/>
  <c r="H94" i="2"/>
  <c r="H61" i="2"/>
  <c r="J62" i="2"/>
  <c r="U110" i="2"/>
  <c r="S109" i="2"/>
  <c r="J112" i="2"/>
  <c r="H111" i="2"/>
  <c r="U133" i="2"/>
  <c r="S132" i="2"/>
  <c r="S16" i="2"/>
  <c r="H19" i="2"/>
  <c r="H28" i="2"/>
  <c r="H27" i="2" s="1"/>
  <c r="H35" i="2"/>
  <c r="AB41" i="2"/>
  <c r="AB14" i="2" s="1"/>
  <c r="H42" i="2"/>
  <c r="F44" i="2"/>
  <c r="AD45" i="2"/>
  <c r="S50" i="2"/>
  <c r="AB51" i="2"/>
  <c r="H52" i="2"/>
  <c r="H56" i="2"/>
  <c r="H57" i="2"/>
  <c r="F61" i="2"/>
  <c r="AD62" i="2"/>
  <c r="S65" i="2"/>
  <c r="D66" i="2"/>
  <c r="D60" i="2" s="1"/>
  <c r="AB66" i="2"/>
  <c r="S69" i="2"/>
  <c r="AB70" i="2"/>
  <c r="H71" i="2"/>
  <c r="H74" i="2"/>
  <c r="Q77" i="2"/>
  <c r="F79" i="2"/>
  <c r="AD80" i="2"/>
  <c r="S82" i="2"/>
  <c r="AB83" i="2"/>
  <c r="H84" i="2"/>
  <c r="Q88" i="2"/>
  <c r="F94" i="2"/>
  <c r="AD95" i="2"/>
  <c r="S97" i="2"/>
  <c r="AB98" i="2"/>
  <c r="H99" i="2"/>
  <c r="Q100" i="2"/>
  <c r="Q105" i="2"/>
  <c r="Q109" i="2"/>
  <c r="F111" i="2"/>
  <c r="AD112" i="2"/>
  <c r="J116" i="2"/>
  <c r="L116" i="2" s="1"/>
  <c r="J120" i="2"/>
  <c r="L120" i="2" s="1"/>
  <c r="AB128" i="2"/>
  <c r="AB127" i="2" s="1"/>
  <c r="AB126" i="2" s="1"/>
  <c r="H129" i="2"/>
  <c r="Q132" i="2"/>
  <c r="H138" i="2"/>
  <c r="R146" i="2"/>
  <c r="R145" i="2" s="1"/>
  <c r="H153" i="2"/>
  <c r="F155" i="2"/>
  <c r="H156" i="2"/>
  <c r="AD156" i="2"/>
  <c r="AB155" i="2"/>
  <c r="Q161" i="2"/>
  <c r="S162" i="2"/>
  <c r="S163" i="2"/>
  <c r="Z169" i="2"/>
  <c r="Z168" i="2" s="1"/>
  <c r="Q181" i="2"/>
  <c r="S182" i="2"/>
  <c r="J201" i="2"/>
  <c r="S148" i="2"/>
  <c r="Q147" i="2"/>
  <c r="H160" i="2"/>
  <c r="F159" i="2"/>
  <c r="AB159" i="2"/>
  <c r="AD160" i="2"/>
  <c r="S166" i="2"/>
  <c r="Q165" i="2"/>
  <c r="AB179" i="2"/>
  <c r="AD180" i="2"/>
  <c r="F207" i="2"/>
  <c r="H208" i="2"/>
  <c r="F17" i="2"/>
  <c r="H137" i="2"/>
  <c r="S137" i="2"/>
  <c r="Q138" i="2"/>
  <c r="Q135" i="2" s="1"/>
  <c r="Q134" i="2" s="1"/>
  <c r="S139" i="2"/>
  <c r="Z146" i="2"/>
  <c r="Z145" i="2" s="1"/>
  <c r="Q153" i="2"/>
  <c r="S154" i="2"/>
  <c r="S155" i="2"/>
  <c r="H161" i="2"/>
  <c r="F163" i="2"/>
  <c r="H164" i="2"/>
  <c r="AD164" i="2"/>
  <c r="AB163" i="2"/>
  <c r="R169" i="2"/>
  <c r="R168" i="2" s="1"/>
  <c r="J184" i="2"/>
  <c r="H183" i="2"/>
  <c r="H191" i="2"/>
  <c r="H190" i="2" s="1"/>
  <c r="J192" i="2"/>
  <c r="AB201" i="2"/>
  <c r="AD202" i="2"/>
  <c r="F204" i="2"/>
  <c r="AA200" i="2"/>
  <c r="AA196" i="2" s="1"/>
  <c r="Q204" i="2"/>
  <c r="S205" i="2"/>
  <c r="F213" i="2"/>
  <c r="H214" i="2"/>
  <c r="H143" i="2"/>
  <c r="F142" i="2"/>
  <c r="F141" i="2" s="1"/>
  <c r="F140" i="2" s="1"/>
  <c r="AB142" i="2"/>
  <c r="AB141" i="2" s="1"/>
  <c r="AB140" i="2" s="1"/>
  <c r="AD143" i="2"/>
  <c r="H152" i="2"/>
  <c r="F151" i="2"/>
  <c r="AB151" i="2"/>
  <c r="AD152" i="2"/>
  <c r="S158" i="2"/>
  <c r="Q157" i="2"/>
  <c r="S171" i="2"/>
  <c r="Q170" i="2"/>
  <c r="F198" i="2"/>
  <c r="F197" i="2" s="1"/>
  <c r="H199" i="2"/>
  <c r="H212" i="2"/>
  <c r="F211" i="2"/>
  <c r="S215" i="2"/>
  <c r="U216" i="2"/>
  <c r="Q218" i="2"/>
  <c r="Q217" i="2" s="1"/>
  <c r="S219" i="2"/>
  <c r="J182" i="2"/>
  <c r="H181" i="2"/>
  <c r="R200" i="2"/>
  <c r="R196" i="2" s="1"/>
  <c r="O210" i="2"/>
  <c r="O209" i="2" s="1"/>
  <c r="J219" i="2"/>
  <c r="H218" i="2"/>
  <c r="H217" i="2" s="1"/>
  <c r="Q222" i="2"/>
  <c r="Q221" i="2" s="1"/>
  <c r="Q220" i="2" s="1"/>
  <c r="R228" i="2"/>
  <c r="R227" i="2" s="1"/>
  <c r="AD230" i="2"/>
  <c r="AB234" i="2"/>
  <c r="AB233" i="2" s="1"/>
  <c r="H239" i="2"/>
  <c r="AD242" i="2"/>
  <c r="G240" i="2"/>
  <c r="G236" i="2" s="1"/>
  <c r="H245" i="2"/>
  <c r="AD253" i="2"/>
  <c r="AB252" i="2"/>
  <c r="AB251" i="2" s="1"/>
  <c r="AB247" i="2" s="1"/>
  <c r="E276" i="2"/>
  <c r="T276" i="2"/>
  <c r="I285" i="2"/>
  <c r="R285" i="2"/>
  <c r="H292" i="2"/>
  <c r="F291" i="2"/>
  <c r="AD300" i="2"/>
  <c r="AB299" i="2"/>
  <c r="AB298" i="2" s="1"/>
  <c r="S302" i="2"/>
  <c r="Q301" i="2"/>
  <c r="J310" i="2"/>
  <c r="H309" i="2"/>
  <c r="E316" i="2"/>
  <c r="E315" i="2" s="1"/>
  <c r="Q337" i="2"/>
  <c r="S338" i="2"/>
  <c r="F339" i="2"/>
  <c r="H340" i="2"/>
  <c r="S345" i="2"/>
  <c r="U347" i="2"/>
  <c r="U354" i="2"/>
  <c r="U352" i="2" s="1"/>
  <c r="S355" i="2"/>
  <c r="U356" i="2"/>
  <c r="S245" i="2"/>
  <c r="U246" i="2"/>
  <c r="H250" i="2"/>
  <c r="F249" i="2"/>
  <c r="F248" i="2" s="1"/>
  <c r="F247" i="2" s="1"/>
  <c r="H267" i="2"/>
  <c r="F266" i="2"/>
  <c r="J287" i="2"/>
  <c r="H286" i="2"/>
  <c r="AC298" i="2"/>
  <c r="U180" i="2"/>
  <c r="S179" i="2"/>
  <c r="U202" i="2"/>
  <c r="S201" i="2"/>
  <c r="J205" i="2"/>
  <c r="H204" i="2"/>
  <c r="AA210" i="2"/>
  <c r="AA209" i="2" s="1"/>
  <c r="D210" i="2"/>
  <c r="D209" i="2" s="1"/>
  <c r="H216" i="2"/>
  <c r="F215" i="2"/>
  <c r="F218" i="2"/>
  <c r="F217" i="2" s="1"/>
  <c r="AB265" i="2"/>
  <c r="Q270" i="2"/>
  <c r="J271" i="2"/>
  <c r="H270" i="2"/>
  <c r="U273" i="2"/>
  <c r="S272" i="2"/>
  <c r="P276" i="2"/>
  <c r="AD280" i="2"/>
  <c r="AB279" i="2"/>
  <c r="AB276" i="2" s="1"/>
  <c r="E298" i="2"/>
  <c r="H304" i="2"/>
  <c r="H303" i="2" s="1"/>
  <c r="U223" i="2"/>
  <c r="S222" i="2"/>
  <c r="S221" i="2" s="1"/>
  <c r="S220" i="2" s="1"/>
  <c r="H262" i="2"/>
  <c r="F261" i="2"/>
  <c r="U271" i="2"/>
  <c r="S270" i="2"/>
  <c r="AC276" i="2"/>
  <c r="S290" i="2"/>
  <c r="Q289" i="2"/>
  <c r="S299" i="2"/>
  <c r="J302" i="2"/>
  <c r="D308" i="2"/>
  <c r="P308" i="2"/>
  <c r="H312" i="2"/>
  <c r="F311" i="2"/>
  <c r="AB311" i="2"/>
  <c r="AD312" i="2"/>
  <c r="Q360" i="2"/>
  <c r="S361" i="2"/>
  <c r="H367" i="2"/>
  <c r="R384" i="2"/>
  <c r="R388" i="2"/>
  <c r="U390" i="2"/>
  <c r="S389" i="2"/>
  <c r="S388" i="2" s="1"/>
  <c r="H426" i="2"/>
  <c r="J426" i="2" s="1"/>
  <c r="F422" i="2"/>
  <c r="S449" i="2"/>
  <c r="Q448" i="2"/>
  <c r="U370" i="2"/>
  <c r="S369" i="2"/>
  <c r="O448" i="2"/>
  <c r="O443" i="2" s="1"/>
  <c r="O442" i="2" s="1"/>
  <c r="Q485" i="2"/>
  <c r="S486" i="2"/>
  <c r="S310" i="2"/>
  <c r="Q309" i="2"/>
  <c r="Q358" i="2"/>
  <c r="S359" i="2"/>
  <c r="F360" i="2"/>
  <c r="H361" i="2"/>
  <c r="Q373" i="2"/>
  <c r="Q372" i="2" s="1"/>
  <c r="Q371" i="2" s="1"/>
  <c r="S374" i="2"/>
  <c r="H377" i="2"/>
  <c r="AD378" i="2"/>
  <c r="AC384" i="2"/>
  <c r="Q394" i="2"/>
  <c r="Q393" i="2" s="1"/>
  <c r="S395" i="2"/>
  <c r="S499" i="2"/>
  <c r="U500" i="2"/>
  <c r="H518" i="2"/>
  <c r="F517" i="2"/>
  <c r="Z308" i="2"/>
  <c r="Q313" i="2"/>
  <c r="S314" i="2"/>
  <c r="I316" i="2"/>
  <c r="AA316" i="2"/>
  <c r="AA315" i="2" s="1"/>
  <c r="U322" i="2"/>
  <c r="S320" i="2"/>
  <c r="G333" i="2"/>
  <c r="G332" i="2" s="1"/>
  <c r="H334" i="2"/>
  <c r="G342" i="2"/>
  <c r="G341" i="2" s="1"/>
  <c r="H344" i="2"/>
  <c r="AB348" i="2"/>
  <c r="AB341" i="2" s="1"/>
  <c r="AD349" i="2"/>
  <c r="Q369" i="2"/>
  <c r="J378" i="2"/>
  <c r="AD383" i="2"/>
  <c r="AB382" i="2"/>
  <c r="I393" i="2"/>
  <c r="G443" i="2"/>
  <c r="G442" i="2" s="1"/>
  <c r="H466" i="2"/>
  <c r="J467" i="2"/>
  <c r="H512" i="2"/>
  <c r="J513" i="2"/>
  <c r="AB339" i="2"/>
  <c r="AB336" i="2" s="1"/>
  <c r="Q345" i="2"/>
  <c r="Q341" i="2" s="1"/>
  <c r="F348" i="2"/>
  <c r="Z355" i="2"/>
  <c r="Z351" i="2" s="1"/>
  <c r="F377" i="2"/>
  <c r="F376" i="2" s="1"/>
  <c r="D384" i="2"/>
  <c r="P384" i="2"/>
  <c r="H386" i="2"/>
  <c r="F385" i="2"/>
  <c r="AB385" i="2"/>
  <c r="AB384" i="2" s="1"/>
  <c r="AD386" i="2"/>
  <c r="AD422" i="2"/>
  <c r="Z448" i="2"/>
  <c r="Z443" i="2" s="1"/>
  <c r="Z442" i="2" s="1"/>
  <c r="AB449" i="2"/>
  <c r="F508" i="2"/>
  <c r="H509" i="2"/>
  <c r="F566" i="2"/>
  <c r="H567" i="2"/>
  <c r="P393" i="2"/>
  <c r="S407" i="2"/>
  <c r="U408" i="2"/>
  <c r="AD488" i="2"/>
  <c r="AB487" i="2"/>
  <c r="AB484" i="2" s="1"/>
  <c r="AB483" i="2" s="1"/>
  <c r="U490" i="2"/>
  <c r="S489" i="2"/>
  <c r="H523" i="2"/>
  <c r="F522" i="2"/>
  <c r="D355" i="2"/>
  <c r="D351" i="2" s="1"/>
  <c r="F362" i="2"/>
  <c r="H383" i="2"/>
  <c r="P433" i="2"/>
  <c r="S440" i="2"/>
  <c r="U441" i="2"/>
  <c r="S444" i="2"/>
  <c r="F449" i="2"/>
  <c r="D448" i="2"/>
  <c r="D443" i="2" s="1"/>
  <c r="D442" i="2" s="1"/>
  <c r="H451" i="2"/>
  <c r="H477" i="2"/>
  <c r="F476" i="2"/>
  <c r="F475" i="2" s="1"/>
  <c r="F474" i="2" s="1"/>
  <c r="S514" i="2"/>
  <c r="U516" i="2"/>
  <c r="H414" i="2"/>
  <c r="H413" i="2" s="1"/>
  <c r="Q431" i="2"/>
  <c r="Q444" i="2"/>
  <c r="F450" i="2"/>
  <c r="E456" i="2"/>
  <c r="E455" i="2" s="1"/>
  <c r="I456" i="2"/>
  <c r="I455" i="2" s="1"/>
  <c r="U481" i="2"/>
  <c r="S480" i="2"/>
  <c r="S479" i="2" s="1"/>
  <c r="S478" i="2" s="1"/>
  <c r="F485" i="2"/>
  <c r="Q489" i="2"/>
  <c r="Z484" i="2"/>
  <c r="Z483" i="2" s="1"/>
  <c r="J490" i="2"/>
  <c r="H489" i="2"/>
  <c r="Q491" i="2"/>
  <c r="AA494" i="2"/>
  <c r="D505" i="2"/>
  <c r="E505" i="2"/>
  <c r="S517" i="2"/>
  <c r="F540" i="2"/>
  <c r="H541" i="2"/>
  <c r="I535" i="2"/>
  <c r="S563" i="2"/>
  <c r="Q562" i="2"/>
  <c r="R484" i="2"/>
  <c r="R483" i="2" s="1"/>
  <c r="U496" i="2"/>
  <c r="S495" i="2"/>
  <c r="U513" i="2"/>
  <c r="S512" i="2"/>
  <c r="AD521" i="2"/>
  <c r="AB520" i="2"/>
  <c r="AB519" i="2" s="1"/>
  <c r="S531" i="2"/>
  <c r="S530" i="2" s="1"/>
  <c r="S529" i="2" s="1"/>
  <c r="U533" i="2"/>
  <c r="U618" i="2"/>
  <c r="S617" i="2"/>
  <c r="AB422" i="2"/>
  <c r="S436" i="2"/>
  <c r="AB457" i="2"/>
  <c r="AB455" i="2" s="1"/>
  <c r="AD457" i="2"/>
  <c r="H473" i="2"/>
  <c r="AD481" i="2"/>
  <c r="J486" i="2"/>
  <c r="H485" i="2"/>
  <c r="U492" i="2"/>
  <c r="S491" i="2"/>
  <c r="G494" i="2"/>
  <c r="S498" i="2"/>
  <c r="AD543" i="2"/>
  <c r="AB542" i="2"/>
  <c r="H544" i="2"/>
  <c r="J545" i="2"/>
  <c r="S546" i="2"/>
  <c r="F592" i="2"/>
  <c r="H593" i="2"/>
  <c r="H538" i="2"/>
  <c r="F536" i="2"/>
  <c r="E535" i="2"/>
  <c r="T535" i="2"/>
  <c r="AD551" i="2"/>
  <c r="AB550" i="2"/>
  <c r="S553" i="2"/>
  <c r="Q552" i="2"/>
  <c r="H565" i="2"/>
  <c r="F564" i="2"/>
  <c r="U579" i="2"/>
  <c r="S577" i="2"/>
  <c r="Q581" i="2"/>
  <c r="S582" i="2"/>
  <c r="G576" i="2"/>
  <c r="F585" i="2"/>
  <c r="H586" i="2"/>
  <c r="Q514" i="2"/>
  <c r="D535" i="2"/>
  <c r="S537" i="2"/>
  <c r="U541" i="2"/>
  <c r="AB552" i="2"/>
  <c r="AD553" i="2"/>
  <c r="J557" i="2"/>
  <c r="H556" i="2"/>
  <c r="Q564" i="2"/>
  <c r="S565" i="2"/>
  <c r="AD571" i="2"/>
  <c r="J578" i="2"/>
  <c r="S587" i="2"/>
  <c r="U605" i="2"/>
  <c r="J547" i="2"/>
  <c r="H546" i="2"/>
  <c r="Q577" i="2"/>
  <c r="F579" i="2"/>
  <c r="D577" i="2"/>
  <c r="F603" i="2"/>
  <c r="D602" i="2"/>
  <c r="D591" i="2" s="1"/>
  <c r="F623" i="2"/>
  <c r="H624" i="2"/>
  <c r="U545" i="2"/>
  <c r="S544" i="2"/>
  <c r="J555" i="2"/>
  <c r="H554" i="2"/>
  <c r="F556" i="2"/>
  <c r="U571" i="2"/>
  <c r="S570" i="2"/>
  <c r="AB596" i="2"/>
  <c r="AD597" i="2"/>
  <c r="Q602" i="2"/>
  <c r="S603" i="2"/>
  <c r="F584" i="2"/>
  <c r="D583" i="2"/>
  <c r="Q600" i="2"/>
  <c r="S601" i="2"/>
  <c r="F604" i="2"/>
  <c r="H605" i="2"/>
  <c r="AB617" i="2"/>
  <c r="AD618" i="2"/>
  <c r="F582" i="2"/>
  <c r="D581" i="2"/>
  <c r="Q583" i="2"/>
  <c r="S584" i="2"/>
  <c r="U597" i="2"/>
  <c r="I608" i="2"/>
  <c r="H611" i="2"/>
  <c r="J612" i="2"/>
  <c r="AB619" i="2"/>
  <c r="AD620" i="2"/>
  <c r="H96" i="2" l="1"/>
  <c r="H619" i="2"/>
  <c r="AF615" i="2"/>
  <c r="AH616" i="2"/>
  <c r="AH615" i="2" s="1"/>
  <c r="AF188" i="2"/>
  <c r="AF187" i="2" s="1"/>
  <c r="W188" i="2"/>
  <c r="W187" i="2" s="1"/>
  <c r="W627" i="2"/>
  <c r="Y628" i="2"/>
  <c r="Y627" i="2" s="1"/>
  <c r="AH204" i="2"/>
  <c r="Q351" i="2"/>
  <c r="AH354" i="2"/>
  <c r="Q336" i="2"/>
  <c r="AF15" i="2"/>
  <c r="AH16" i="2"/>
  <c r="AH15" i="2" s="1"/>
  <c r="AF70" i="2"/>
  <c r="AH71" i="2"/>
  <c r="AH70" i="2" s="1"/>
  <c r="AF96" i="2"/>
  <c r="AH97" i="2"/>
  <c r="AH96" i="2" s="1"/>
  <c r="W41" i="2"/>
  <c r="Y42" i="2"/>
  <c r="Y41" i="2" s="1"/>
  <c r="W70" i="2"/>
  <c r="Y71" i="2"/>
  <c r="Y70" i="2" s="1"/>
  <c r="AF83" i="2"/>
  <c r="AH84" i="2"/>
  <c r="AH83" i="2" s="1"/>
  <c r="AF98" i="2"/>
  <c r="AH99" i="2"/>
  <c r="AH98" i="2" s="1"/>
  <c r="AF41" i="2"/>
  <c r="AF14" i="2" s="1"/>
  <c r="AH42" i="2"/>
  <c r="AH41" i="2" s="1"/>
  <c r="W83" i="2"/>
  <c r="Y84" i="2"/>
  <c r="Y83" i="2" s="1"/>
  <c r="AF51" i="2"/>
  <c r="AH52" i="2"/>
  <c r="AH51" i="2" s="1"/>
  <c r="W31" i="2"/>
  <c r="Y32" i="2"/>
  <c r="Y31" i="2" s="1"/>
  <c r="W94" i="2"/>
  <c r="Y95" i="2"/>
  <c r="Y94" i="2" s="1"/>
  <c r="W61" i="2"/>
  <c r="Y62" i="2"/>
  <c r="Y61" i="2" s="1"/>
  <c r="AF100" i="2"/>
  <c r="AH101" i="2"/>
  <c r="AH100" i="2" s="1"/>
  <c r="AF39" i="2"/>
  <c r="AH40" i="2"/>
  <c r="AH39" i="2" s="1"/>
  <c r="AF66" i="2"/>
  <c r="AH67" i="2"/>
  <c r="AH66" i="2" s="1"/>
  <c r="AF48" i="2"/>
  <c r="AH50" i="2"/>
  <c r="AH48" i="2" s="1"/>
  <c r="W39" i="2"/>
  <c r="Y40" i="2"/>
  <c r="Y39" i="2" s="1"/>
  <c r="AF128" i="2"/>
  <c r="AF127" i="2" s="1"/>
  <c r="AF126" i="2" s="1"/>
  <c r="AH129" i="2"/>
  <c r="AH128" i="2" s="1"/>
  <c r="AH127" i="2" s="1"/>
  <c r="AH126" i="2" s="1"/>
  <c r="AF113" i="2"/>
  <c r="AH114" i="2"/>
  <c r="AH113" i="2" s="1"/>
  <c r="Q127" i="2"/>
  <c r="Q126" i="2" s="1"/>
  <c r="W128" i="2"/>
  <c r="Y129" i="2"/>
  <c r="Y128" i="2" s="1"/>
  <c r="AF157" i="2"/>
  <c r="AH158" i="2"/>
  <c r="AH157" i="2" s="1"/>
  <c r="W163" i="2"/>
  <c r="Y164" i="2"/>
  <c r="Y163" i="2" s="1"/>
  <c r="AF147" i="2"/>
  <c r="AH148" i="2"/>
  <c r="AH147" i="2" s="1"/>
  <c r="W155" i="2"/>
  <c r="Y156" i="2"/>
  <c r="Y155" i="2" s="1"/>
  <c r="AF165" i="2"/>
  <c r="AH166" i="2"/>
  <c r="AH165" i="2" s="1"/>
  <c r="AF161" i="2"/>
  <c r="AH162" i="2"/>
  <c r="AH161" i="2" s="1"/>
  <c r="W175" i="2"/>
  <c r="Y176" i="2"/>
  <c r="Y175" i="2" s="1"/>
  <c r="AF173" i="2"/>
  <c r="AH174" i="2"/>
  <c r="AH173" i="2" s="1"/>
  <c r="W173" i="2"/>
  <c r="Y174" i="2"/>
  <c r="Y173" i="2" s="1"/>
  <c r="AF177" i="2"/>
  <c r="AH178" i="2"/>
  <c r="AH177" i="2" s="1"/>
  <c r="AF191" i="2"/>
  <c r="AF190" i="2" s="1"/>
  <c r="AH192" i="2"/>
  <c r="AH191" i="2" s="1"/>
  <c r="AH190" i="2" s="1"/>
  <c r="AF194" i="2"/>
  <c r="AF193" i="2" s="1"/>
  <c r="AH195" i="2"/>
  <c r="AH194" i="2" s="1"/>
  <c r="AH193" i="2" s="1"/>
  <c r="W191" i="2"/>
  <c r="W190" i="2" s="1"/>
  <c r="Y192" i="2"/>
  <c r="Y191" i="2" s="1"/>
  <c r="Y190" i="2" s="1"/>
  <c r="Q200" i="2"/>
  <c r="Q196" i="2" s="1"/>
  <c r="AF207" i="2"/>
  <c r="AH208" i="2"/>
  <c r="AH207" i="2" s="1"/>
  <c r="AH200" i="2" s="1"/>
  <c r="AH196" i="2" s="1"/>
  <c r="AB210" i="2"/>
  <c r="AF213" i="2"/>
  <c r="AH214" i="2"/>
  <c r="AH213" i="2" s="1"/>
  <c r="AF234" i="2"/>
  <c r="AF233" i="2" s="1"/>
  <c r="AH235" i="2"/>
  <c r="AH234" i="2" s="1"/>
  <c r="AH233" i="2" s="1"/>
  <c r="AF249" i="2"/>
  <c r="AF248" i="2" s="1"/>
  <c r="AH250" i="2"/>
  <c r="AH249" i="2" s="1"/>
  <c r="AH248" i="2" s="1"/>
  <c r="W243" i="2"/>
  <c r="Y244" i="2"/>
  <c r="Y243" i="2" s="1"/>
  <c r="S261" i="2"/>
  <c r="AF243" i="2"/>
  <c r="AH244" i="2"/>
  <c r="AH243" i="2" s="1"/>
  <c r="AF261" i="2"/>
  <c r="AH262" i="2"/>
  <c r="AH261" i="2" s="1"/>
  <c r="AF238" i="2"/>
  <c r="AF237" i="2" s="1"/>
  <c r="AH239" i="2"/>
  <c r="AH238" i="2" s="1"/>
  <c r="AH237" i="2" s="1"/>
  <c r="W283" i="2"/>
  <c r="Y284" i="2"/>
  <c r="Y283" i="2" s="1"/>
  <c r="AF272" i="2"/>
  <c r="AH273" i="2"/>
  <c r="AH272" i="2" s="1"/>
  <c r="AH265" i="2" s="1"/>
  <c r="AF283" i="2"/>
  <c r="AH284" i="2"/>
  <c r="AH283" i="2" s="1"/>
  <c r="AF277" i="2"/>
  <c r="AH278" i="2"/>
  <c r="AH277" i="2" s="1"/>
  <c r="AF286" i="2"/>
  <c r="AH287" i="2"/>
  <c r="AH286" i="2" s="1"/>
  <c r="AF309" i="2"/>
  <c r="AH310" i="2"/>
  <c r="AH309" i="2" s="1"/>
  <c r="AF320" i="2"/>
  <c r="AH322" i="2"/>
  <c r="AH320" i="2" s="1"/>
  <c r="AF339" i="2"/>
  <c r="AH340" i="2"/>
  <c r="AH339" i="2" s="1"/>
  <c r="AF355" i="2"/>
  <c r="AH356" i="2"/>
  <c r="AH355" i="2" s="1"/>
  <c r="AF373" i="2"/>
  <c r="AF372" i="2" s="1"/>
  <c r="AF371" i="2" s="1"/>
  <c r="AH374" i="2"/>
  <c r="AH373" i="2" s="1"/>
  <c r="AH372" i="2" s="1"/>
  <c r="AH371" i="2" s="1"/>
  <c r="AF360" i="2"/>
  <c r="AH361" i="2"/>
  <c r="AH360" i="2" s="1"/>
  <c r="AF389" i="2"/>
  <c r="AF388" i="2" s="1"/>
  <c r="AH390" i="2"/>
  <c r="AH389" i="2" s="1"/>
  <c r="AF436" i="2"/>
  <c r="AH437" i="2"/>
  <c r="AH436" i="2" s="1"/>
  <c r="AF434" i="2"/>
  <c r="AH435" i="2"/>
  <c r="AH434" i="2" s="1"/>
  <c r="AH433" i="2" s="1"/>
  <c r="W438" i="2"/>
  <c r="Y439" i="2"/>
  <c r="Y438" i="2" s="1"/>
  <c r="W436" i="2"/>
  <c r="Y437" i="2"/>
  <c r="Y436" i="2" s="1"/>
  <c r="AF444" i="2"/>
  <c r="AH447" i="2"/>
  <c r="AH444" i="2" s="1"/>
  <c r="AF452" i="2"/>
  <c r="AH453" i="2"/>
  <c r="AH452" i="2" s="1"/>
  <c r="AF472" i="2"/>
  <c r="AH473" i="2"/>
  <c r="AH472" i="2" s="1"/>
  <c r="AH469" i="2" s="1"/>
  <c r="AH468" i="2" s="1"/>
  <c r="AF499" i="2"/>
  <c r="AH500" i="2"/>
  <c r="AH499" i="2" s="1"/>
  <c r="AF489" i="2"/>
  <c r="AH490" i="2"/>
  <c r="AH489" i="2" s="1"/>
  <c r="W517" i="2"/>
  <c r="Y518" i="2"/>
  <c r="Y517" i="2" s="1"/>
  <c r="AF503" i="2"/>
  <c r="AH504" i="2"/>
  <c r="AH503" i="2" s="1"/>
  <c r="AF508" i="2"/>
  <c r="AH509" i="2"/>
  <c r="AH508" i="2" s="1"/>
  <c r="AF522" i="2"/>
  <c r="AH523" i="2"/>
  <c r="AH522" i="2" s="1"/>
  <c r="AF510" i="2"/>
  <c r="AH511" i="2"/>
  <c r="AH510" i="2" s="1"/>
  <c r="AF540" i="2"/>
  <c r="AH541" i="2"/>
  <c r="AH540" i="2" s="1"/>
  <c r="AF566" i="2"/>
  <c r="AH567" i="2"/>
  <c r="AH566" i="2" s="1"/>
  <c r="AF564" i="2"/>
  <c r="AH565" i="2"/>
  <c r="AH564" i="2" s="1"/>
  <c r="AF559" i="2"/>
  <c r="AH560" i="2"/>
  <c r="AH559" i="2" s="1"/>
  <c r="W559" i="2"/>
  <c r="Y560" i="2"/>
  <c r="Y559" i="2" s="1"/>
  <c r="AF554" i="2"/>
  <c r="AH555" i="2"/>
  <c r="AH554" i="2" s="1"/>
  <c r="W566" i="2"/>
  <c r="Y568" i="2"/>
  <c r="Y566" i="2" s="1"/>
  <c r="AF548" i="2"/>
  <c r="AH549" i="2"/>
  <c r="AH548" i="2" s="1"/>
  <c r="AF562" i="2"/>
  <c r="AH563" i="2"/>
  <c r="AH562" i="2" s="1"/>
  <c r="AF556" i="2"/>
  <c r="AH557" i="2"/>
  <c r="AH556" i="2" s="1"/>
  <c r="AF574" i="2"/>
  <c r="AH575" i="2"/>
  <c r="AH574" i="2" s="1"/>
  <c r="AF587" i="2"/>
  <c r="AH588" i="2"/>
  <c r="AH587" i="2" s="1"/>
  <c r="AF585" i="2"/>
  <c r="AH586" i="2"/>
  <c r="AH585" i="2" s="1"/>
  <c r="AF609" i="2"/>
  <c r="AH610" i="2"/>
  <c r="AH609" i="2" s="1"/>
  <c r="AF623" i="2"/>
  <c r="AH624" i="2"/>
  <c r="AH623" i="2" s="1"/>
  <c r="U595" i="2"/>
  <c r="Q421" i="2"/>
  <c r="Q392" i="2" s="1"/>
  <c r="I315" i="2"/>
  <c r="AD609" i="2"/>
  <c r="S341" i="2"/>
  <c r="J282" i="2"/>
  <c r="T315" i="2"/>
  <c r="F265" i="2"/>
  <c r="U235" i="2"/>
  <c r="S183" i="2"/>
  <c r="R454" i="2"/>
  <c r="AD393" i="2"/>
  <c r="J501" i="2"/>
  <c r="O13" i="2"/>
  <c r="W18" i="2"/>
  <c r="D102" i="2"/>
  <c r="R350" i="2"/>
  <c r="H407" i="2"/>
  <c r="O454" i="2"/>
  <c r="U488" i="2"/>
  <c r="U487" i="2" s="1"/>
  <c r="H497" i="2"/>
  <c r="H570" i="2"/>
  <c r="H569" i="2" s="1"/>
  <c r="H609" i="2"/>
  <c r="AE534" i="2"/>
  <c r="AE528" i="2" s="1"/>
  <c r="AF603" i="2"/>
  <c r="AF584" i="2"/>
  <c r="AF583" i="2" s="1"/>
  <c r="AA454" i="2"/>
  <c r="S291" i="2"/>
  <c r="H548" i="2"/>
  <c r="D59" i="2"/>
  <c r="T335" i="2"/>
  <c r="AA59" i="2"/>
  <c r="U502" i="2"/>
  <c r="H499" i="2"/>
  <c r="H494" i="2" s="1"/>
  <c r="S476" i="2"/>
  <c r="S475" i="2" s="1"/>
  <c r="S474" i="2" s="1"/>
  <c r="D350" i="2"/>
  <c r="F341" i="2"/>
  <c r="S104" i="2"/>
  <c r="S103" i="2" s="1"/>
  <c r="Q104" i="2"/>
  <c r="Z13" i="2"/>
  <c r="L107" i="2"/>
  <c r="N108" i="2"/>
  <c r="N107" i="2" s="1"/>
  <c r="Q366" i="2"/>
  <c r="U551" i="2"/>
  <c r="W551" i="2" s="1"/>
  <c r="AB494" i="2"/>
  <c r="AD100" i="2"/>
  <c r="Q276" i="2"/>
  <c r="L25" i="2"/>
  <c r="N26" i="2"/>
  <c r="N25" i="2" s="1"/>
  <c r="L21" i="2"/>
  <c r="N22" i="2"/>
  <c r="N21" i="2" s="1"/>
  <c r="V534" i="2"/>
  <c r="V528" i="2" s="1"/>
  <c r="L550" i="2"/>
  <c r="N551" i="2"/>
  <c r="N550" i="2" s="1"/>
  <c r="L323" i="2"/>
  <c r="N324" i="2"/>
  <c r="N323" i="2" s="1"/>
  <c r="L427" i="2"/>
  <c r="N428" i="2"/>
  <c r="N427" i="2" s="1"/>
  <c r="H325" i="2"/>
  <c r="L627" i="2"/>
  <c r="N628" i="2"/>
  <c r="N627" i="2" s="1"/>
  <c r="L124" i="2"/>
  <c r="L123" i="2" s="1"/>
  <c r="N125" i="2"/>
  <c r="N124" i="2" s="1"/>
  <c r="N123" i="2" s="1"/>
  <c r="L35" i="2"/>
  <c r="N36" i="2"/>
  <c r="N35" i="2" s="1"/>
  <c r="L115" i="2"/>
  <c r="N116" i="2"/>
  <c r="N115" i="2" s="1"/>
  <c r="L438" i="2"/>
  <c r="N439" i="2"/>
  <c r="N438" i="2" s="1"/>
  <c r="L138" i="2"/>
  <c r="N139" i="2"/>
  <c r="N138" i="2" s="1"/>
  <c r="L23" i="2"/>
  <c r="N24" i="2"/>
  <c r="N23" i="2" s="1"/>
  <c r="J543" i="2"/>
  <c r="J542" i="2" s="1"/>
  <c r="AE454" i="2"/>
  <c r="AF257" i="2"/>
  <c r="AF212" i="2"/>
  <c r="Q236" i="2"/>
  <c r="S175" i="2"/>
  <c r="L510" i="2"/>
  <c r="N511" i="2"/>
  <c r="N510" i="2" s="1"/>
  <c r="L201" i="2"/>
  <c r="N203" i="2"/>
  <c r="N201" i="2" s="1"/>
  <c r="L414" i="2"/>
  <c r="L413" i="2" s="1"/>
  <c r="N416" i="2"/>
  <c r="N414" i="2" s="1"/>
  <c r="N413" i="2" s="1"/>
  <c r="L402" i="2"/>
  <c r="N406" i="2"/>
  <c r="N402" i="2" s="1"/>
  <c r="L304" i="2"/>
  <c r="L303" i="2" s="1"/>
  <c r="N305" i="2"/>
  <c r="N304" i="2" s="1"/>
  <c r="N303" i="2" s="1"/>
  <c r="L175" i="2"/>
  <c r="N176" i="2"/>
  <c r="N175" i="2" s="1"/>
  <c r="L243" i="2"/>
  <c r="N244" i="2"/>
  <c r="N243" i="2" s="1"/>
  <c r="L501" i="2"/>
  <c r="N502" i="2"/>
  <c r="N501" i="2" s="1"/>
  <c r="J235" i="2"/>
  <c r="J234" i="2" s="1"/>
  <c r="AB591" i="2"/>
  <c r="S434" i="2"/>
  <c r="S433" i="2" s="1"/>
  <c r="S266" i="2"/>
  <c r="L119" i="2"/>
  <c r="N120" i="2"/>
  <c r="N119" i="2" s="1"/>
  <c r="L37" i="2"/>
  <c r="N38" i="2"/>
  <c r="N37" i="2" s="1"/>
  <c r="V350" i="2"/>
  <c r="K350" i="2"/>
  <c r="L410" i="2"/>
  <c r="L409" i="2" s="1"/>
  <c r="N412" i="2"/>
  <c r="N410" i="2" s="1"/>
  <c r="N409" i="2" s="1"/>
  <c r="N83" i="2"/>
  <c r="L358" i="2"/>
  <c r="N359" i="2"/>
  <c r="N358" i="2" s="1"/>
  <c r="L19" i="2"/>
  <c r="N20" i="2"/>
  <c r="N19" i="2" s="1"/>
  <c r="AB255" i="2"/>
  <c r="AB254" i="2" s="1"/>
  <c r="AA631" i="2"/>
  <c r="R375" i="2"/>
  <c r="P264" i="2"/>
  <c r="Z264" i="2"/>
  <c r="AE493" i="2"/>
  <c r="AE482" i="2" s="1"/>
  <c r="R13" i="2"/>
  <c r="K315" i="2"/>
  <c r="AC59" i="2"/>
  <c r="AC12" i="2" s="1"/>
  <c r="W250" i="2"/>
  <c r="J243" i="2"/>
  <c r="Q505" i="2"/>
  <c r="U527" i="2"/>
  <c r="U526" i="2" s="1"/>
  <c r="U525" i="2" s="1"/>
  <c r="U524" i="2" s="1"/>
  <c r="F519" i="2"/>
  <c r="AB505" i="2"/>
  <c r="AB493" i="2" s="1"/>
  <c r="AB482" i="2" s="1"/>
  <c r="P13" i="2"/>
  <c r="AB60" i="2"/>
  <c r="H77" i="2"/>
  <c r="G59" i="2"/>
  <c r="AB103" i="2"/>
  <c r="H109" i="2"/>
  <c r="S229" i="2"/>
  <c r="H231" i="2"/>
  <c r="H228" i="2" s="1"/>
  <c r="H227" i="2" s="1"/>
  <c r="R264" i="2"/>
  <c r="AE264" i="2"/>
  <c r="O264" i="2"/>
  <c r="AC264" i="2"/>
  <c r="AA264" i="2"/>
  <c r="V264" i="2"/>
  <c r="T264" i="2"/>
  <c r="V335" i="2"/>
  <c r="AE335" i="2"/>
  <c r="K335" i="2"/>
  <c r="F316" i="2"/>
  <c r="F315" i="2" s="1"/>
  <c r="U380" i="2"/>
  <c r="S377" i="2"/>
  <c r="O375" i="2"/>
  <c r="AF380" i="2"/>
  <c r="AH380" i="2" s="1"/>
  <c r="AD377" i="2"/>
  <c r="AB421" i="2"/>
  <c r="AB392" i="2" s="1"/>
  <c r="K631" i="2"/>
  <c r="Q608" i="2"/>
  <c r="AB608" i="2"/>
  <c r="U257" i="2"/>
  <c r="J327" i="2"/>
  <c r="J326" i="2" s="1"/>
  <c r="O102" i="2"/>
  <c r="AA102" i="2"/>
  <c r="Q60" i="2"/>
  <c r="K264" i="2"/>
  <c r="K375" i="2"/>
  <c r="F384" i="2"/>
  <c r="F375" i="2" s="1"/>
  <c r="H355" i="2"/>
  <c r="F14" i="2"/>
  <c r="F43" i="2"/>
  <c r="D13" i="2"/>
  <c r="E59" i="2"/>
  <c r="Q210" i="2"/>
  <c r="Q209" i="2" s="1"/>
  <c r="Q591" i="2"/>
  <c r="Q469" i="2"/>
  <c r="Q468" i="2" s="1"/>
  <c r="T375" i="2"/>
  <c r="AE375" i="2"/>
  <c r="G456" i="2"/>
  <c r="G455" i="2" s="1"/>
  <c r="G454" i="2" s="1"/>
  <c r="Z392" i="2"/>
  <c r="Z391" i="2" s="1"/>
  <c r="H433" i="2"/>
  <c r="AB43" i="2"/>
  <c r="AB13" i="2" s="1"/>
  <c r="S51" i="2"/>
  <c r="Q376" i="2"/>
  <c r="S44" i="2"/>
  <c r="H320" i="2"/>
  <c r="AB200" i="2"/>
  <c r="AB196" i="2" s="1"/>
  <c r="K454" i="2"/>
  <c r="E493" i="2"/>
  <c r="E482" i="2" s="1"/>
  <c r="H369" i="2"/>
  <c r="H366" i="2" s="1"/>
  <c r="S367" i="2"/>
  <c r="S366" i="2" s="1"/>
  <c r="J488" i="2"/>
  <c r="J487" i="2" s="1"/>
  <c r="AC392" i="2"/>
  <c r="AC391" i="2" s="1"/>
  <c r="U451" i="2"/>
  <c r="U450" i="2" s="1"/>
  <c r="J195" i="2"/>
  <c r="J194" i="2" s="1"/>
  <c r="E608" i="2"/>
  <c r="E631" i="2" s="1"/>
  <c r="K59" i="2"/>
  <c r="V375" i="2"/>
  <c r="H444" i="2"/>
  <c r="U424" i="2"/>
  <c r="U422" i="2" s="1"/>
  <c r="H298" i="2"/>
  <c r="U128" i="2"/>
  <c r="P454" i="2"/>
  <c r="AF359" i="2"/>
  <c r="F366" i="2"/>
  <c r="S556" i="2"/>
  <c r="H422" i="2"/>
  <c r="S385" i="2"/>
  <c r="S384" i="2" s="1"/>
  <c r="H113" i="2"/>
  <c r="AD556" i="2"/>
  <c r="H352" i="2"/>
  <c r="R59" i="2"/>
  <c r="Z454" i="2"/>
  <c r="Q227" i="2"/>
  <c r="AF538" i="2"/>
  <c r="S596" i="2"/>
  <c r="I13" i="2"/>
  <c r="K392" i="2"/>
  <c r="K391" i="2" s="1"/>
  <c r="H615" i="2"/>
  <c r="J496" i="2"/>
  <c r="J495" i="2" s="1"/>
  <c r="AE350" i="2"/>
  <c r="AB350" i="2"/>
  <c r="J178" i="2"/>
  <c r="J177" i="2" s="1"/>
  <c r="H124" i="2"/>
  <c r="H123" i="2" s="1"/>
  <c r="Q43" i="2"/>
  <c r="Q13" i="2" s="1"/>
  <c r="H520" i="2"/>
  <c r="K167" i="2"/>
  <c r="L171" i="2"/>
  <c r="AA13" i="2"/>
  <c r="P335" i="2"/>
  <c r="G534" i="2"/>
  <c r="G528" i="2" s="1"/>
  <c r="D493" i="2"/>
  <c r="D482" i="2" s="1"/>
  <c r="I102" i="2"/>
  <c r="AA375" i="2"/>
  <c r="AF622" i="2"/>
  <c r="T350" i="2"/>
  <c r="U612" i="2"/>
  <c r="W612" i="2" s="1"/>
  <c r="W611" i="2" s="1"/>
  <c r="Z335" i="2"/>
  <c r="H317" i="2"/>
  <c r="L420" i="2"/>
  <c r="J418" i="2"/>
  <c r="J417" i="2" s="1"/>
  <c r="J463" i="2"/>
  <c r="L463" i="2" s="1"/>
  <c r="S249" i="2"/>
  <c r="S248" i="2" s="1"/>
  <c r="H289" i="2"/>
  <c r="Q169" i="2"/>
  <c r="Q168" i="2" s="1"/>
  <c r="Z59" i="2"/>
  <c r="AC335" i="2"/>
  <c r="S519" i="2"/>
  <c r="AD562" i="2"/>
  <c r="H170" i="2"/>
  <c r="H169" i="2" s="1"/>
  <c r="H168" i="2" s="1"/>
  <c r="T631" i="2"/>
  <c r="K534" i="2"/>
  <c r="K528" i="2" s="1"/>
  <c r="E13" i="2"/>
  <c r="V454" i="2"/>
  <c r="K13" i="2"/>
  <c r="G103" i="2"/>
  <c r="G102" i="2" s="1"/>
  <c r="J231" i="2"/>
  <c r="L232" i="2"/>
  <c r="J600" i="2"/>
  <c r="L601" i="2"/>
  <c r="J514" i="2"/>
  <c r="L515" i="2"/>
  <c r="J548" i="2"/>
  <c r="L549" i="2"/>
  <c r="J609" i="2"/>
  <c r="L610" i="2"/>
  <c r="J497" i="2"/>
  <c r="L498" i="2"/>
  <c r="J489" i="2"/>
  <c r="L490" i="2"/>
  <c r="J281" i="2"/>
  <c r="L282" i="2"/>
  <c r="L92" i="2"/>
  <c r="N92" i="2" s="1"/>
  <c r="J61" i="2"/>
  <c r="L62" i="2"/>
  <c r="AE59" i="2"/>
  <c r="J320" i="2"/>
  <c r="L322" i="2"/>
  <c r="J345" i="2"/>
  <c r="L347" i="2"/>
  <c r="N347" i="2" s="1"/>
  <c r="J25" i="2"/>
  <c r="J179" i="2"/>
  <c r="L180" i="2"/>
  <c r="AF176" i="2"/>
  <c r="AD175" i="2"/>
  <c r="J303" i="2"/>
  <c r="S566" i="2"/>
  <c r="J556" i="2"/>
  <c r="L557" i="2"/>
  <c r="H600" i="2"/>
  <c r="U559" i="2"/>
  <c r="J485" i="2"/>
  <c r="L486" i="2"/>
  <c r="AA493" i="2"/>
  <c r="AA482" i="2" s="1"/>
  <c r="S470" i="2"/>
  <c r="H514" i="2"/>
  <c r="S462" i="2"/>
  <c r="S455" i="2" s="1"/>
  <c r="J570" i="2"/>
  <c r="L571" i="2"/>
  <c r="AB308" i="2"/>
  <c r="AB264" i="2" s="1"/>
  <c r="S241" i="2"/>
  <c r="S211" i="2"/>
  <c r="S210" i="2" s="1"/>
  <c r="J191" i="2"/>
  <c r="L192" i="2"/>
  <c r="J94" i="2"/>
  <c r="L95" i="2"/>
  <c r="J17" i="2"/>
  <c r="L18" i="2"/>
  <c r="P350" i="2"/>
  <c r="AE102" i="2"/>
  <c r="J594" i="2"/>
  <c r="L595" i="2"/>
  <c r="AE13" i="2"/>
  <c r="Z534" i="2"/>
  <c r="Z528" i="2" s="1"/>
  <c r="J526" i="2"/>
  <c r="L527" i="2"/>
  <c r="J440" i="2"/>
  <c r="L441" i="2"/>
  <c r="J299" i="2"/>
  <c r="L300" i="2"/>
  <c r="AB469" i="2"/>
  <c r="AB468" i="2" s="1"/>
  <c r="AB454" i="2" s="1"/>
  <c r="AD204" i="2"/>
  <c r="H457" i="2"/>
  <c r="H456" i="2" s="1"/>
  <c r="H455" i="2" s="1"/>
  <c r="J107" i="2"/>
  <c r="L49" i="2"/>
  <c r="J39" i="2"/>
  <c r="L40" i="2"/>
  <c r="U457" i="2"/>
  <c r="J464" i="2"/>
  <c r="L465" i="2"/>
  <c r="J113" i="2"/>
  <c r="L114" i="2"/>
  <c r="L330" i="2"/>
  <c r="J407" i="2"/>
  <c r="L408" i="2"/>
  <c r="U473" i="2"/>
  <c r="S472" i="2"/>
  <c r="J96" i="2"/>
  <c r="L97" i="2"/>
  <c r="J124" i="2"/>
  <c r="J241" i="2"/>
  <c r="L242" i="2"/>
  <c r="L91" i="2"/>
  <c r="N91" i="2" s="1"/>
  <c r="L346" i="2"/>
  <c r="N346" i="2" s="1"/>
  <c r="J544" i="2"/>
  <c r="L545" i="2"/>
  <c r="J319" i="2"/>
  <c r="J356" i="2"/>
  <c r="J218" i="2"/>
  <c r="L219" i="2"/>
  <c r="J181" i="2"/>
  <c r="L182" i="2"/>
  <c r="J119" i="2"/>
  <c r="F104" i="2"/>
  <c r="F103" i="2" s="1"/>
  <c r="J44" i="2"/>
  <c r="L45" i="2"/>
  <c r="T59" i="2"/>
  <c r="J362" i="2"/>
  <c r="L363" i="2"/>
  <c r="J531" i="2"/>
  <c r="L532" i="2"/>
  <c r="Q247" i="2"/>
  <c r="O534" i="2"/>
  <c r="O528" i="2" s="1"/>
  <c r="J457" i="2"/>
  <c r="L458" i="2"/>
  <c r="N458" i="2" s="1"/>
  <c r="J279" i="2"/>
  <c r="L280" i="2"/>
  <c r="O59" i="2"/>
  <c r="J37" i="2"/>
  <c r="J188" i="2"/>
  <c r="L189" i="2"/>
  <c r="J222" i="2"/>
  <c r="L223" i="2"/>
  <c r="D392" i="2"/>
  <c r="D391" i="2" s="1"/>
  <c r="J470" i="2"/>
  <c r="L471" i="2"/>
  <c r="F228" i="2"/>
  <c r="F227" i="2" s="1"/>
  <c r="J173" i="2"/>
  <c r="L174" i="2"/>
  <c r="J157" i="2"/>
  <c r="L158" i="2"/>
  <c r="J64" i="2"/>
  <c r="L65" i="2"/>
  <c r="J105" i="2"/>
  <c r="L106" i="2"/>
  <c r="J27" i="2"/>
  <c r="AF137" i="2"/>
  <c r="AD136" i="2"/>
  <c r="J77" i="2"/>
  <c r="L78" i="2"/>
  <c r="L398" i="2"/>
  <c r="L397" i="2" s="1"/>
  <c r="L353" i="2"/>
  <c r="N353" i="2" s="1"/>
  <c r="J520" i="2"/>
  <c r="L521" i="2"/>
  <c r="J23" i="2"/>
  <c r="J611" i="2"/>
  <c r="L612" i="2"/>
  <c r="J512" i="2"/>
  <c r="L513" i="2"/>
  <c r="J377" i="2"/>
  <c r="L378" i="2"/>
  <c r="N378" i="2" s="1"/>
  <c r="N377" i="2" s="1"/>
  <c r="J270" i="2"/>
  <c r="L271" i="2"/>
  <c r="J204" i="2"/>
  <c r="L205" i="2"/>
  <c r="J286" i="2"/>
  <c r="L287" i="2"/>
  <c r="J183" i="2"/>
  <c r="L184" i="2"/>
  <c r="J111" i="2"/>
  <c r="L112" i="2"/>
  <c r="J79" i="2"/>
  <c r="L80" i="2"/>
  <c r="J574" i="2"/>
  <c r="L575" i="2"/>
  <c r="J480" i="2"/>
  <c r="L481" i="2"/>
  <c r="L178" i="2"/>
  <c r="L354" i="2"/>
  <c r="J283" i="2"/>
  <c r="L284" i="2"/>
  <c r="J596" i="2"/>
  <c r="L597" i="2"/>
  <c r="N597" i="2" s="1"/>
  <c r="L459" i="2"/>
  <c r="N459" i="2" s="1"/>
  <c r="J619" i="2"/>
  <c r="L620" i="2"/>
  <c r="L318" i="2"/>
  <c r="N318" i="2" s="1"/>
  <c r="J613" i="2"/>
  <c r="L614" i="2"/>
  <c r="S621" i="2"/>
  <c r="J554" i="2"/>
  <c r="L555" i="2"/>
  <c r="J546" i="2"/>
  <c r="L547" i="2"/>
  <c r="L424" i="2"/>
  <c r="N424" i="2" s="1"/>
  <c r="J466" i="2"/>
  <c r="L467" i="2"/>
  <c r="J553" i="2"/>
  <c r="L578" i="2"/>
  <c r="N578" i="2" s="1"/>
  <c r="J615" i="2"/>
  <c r="L616" i="2"/>
  <c r="J462" i="2"/>
  <c r="L488" i="2"/>
  <c r="L426" i="2"/>
  <c r="N426" i="2" s="1"/>
  <c r="J352" i="2"/>
  <c r="J301" i="2"/>
  <c r="L302" i="2"/>
  <c r="J309" i="2"/>
  <c r="L310" i="2"/>
  <c r="Z102" i="2"/>
  <c r="J115" i="2"/>
  <c r="AC454" i="2"/>
  <c r="O350" i="2"/>
  <c r="AC493" i="2"/>
  <c r="AC482" i="2" s="1"/>
  <c r="O493" i="2"/>
  <c r="O482" i="2" s="1"/>
  <c r="J559" i="2"/>
  <c r="L560" i="2"/>
  <c r="J369" i="2"/>
  <c r="L370" i="2"/>
  <c r="U566" i="2"/>
  <c r="L598" i="2"/>
  <c r="N598" i="2" s="1"/>
  <c r="J373" i="2"/>
  <c r="L374" i="2"/>
  <c r="J289" i="2"/>
  <c r="L290" i="2"/>
  <c r="J503" i="2"/>
  <c r="L504" i="2"/>
  <c r="L446" i="2"/>
  <c r="J389" i="2"/>
  <c r="L390" i="2"/>
  <c r="H345" i="2"/>
  <c r="J15" i="2"/>
  <c r="L16" i="2"/>
  <c r="J68" i="2"/>
  <c r="L69" i="2"/>
  <c r="J165" i="2"/>
  <c r="L166" i="2"/>
  <c r="J21" i="2"/>
  <c r="J81" i="2"/>
  <c r="L82" i="2"/>
  <c r="AC226" i="2"/>
  <c r="W457" i="2"/>
  <c r="J348" i="2"/>
  <c r="L349" i="2"/>
  <c r="Z493" i="2"/>
  <c r="J491" i="2"/>
  <c r="L492" i="2"/>
  <c r="J499" i="2"/>
  <c r="L500" i="2"/>
  <c r="F169" i="2"/>
  <c r="F168" i="2" s="1"/>
  <c r="J367" i="2"/>
  <c r="L368" i="2"/>
  <c r="Q255" i="2"/>
  <c r="Q254" i="2" s="1"/>
  <c r="J272" i="2"/>
  <c r="L273" i="2"/>
  <c r="AF545" i="2"/>
  <c r="AD544" i="2"/>
  <c r="J109" i="2"/>
  <c r="L110" i="2"/>
  <c r="J436" i="2"/>
  <c r="L437" i="2"/>
  <c r="AC375" i="2"/>
  <c r="AC167" i="2"/>
  <c r="Z631" i="2"/>
  <c r="V167" i="2"/>
  <c r="I454" i="2"/>
  <c r="I375" i="2"/>
  <c r="I350" i="2"/>
  <c r="R493" i="2"/>
  <c r="AC534" i="2"/>
  <c r="AC528" i="2" s="1"/>
  <c r="Z226" i="2"/>
  <c r="R392" i="2"/>
  <c r="R391" i="2" s="1"/>
  <c r="AB209" i="2"/>
  <c r="AD366" i="2"/>
  <c r="V226" i="2"/>
  <c r="V631" i="2"/>
  <c r="F240" i="2"/>
  <c r="F236" i="2" s="1"/>
  <c r="K102" i="2"/>
  <c r="V392" i="2"/>
  <c r="V391" i="2" s="1"/>
  <c r="V59" i="2"/>
  <c r="F285" i="2"/>
  <c r="R631" i="2"/>
  <c r="AC350" i="2"/>
  <c r="P493" i="2"/>
  <c r="P482" i="2" s="1"/>
  <c r="F569" i="2"/>
  <c r="F494" i="2"/>
  <c r="K493" i="2"/>
  <c r="K482" i="2" s="1"/>
  <c r="K226" i="2"/>
  <c r="U299" i="2"/>
  <c r="W300" i="2"/>
  <c r="U367" i="2"/>
  <c r="W368" i="2"/>
  <c r="U570" i="2"/>
  <c r="W571" i="2"/>
  <c r="U577" i="2"/>
  <c r="W579" i="2"/>
  <c r="W577" i="2" s="1"/>
  <c r="U531" i="2"/>
  <c r="U530" i="2" s="1"/>
  <c r="U529" i="2" s="1"/>
  <c r="W533" i="2"/>
  <c r="W531" i="2" s="1"/>
  <c r="W530" i="2" s="1"/>
  <c r="W529" i="2" s="1"/>
  <c r="U514" i="2"/>
  <c r="W516" i="2"/>
  <c r="U222" i="2"/>
  <c r="U221" i="2" s="1"/>
  <c r="U220" i="2" s="1"/>
  <c r="W223" i="2"/>
  <c r="U132" i="2"/>
  <c r="W133" i="2"/>
  <c r="U194" i="2"/>
  <c r="U193" i="2" s="1"/>
  <c r="W195" i="2"/>
  <c r="U624" i="2"/>
  <c r="S623" i="2"/>
  <c r="J588" i="2"/>
  <c r="H587" i="2"/>
  <c r="U231" i="2"/>
  <c r="W232" i="2"/>
  <c r="U621" i="2"/>
  <c r="W622" i="2"/>
  <c r="D631" i="2"/>
  <c r="U546" i="2"/>
  <c r="W547" i="2"/>
  <c r="W546" i="2" s="1"/>
  <c r="U512" i="2"/>
  <c r="W513" i="2"/>
  <c r="U501" i="2"/>
  <c r="W502" i="2"/>
  <c r="U480" i="2"/>
  <c r="U479" i="2" s="1"/>
  <c r="U478" i="2" s="1"/>
  <c r="W481" i="2"/>
  <c r="U407" i="2"/>
  <c r="W408" i="2"/>
  <c r="U385" i="2"/>
  <c r="W386" i="2"/>
  <c r="U389" i="2"/>
  <c r="U388" i="2" s="1"/>
  <c r="W390" i="2"/>
  <c r="Q285" i="2"/>
  <c r="U270" i="2"/>
  <c r="W271" i="2"/>
  <c r="U229" i="2"/>
  <c r="W230" i="2"/>
  <c r="U179" i="2"/>
  <c r="W180" i="2"/>
  <c r="AB169" i="2"/>
  <c r="AB168" i="2" s="1"/>
  <c r="H88" i="2"/>
  <c r="U105" i="2"/>
  <c r="W106" i="2"/>
  <c r="I493" i="2"/>
  <c r="I482" i="2" s="1"/>
  <c r="AA350" i="2"/>
  <c r="AD255" i="2"/>
  <c r="AD254" i="2" s="1"/>
  <c r="U348" i="2"/>
  <c r="W349" i="2"/>
  <c r="AC102" i="2"/>
  <c r="AD14" i="2"/>
  <c r="AE392" i="2"/>
  <c r="AE391" i="2" s="1"/>
  <c r="U556" i="2"/>
  <c r="W557" i="2"/>
  <c r="J395" i="2"/>
  <c r="H394" i="2"/>
  <c r="H393" i="2" s="1"/>
  <c r="U266" i="2"/>
  <c r="W267" i="2"/>
  <c r="W266" i="2" s="1"/>
  <c r="U183" i="2"/>
  <c r="W184" i="2"/>
  <c r="U111" i="2"/>
  <c r="W112" i="2"/>
  <c r="U142" i="2"/>
  <c r="U141" i="2" s="1"/>
  <c r="U140" i="2" s="1"/>
  <c r="W143" i="2"/>
  <c r="U241" i="2"/>
  <c r="W242" i="2"/>
  <c r="W354" i="2"/>
  <c r="W352" i="2" s="1"/>
  <c r="U77" i="2"/>
  <c r="W78" i="2"/>
  <c r="U520" i="2"/>
  <c r="W521" i="2"/>
  <c r="U277" i="2"/>
  <c r="W278" i="2"/>
  <c r="U44" i="2"/>
  <c r="W45" i="2"/>
  <c r="U544" i="2"/>
  <c r="W545" i="2"/>
  <c r="S559" i="2"/>
  <c r="U540" i="2"/>
  <c r="W541" i="2"/>
  <c r="E534" i="2"/>
  <c r="E528" i="2" s="1"/>
  <c r="H470" i="2"/>
  <c r="E454" i="2"/>
  <c r="U489" i="2"/>
  <c r="W490" i="2"/>
  <c r="D375" i="2"/>
  <c r="U499" i="2"/>
  <c r="W500" i="2"/>
  <c r="U234" i="2"/>
  <c r="U233" i="2" s="1"/>
  <c r="W235" i="2"/>
  <c r="U201" i="2"/>
  <c r="W202" i="2"/>
  <c r="W201" i="2" s="1"/>
  <c r="U355" i="2"/>
  <c r="W356" i="2"/>
  <c r="U215" i="2"/>
  <c r="W216" i="2"/>
  <c r="F146" i="2"/>
  <c r="F145" i="2" s="1"/>
  <c r="F102" i="2" s="1"/>
  <c r="R102" i="2"/>
  <c r="J88" i="2"/>
  <c r="G350" i="2"/>
  <c r="G264" i="2"/>
  <c r="O392" i="2"/>
  <c r="O391" i="2" s="1"/>
  <c r="P102" i="2"/>
  <c r="AE226" i="2"/>
  <c r="S616" i="2"/>
  <c r="U510" i="2"/>
  <c r="W511" i="2"/>
  <c r="AA392" i="2"/>
  <c r="AA391" i="2" s="1"/>
  <c r="P534" i="2"/>
  <c r="P528" i="2" s="1"/>
  <c r="S259" i="2"/>
  <c r="S256" i="2" s="1"/>
  <c r="S276" i="2"/>
  <c r="U434" i="2"/>
  <c r="W435" i="2"/>
  <c r="U79" i="2"/>
  <c r="W80" i="2"/>
  <c r="U51" i="2"/>
  <c r="W52" i="2"/>
  <c r="U211" i="2"/>
  <c r="W212" i="2"/>
  <c r="U476" i="2"/>
  <c r="U475" i="2" s="1"/>
  <c r="U474" i="2" s="1"/>
  <c r="W477" i="2"/>
  <c r="W476" i="2" s="1"/>
  <c r="W475" i="2" s="1"/>
  <c r="W474" i="2" s="1"/>
  <c r="J269" i="2"/>
  <c r="H268" i="2"/>
  <c r="U272" i="2"/>
  <c r="W273" i="2"/>
  <c r="U245" i="2"/>
  <c r="W246" i="2"/>
  <c r="U109" i="2"/>
  <c r="W110" i="2"/>
  <c r="U291" i="2"/>
  <c r="W292" i="2"/>
  <c r="U98" i="2"/>
  <c r="W99" i="2"/>
  <c r="U159" i="2"/>
  <c r="W160" i="2"/>
  <c r="U452" i="2"/>
  <c r="W453" i="2"/>
  <c r="U596" i="2"/>
  <c r="W597" i="2"/>
  <c r="U604" i="2"/>
  <c r="W605" i="2"/>
  <c r="U440" i="2"/>
  <c r="W441" i="2"/>
  <c r="U470" i="2"/>
  <c r="W471" i="2"/>
  <c r="W470" i="2" s="1"/>
  <c r="F421" i="2"/>
  <c r="F392" i="2" s="1"/>
  <c r="U594" i="2"/>
  <c r="W595" i="2"/>
  <c r="U587" i="2"/>
  <c r="W588" i="2"/>
  <c r="U491" i="2"/>
  <c r="W492" i="2"/>
  <c r="U495" i="2"/>
  <c r="W496" i="2"/>
  <c r="U462" i="2"/>
  <c r="W463" i="2"/>
  <c r="G315" i="2"/>
  <c r="U320" i="2"/>
  <c r="W322" i="2"/>
  <c r="U369" i="2"/>
  <c r="W370" i="2"/>
  <c r="D264" i="2"/>
  <c r="F255" i="2"/>
  <c r="F254" i="2" s="1"/>
  <c r="S231" i="2"/>
  <c r="U345" i="2"/>
  <c r="W347" i="2"/>
  <c r="R226" i="2"/>
  <c r="U88" i="2"/>
  <c r="W89" i="2"/>
  <c r="U100" i="2"/>
  <c r="W101" i="2"/>
  <c r="G375" i="2"/>
  <c r="E335" i="2"/>
  <c r="U522" i="2"/>
  <c r="W523" i="2"/>
  <c r="U431" i="2"/>
  <c r="W432" i="2"/>
  <c r="U317" i="2"/>
  <c r="W319" i="2"/>
  <c r="U619" i="2"/>
  <c r="W620" i="2"/>
  <c r="U339" i="2"/>
  <c r="W340" i="2"/>
  <c r="W378" i="2"/>
  <c r="Y378" i="2" s="1"/>
  <c r="U261" i="2"/>
  <c r="W262" i="2"/>
  <c r="U213" i="2"/>
  <c r="W214" i="2"/>
  <c r="H48" i="2"/>
  <c r="U177" i="2"/>
  <c r="W178" i="2"/>
  <c r="H622" i="2"/>
  <c r="F621" i="2"/>
  <c r="F608" i="2" s="1"/>
  <c r="U509" i="2"/>
  <c r="S508" i="2"/>
  <c r="S505" i="2" s="1"/>
  <c r="J133" i="2"/>
  <c r="H132" i="2"/>
  <c r="U617" i="2"/>
  <c r="W618" i="2"/>
  <c r="I534" i="2"/>
  <c r="I528" i="2" s="1"/>
  <c r="P375" i="2"/>
  <c r="Q350" i="2"/>
  <c r="Q265" i="2"/>
  <c r="F200" i="2"/>
  <c r="F196" i="2" s="1"/>
  <c r="AB76" i="2"/>
  <c r="I226" i="2"/>
  <c r="I59" i="2"/>
  <c r="O335" i="2"/>
  <c r="T13" i="2"/>
  <c r="AF433" i="2"/>
  <c r="G392" i="2"/>
  <c r="G391" i="2" s="1"/>
  <c r="P59" i="2"/>
  <c r="I392" i="2"/>
  <c r="I391" i="2" s="1"/>
  <c r="F308" i="2"/>
  <c r="F60" i="2"/>
  <c r="S127" i="2"/>
  <c r="S126" i="2" s="1"/>
  <c r="T167" i="2"/>
  <c r="E167" i="2"/>
  <c r="V13" i="2"/>
  <c r="V102" i="2"/>
  <c r="F484" i="2"/>
  <c r="F483" i="2" s="1"/>
  <c r="I167" i="2"/>
  <c r="G631" i="2"/>
  <c r="I335" i="2"/>
  <c r="R534" i="2"/>
  <c r="R528" i="2" s="1"/>
  <c r="Q455" i="2"/>
  <c r="Q316" i="2"/>
  <c r="Q315" i="2" s="1"/>
  <c r="V493" i="2"/>
  <c r="V482" i="2" s="1"/>
  <c r="AD617" i="2"/>
  <c r="AF618" i="2"/>
  <c r="AD142" i="2"/>
  <c r="AD141" i="2" s="1"/>
  <c r="AD140" i="2" s="1"/>
  <c r="AF143" i="2"/>
  <c r="T102" i="2"/>
  <c r="AF314" i="2"/>
  <c r="AD313" i="2"/>
  <c r="U239" i="2"/>
  <c r="S238" i="2"/>
  <c r="S237" i="2" s="1"/>
  <c r="J432" i="2"/>
  <c r="H431" i="2"/>
  <c r="J257" i="2"/>
  <c r="H256" i="2"/>
  <c r="U152" i="2"/>
  <c r="S151" i="2"/>
  <c r="J101" i="2"/>
  <c r="H100" i="2"/>
  <c r="AD619" i="2"/>
  <c r="AF620" i="2"/>
  <c r="AD596" i="2"/>
  <c r="AF597" i="2"/>
  <c r="T493" i="2"/>
  <c r="T482" i="2" s="1"/>
  <c r="AD480" i="2"/>
  <c r="AD479" i="2" s="1"/>
  <c r="AD478" i="2" s="1"/>
  <c r="AF481" i="2"/>
  <c r="AD520" i="2"/>
  <c r="AD519" i="2" s="1"/>
  <c r="AF521" i="2"/>
  <c r="AD487" i="2"/>
  <c r="AD484" i="2" s="1"/>
  <c r="AD483" i="2" s="1"/>
  <c r="AF488" i="2"/>
  <c r="F336" i="2"/>
  <c r="F335" i="2" s="1"/>
  <c r="AD241" i="2"/>
  <c r="AD240" i="2" s="1"/>
  <c r="AD236" i="2" s="1"/>
  <c r="AF242" i="2"/>
  <c r="AB227" i="2"/>
  <c r="AB226" i="2" s="1"/>
  <c r="AB146" i="2"/>
  <c r="AB145" i="2" s="1"/>
  <c r="O167" i="2"/>
  <c r="AD163" i="2"/>
  <c r="AF164" i="2"/>
  <c r="AD79" i="2"/>
  <c r="AF80" i="2"/>
  <c r="AA534" i="2"/>
  <c r="AA528" i="2" s="1"/>
  <c r="AE631" i="2"/>
  <c r="AD531" i="2"/>
  <c r="AD530" i="2" s="1"/>
  <c r="AD529" i="2" s="1"/>
  <c r="AF605" i="2"/>
  <c r="AD604" i="2"/>
  <c r="AD526" i="2"/>
  <c r="AD525" i="2" s="1"/>
  <c r="AD524" i="2" s="1"/>
  <c r="AF527" i="2"/>
  <c r="AF526" i="2" s="1"/>
  <c r="AF525" i="2" s="1"/>
  <c r="AF524" i="2" s="1"/>
  <c r="AF518" i="2"/>
  <c r="AD517" i="2"/>
  <c r="AD231" i="2"/>
  <c r="AF232" i="2"/>
  <c r="AF223" i="2"/>
  <c r="AD222" i="2"/>
  <c r="AD221" i="2" s="1"/>
  <c r="AD220" i="2" s="1"/>
  <c r="S207" i="2"/>
  <c r="U208" i="2"/>
  <c r="AF182" i="2"/>
  <c r="AD181" i="2"/>
  <c r="S609" i="2"/>
  <c r="U610" i="2"/>
  <c r="S542" i="2"/>
  <c r="U543" i="2"/>
  <c r="AD127" i="2"/>
  <c r="AD126" i="2" s="1"/>
  <c r="J338" i="2"/>
  <c r="H337" i="2"/>
  <c r="AF204" i="2"/>
  <c r="AF171" i="2"/>
  <c r="AF170" i="2" s="1"/>
  <c r="AD170" i="2"/>
  <c r="J32" i="2"/>
  <c r="H31" i="2"/>
  <c r="S574" i="2"/>
  <c r="S569" i="2" s="1"/>
  <c r="U575" i="2"/>
  <c r="U269" i="2"/>
  <c r="S268" i="2"/>
  <c r="AD385" i="2"/>
  <c r="AD384" i="2" s="1"/>
  <c r="AF386" i="2"/>
  <c r="AD151" i="2"/>
  <c r="AF152" i="2"/>
  <c r="AD159" i="2"/>
  <c r="AF160" i="2"/>
  <c r="E102" i="2"/>
  <c r="F454" i="2"/>
  <c r="AF378" i="2"/>
  <c r="AH378" i="2" s="1"/>
  <c r="AD311" i="2"/>
  <c r="AF312" i="2"/>
  <c r="AD279" i="2"/>
  <c r="AD276" i="2" s="1"/>
  <c r="AF280" i="2"/>
  <c r="U280" i="2"/>
  <c r="AD299" i="2"/>
  <c r="AF300" i="2"/>
  <c r="AD252" i="2"/>
  <c r="AD251" i="2" s="1"/>
  <c r="AD247" i="2" s="1"/>
  <c r="AF253" i="2"/>
  <c r="AD229" i="2"/>
  <c r="AF230" i="2"/>
  <c r="AD44" i="2"/>
  <c r="AD43" i="2" s="1"/>
  <c r="AF45" i="2"/>
  <c r="T454" i="2"/>
  <c r="T392" i="2"/>
  <c r="T391" i="2" s="1"/>
  <c r="AA226" i="2"/>
  <c r="AA335" i="2"/>
  <c r="Q384" i="2"/>
  <c r="P226" i="2"/>
  <c r="AE167" i="2"/>
  <c r="U593" i="2"/>
  <c r="S592" i="2"/>
  <c r="AD317" i="2"/>
  <c r="AD316" i="2" s="1"/>
  <c r="AD315" i="2" s="1"/>
  <c r="AF319" i="2"/>
  <c r="AF463" i="2"/>
  <c r="AD462" i="2"/>
  <c r="AD455" i="2" s="1"/>
  <c r="AF347" i="2"/>
  <c r="AD345" i="2"/>
  <c r="AF302" i="2"/>
  <c r="AD301" i="2"/>
  <c r="AF292" i="2"/>
  <c r="AD291" i="2"/>
  <c r="J278" i="2"/>
  <c r="H277" i="2"/>
  <c r="H276" i="2" s="1"/>
  <c r="AF267" i="2"/>
  <c r="AF266" i="2" s="1"/>
  <c r="AF265" i="2" s="1"/>
  <c r="AD266" i="2"/>
  <c r="AD265" i="2" s="1"/>
  <c r="AD594" i="2"/>
  <c r="AF595" i="2"/>
  <c r="AD495" i="2"/>
  <c r="AF496" i="2"/>
  <c r="AD433" i="2"/>
  <c r="J314" i="2"/>
  <c r="H313" i="2"/>
  <c r="S252" i="2"/>
  <c r="S251" i="2" s="1"/>
  <c r="U253" i="2"/>
  <c r="H596" i="2"/>
  <c r="AF139" i="2"/>
  <c r="AD138" i="2"/>
  <c r="AD135" i="2" s="1"/>
  <c r="AD134" i="2" s="1"/>
  <c r="AF78" i="2"/>
  <c r="AD77" i="2"/>
  <c r="AF65" i="2"/>
  <c r="AD64" i="2"/>
  <c r="Q494" i="2"/>
  <c r="AD570" i="2"/>
  <c r="AD569" i="2" s="1"/>
  <c r="AF571" i="2"/>
  <c r="AD382" i="2"/>
  <c r="AF383" i="2"/>
  <c r="AF382" i="2" s="1"/>
  <c r="AD179" i="2"/>
  <c r="AF180" i="2"/>
  <c r="U555" i="2"/>
  <c r="S554" i="2"/>
  <c r="AF498" i="2"/>
  <c r="AD497" i="2"/>
  <c r="J253" i="2"/>
  <c r="H252" i="2"/>
  <c r="H251" i="2" s="1"/>
  <c r="J453" i="2"/>
  <c r="H452" i="2"/>
  <c r="S619" i="2"/>
  <c r="AD552" i="2"/>
  <c r="AF553" i="2"/>
  <c r="AD550" i="2"/>
  <c r="AF551" i="2"/>
  <c r="T534" i="2"/>
  <c r="T528" i="2" s="1"/>
  <c r="AD542" i="2"/>
  <c r="AF543" i="2"/>
  <c r="J422" i="2"/>
  <c r="F351" i="2"/>
  <c r="Z350" i="2"/>
  <c r="AD348" i="2"/>
  <c r="AF349" i="2"/>
  <c r="S316" i="2"/>
  <c r="S315" i="2" s="1"/>
  <c r="Q298" i="2"/>
  <c r="H240" i="2"/>
  <c r="AD201" i="2"/>
  <c r="AF202" i="2"/>
  <c r="AF201" i="2" s="1"/>
  <c r="AD155" i="2"/>
  <c r="AF156" i="2"/>
  <c r="AD111" i="2"/>
  <c r="AF112" i="2"/>
  <c r="AD94" i="2"/>
  <c r="AF95" i="2"/>
  <c r="AD61" i="2"/>
  <c r="AD60" i="2" s="1"/>
  <c r="AF62" i="2"/>
  <c r="E226" i="2"/>
  <c r="P631" i="2"/>
  <c r="E375" i="2"/>
  <c r="AD581" i="2"/>
  <c r="AD576" i="2" s="1"/>
  <c r="AF582" i="2"/>
  <c r="Q569" i="2"/>
  <c r="AF432" i="2"/>
  <c r="AD431" i="2"/>
  <c r="AD421" i="2" s="1"/>
  <c r="AF338" i="2"/>
  <c r="AD337" i="2"/>
  <c r="AD336" i="2" s="1"/>
  <c r="AF290" i="2"/>
  <c r="AD289" i="2"/>
  <c r="U504" i="2"/>
  <c r="S503" i="2"/>
  <c r="AF601" i="2"/>
  <c r="AD600" i="2"/>
  <c r="U586" i="2"/>
  <c r="S585" i="2"/>
  <c r="H562" i="2"/>
  <c r="J563" i="2"/>
  <c r="U549" i="2"/>
  <c r="S548" i="2"/>
  <c r="AF593" i="2"/>
  <c r="AD592" i="2"/>
  <c r="AD512" i="2"/>
  <c r="AF513" i="2"/>
  <c r="AD210" i="2"/>
  <c r="AD209" i="2" s="1"/>
  <c r="AD470" i="2"/>
  <c r="AD469" i="2" s="1"/>
  <c r="AD468" i="2" s="1"/>
  <c r="AF471" i="2"/>
  <c r="AF470" i="2" s="1"/>
  <c r="AF469" i="2" s="1"/>
  <c r="AF468" i="2" s="1"/>
  <c r="U312" i="2"/>
  <c r="S311" i="2"/>
  <c r="U383" i="2"/>
  <c r="S382" i="2"/>
  <c r="S198" i="2"/>
  <c r="S197" i="2" s="1"/>
  <c r="U199" i="2"/>
  <c r="AF154" i="2"/>
  <c r="AD153" i="2"/>
  <c r="AF106" i="2"/>
  <c r="AD105" i="2"/>
  <c r="AD104" i="2" s="1"/>
  <c r="AC631" i="2"/>
  <c r="E350" i="2"/>
  <c r="Q576" i="2"/>
  <c r="Q443" i="2"/>
  <c r="Q442" i="2" s="1"/>
  <c r="F505" i="2"/>
  <c r="Z167" i="2"/>
  <c r="F76" i="2"/>
  <c r="G335" i="2"/>
  <c r="Q535" i="2"/>
  <c r="G493" i="2"/>
  <c r="G482" i="2" s="1"/>
  <c r="AA167" i="2"/>
  <c r="E392" i="2"/>
  <c r="E391" i="2" s="1"/>
  <c r="O226" i="2"/>
  <c r="D226" i="2"/>
  <c r="D167" i="2"/>
  <c r="G226" i="2"/>
  <c r="R167" i="2"/>
  <c r="T226" i="2"/>
  <c r="Z482" i="2"/>
  <c r="I631" i="2"/>
  <c r="O631" i="2"/>
  <c r="AB335" i="2"/>
  <c r="I264" i="2"/>
  <c r="G167" i="2"/>
  <c r="G13" i="2"/>
  <c r="P167" i="2"/>
  <c r="U601" i="2"/>
  <c r="S600" i="2"/>
  <c r="J624" i="2"/>
  <c r="H623" i="2"/>
  <c r="F602" i="2"/>
  <c r="F591" i="2" s="1"/>
  <c r="H603" i="2"/>
  <c r="U565" i="2"/>
  <c r="S564" i="2"/>
  <c r="U582" i="2"/>
  <c r="S581" i="2"/>
  <c r="J593" i="2"/>
  <c r="H592" i="2"/>
  <c r="U498" i="2"/>
  <c r="S497" i="2"/>
  <c r="R482" i="2"/>
  <c r="H484" i="2"/>
  <c r="H483" i="2" s="1"/>
  <c r="H522" i="2"/>
  <c r="J523" i="2"/>
  <c r="J567" i="2"/>
  <c r="H566" i="2"/>
  <c r="U374" i="2"/>
  <c r="S373" i="2"/>
  <c r="S372" i="2" s="1"/>
  <c r="S371" i="2" s="1"/>
  <c r="J361" i="2"/>
  <c r="H360" i="2"/>
  <c r="S309" i="2"/>
  <c r="U310" i="2"/>
  <c r="U486" i="2"/>
  <c r="S485" i="2"/>
  <c r="S484" i="2" s="1"/>
  <c r="S483" i="2" s="1"/>
  <c r="H311" i="2"/>
  <c r="J312" i="2"/>
  <c r="U290" i="2"/>
  <c r="S289" i="2"/>
  <c r="U219" i="2"/>
  <c r="S218" i="2"/>
  <c r="S217" i="2" s="1"/>
  <c r="F210" i="2"/>
  <c r="F209" i="2" s="1"/>
  <c r="J214" i="2"/>
  <c r="H213" i="2"/>
  <c r="H163" i="2"/>
  <c r="J164" i="2"/>
  <c r="S153" i="2"/>
  <c r="U154" i="2"/>
  <c r="S165" i="2"/>
  <c r="U166" i="2"/>
  <c r="H159" i="2"/>
  <c r="J160" i="2"/>
  <c r="J99" i="2"/>
  <c r="H98" i="2"/>
  <c r="U82" i="2"/>
  <c r="S81" i="2"/>
  <c r="J42" i="2"/>
  <c r="H41" i="2"/>
  <c r="F581" i="2"/>
  <c r="H582" i="2"/>
  <c r="J586" i="2"/>
  <c r="H585" i="2"/>
  <c r="U553" i="2"/>
  <c r="S552" i="2"/>
  <c r="J473" i="2"/>
  <c r="H472" i="2"/>
  <c r="U563" i="2"/>
  <c r="S562" i="2"/>
  <c r="H450" i="2"/>
  <c r="J451" i="2"/>
  <c r="AD449" i="2"/>
  <c r="AB448" i="2"/>
  <c r="AB443" i="2" s="1"/>
  <c r="AB442" i="2" s="1"/>
  <c r="J344" i="2"/>
  <c r="H342" i="2"/>
  <c r="U395" i="2"/>
  <c r="S394" i="2"/>
  <c r="S393" i="2" s="1"/>
  <c r="J267" i="2"/>
  <c r="H266" i="2"/>
  <c r="H265" i="2" s="1"/>
  <c r="J250" i="2"/>
  <c r="H249" i="2"/>
  <c r="H248" i="2" s="1"/>
  <c r="U338" i="2"/>
  <c r="S337" i="2"/>
  <c r="S336" i="2" s="1"/>
  <c r="S335" i="2" s="1"/>
  <c r="U302" i="2"/>
  <c r="S301" i="2"/>
  <c r="S298" i="2" s="1"/>
  <c r="J292" i="2"/>
  <c r="H291" i="2"/>
  <c r="J239" i="2"/>
  <c r="H238" i="2"/>
  <c r="H237" i="2" s="1"/>
  <c r="J212" i="2"/>
  <c r="H211" i="2"/>
  <c r="S170" i="2"/>
  <c r="U171" i="2"/>
  <c r="S157" i="2"/>
  <c r="U158" i="2"/>
  <c r="H151" i="2"/>
  <c r="J152" i="2"/>
  <c r="U137" i="2"/>
  <c r="S136" i="2"/>
  <c r="Q146" i="2"/>
  <c r="Q145" i="2" s="1"/>
  <c r="J71" i="2"/>
  <c r="H70" i="2"/>
  <c r="U50" i="2"/>
  <c r="S48" i="2"/>
  <c r="U16" i="2"/>
  <c r="S15" i="2"/>
  <c r="S14" i="2" s="1"/>
  <c r="J67" i="2"/>
  <c r="H66" i="2"/>
  <c r="U67" i="2"/>
  <c r="S66" i="2"/>
  <c r="U584" i="2"/>
  <c r="S583" i="2"/>
  <c r="J605" i="2"/>
  <c r="H604" i="2"/>
  <c r="D576" i="2"/>
  <c r="D534" i="2" s="1"/>
  <c r="D528" i="2" s="1"/>
  <c r="H579" i="2"/>
  <c r="F577" i="2"/>
  <c r="J565" i="2"/>
  <c r="H564" i="2"/>
  <c r="F535" i="2"/>
  <c r="AB535" i="2"/>
  <c r="AB534" i="2" s="1"/>
  <c r="AB528" i="2" s="1"/>
  <c r="H382" i="2"/>
  <c r="H376" i="2" s="1"/>
  <c r="J383" i="2"/>
  <c r="P392" i="2"/>
  <c r="P391" i="2" s="1"/>
  <c r="J509" i="2"/>
  <c r="H508" i="2"/>
  <c r="H385" i="2"/>
  <c r="H384" i="2" s="1"/>
  <c r="J386" i="2"/>
  <c r="H333" i="2"/>
  <c r="H332" i="2" s="1"/>
  <c r="J334" i="2"/>
  <c r="S313" i="2"/>
  <c r="U314" i="2"/>
  <c r="J518" i="2"/>
  <c r="H517" i="2"/>
  <c r="AB376" i="2"/>
  <c r="AB375" i="2" s="1"/>
  <c r="U359" i="2"/>
  <c r="S358" i="2"/>
  <c r="S351" i="2" s="1"/>
  <c r="U361" i="2"/>
  <c r="S360" i="2"/>
  <c r="J262" i="2"/>
  <c r="H261" i="2"/>
  <c r="S240" i="2"/>
  <c r="Q335" i="2"/>
  <c r="J199" i="2"/>
  <c r="H198" i="2"/>
  <c r="H197" i="2" s="1"/>
  <c r="H142" i="2"/>
  <c r="H141" i="2" s="1"/>
  <c r="H140" i="2" s="1"/>
  <c r="J143" i="2"/>
  <c r="H136" i="2"/>
  <c r="H135" i="2" s="1"/>
  <c r="H134" i="2" s="1"/>
  <c r="J137" i="2"/>
  <c r="J208" i="2"/>
  <c r="H207" i="2"/>
  <c r="H200" i="2" s="1"/>
  <c r="S147" i="2"/>
  <c r="U148" i="2"/>
  <c r="U182" i="2"/>
  <c r="S181" i="2"/>
  <c r="J129" i="2"/>
  <c r="H128" i="2"/>
  <c r="Q103" i="2"/>
  <c r="U97" i="2"/>
  <c r="S96" i="2"/>
  <c r="J84" i="2"/>
  <c r="H83" i="2"/>
  <c r="U65" i="2"/>
  <c r="S64" i="2"/>
  <c r="J56" i="2"/>
  <c r="L56" i="2" s="1"/>
  <c r="H55" i="2"/>
  <c r="H54" i="2" s="1"/>
  <c r="F583" i="2"/>
  <c r="H584" i="2"/>
  <c r="U603" i="2"/>
  <c r="S602" i="2"/>
  <c r="U537" i="2"/>
  <c r="S536" i="2"/>
  <c r="J538" i="2"/>
  <c r="H536" i="2"/>
  <c r="J541" i="2"/>
  <c r="H540" i="2"/>
  <c r="Q484" i="2"/>
  <c r="Q483" i="2" s="1"/>
  <c r="J477" i="2"/>
  <c r="H476" i="2"/>
  <c r="H475" i="2" s="1"/>
  <c r="H474" i="2" s="1"/>
  <c r="F448" i="2"/>
  <c r="F443" i="2" s="1"/>
  <c r="F442" i="2" s="1"/>
  <c r="H449" i="2"/>
  <c r="Q308" i="2"/>
  <c r="U449" i="2"/>
  <c r="S448" i="2"/>
  <c r="S443" i="2" s="1"/>
  <c r="S442" i="2" s="1"/>
  <c r="J216" i="2"/>
  <c r="H215" i="2"/>
  <c r="J340" i="2"/>
  <c r="H339" i="2"/>
  <c r="E264" i="2"/>
  <c r="U205" i="2"/>
  <c r="S204" i="2"/>
  <c r="S138" i="2"/>
  <c r="U139" i="2"/>
  <c r="S161" i="2"/>
  <c r="U162" i="2"/>
  <c r="H155" i="2"/>
  <c r="J156" i="2"/>
  <c r="Q76" i="2"/>
  <c r="U69" i="2"/>
  <c r="S68" i="2"/>
  <c r="J52" i="2"/>
  <c r="H51" i="2"/>
  <c r="AF142" i="2" l="1"/>
  <c r="AF141" i="2" s="1"/>
  <c r="AF140" i="2" s="1"/>
  <c r="AH143" i="2"/>
  <c r="AH142" i="2" s="1"/>
  <c r="AH141" i="2" s="1"/>
  <c r="AH140" i="2" s="1"/>
  <c r="W142" i="2"/>
  <c r="W141" i="2" s="1"/>
  <c r="W140" i="2" s="1"/>
  <c r="Y143" i="2"/>
  <c r="Y142" i="2" s="1"/>
  <c r="Y141" i="2" s="1"/>
  <c r="Y140" i="2" s="1"/>
  <c r="AH377" i="2"/>
  <c r="AH376" i="2" s="1"/>
  <c r="Y354" i="2"/>
  <c r="Y352" i="2" s="1"/>
  <c r="AF337" i="2"/>
  <c r="AF336" i="2" s="1"/>
  <c r="AH338" i="2"/>
  <c r="AH337" i="2" s="1"/>
  <c r="AH336" i="2" s="1"/>
  <c r="W17" i="2"/>
  <c r="Y18" i="2"/>
  <c r="Y17" i="2" s="1"/>
  <c r="AF64" i="2"/>
  <c r="AH65" i="2"/>
  <c r="AH64" i="2" s="1"/>
  <c r="W98" i="2"/>
  <c r="Y99" i="2"/>
  <c r="Y98" i="2" s="1"/>
  <c r="W77" i="2"/>
  <c r="Y78" i="2"/>
  <c r="Y77" i="2" s="1"/>
  <c r="AF44" i="2"/>
  <c r="AF43" i="2" s="1"/>
  <c r="AH45" i="2"/>
  <c r="AH44" i="2" s="1"/>
  <c r="AH43" i="2" s="1"/>
  <c r="AF79" i="2"/>
  <c r="AF76" i="2" s="1"/>
  <c r="AH80" i="2"/>
  <c r="AH79" i="2" s="1"/>
  <c r="W100" i="2"/>
  <c r="Y101" i="2"/>
  <c r="Y100" i="2" s="1"/>
  <c r="W79" i="2"/>
  <c r="Y80" i="2"/>
  <c r="Y79" i="2" s="1"/>
  <c r="W44" i="2"/>
  <c r="Y45" i="2"/>
  <c r="Y44" i="2" s="1"/>
  <c r="O12" i="2"/>
  <c r="AH14" i="2"/>
  <c r="AF94" i="2"/>
  <c r="AH95" i="2"/>
  <c r="AH94" i="2" s="1"/>
  <c r="W88" i="2"/>
  <c r="Y89" i="2"/>
  <c r="Y88" i="2" s="1"/>
  <c r="W51" i="2"/>
  <c r="Y52" i="2"/>
  <c r="Y51" i="2" s="1"/>
  <c r="AF61" i="2"/>
  <c r="AH62" i="2"/>
  <c r="AH61" i="2" s="1"/>
  <c r="AH60" i="2" s="1"/>
  <c r="AF77" i="2"/>
  <c r="AH78" i="2"/>
  <c r="AH77" i="2" s="1"/>
  <c r="AF105" i="2"/>
  <c r="AH106" i="2"/>
  <c r="AH105" i="2" s="1"/>
  <c r="AF138" i="2"/>
  <c r="AH139" i="2"/>
  <c r="AH138" i="2" s="1"/>
  <c r="W109" i="2"/>
  <c r="Y110" i="2"/>
  <c r="Y109" i="2" s="1"/>
  <c r="W111" i="2"/>
  <c r="Y112" i="2"/>
  <c r="Y111" i="2" s="1"/>
  <c r="AF111" i="2"/>
  <c r="AH112" i="2"/>
  <c r="AH111" i="2" s="1"/>
  <c r="W105" i="2"/>
  <c r="Y106" i="2"/>
  <c r="Y105" i="2" s="1"/>
  <c r="Y104" i="2" s="1"/>
  <c r="Y103" i="2" s="1"/>
  <c r="W132" i="2"/>
  <c r="W127" i="2" s="1"/>
  <c r="W126" i="2" s="1"/>
  <c r="Y133" i="2"/>
  <c r="Y132" i="2" s="1"/>
  <c r="Y127" i="2" s="1"/>
  <c r="Y126" i="2" s="1"/>
  <c r="AF136" i="2"/>
  <c r="AH137" i="2"/>
  <c r="AH136" i="2" s="1"/>
  <c r="AH135" i="2" s="1"/>
  <c r="AH134" i="2" s="1"/>
  <c r="AF153" i="2"/>
  <c r="AH154" i="2"/>
  <c r="AH153" i="2" s="1"/>
  <c r="AF159" i="2"/>
  <c r="AH160" i="2"/>
  <c r="AH159" i="2" s="1"/>
  <c r="W159" i="2"/>
  <c r="Y160" i="2"/>
  <c r="Y159" i="2" s="1"/>
  <c r="AF155" i="2"/>
  <c r="AH156" i="2"/>
  <c r="AH155" i="2" s="1"/>
  <c r="AF151" i="2"/>
  <c r="AH152" i="2"/>
  <c r="AH151" i="2" s="1"/>
  <c r="AH146" i="2" s="1"/>
  <c r="AH145" i="2" s="1"/>
  <c r="AF163" i="2"/>
  <c r="AH164" i="2"/>
  <c r="AH163" i="2" s="1"/>
  <c r="AF181" i="2"/>
  <c r="AH182" i="2"/>
  <c r="AH181" i="2" s="1"/>
  <c r="W177" i="2"/>
  <c r="Y178" i="2"/>
  <c r="Y177" i="2" s="1"/>
  <c r="W183" i="2"/>
  <c r="Y184" i="2"/>
  <c r="Y183" i="2" s="1"/>
  <c r="W179" i="2"/>
  <c r="Y180" i="2"/>
  <c r="Y179" i="2" s="1"/>
  <c r="AF175" i="2"/>
  <c r="AH176" i="2"/>
  <c r="AH175" i="2" s="1"/>
  <c r="AH169" i="2" s="1"/>
  <c r="AH168" i="2" s="1"/>
  <c r="AF179" i="2"/>
  <c r="AH180" i="2"/>
  <c r="AH179" i="2" s="1"/>
  <c r="W194" i="2"/>
  <c r="W193" i="2" s="1"/>
  <c r="Y195" i="2"/>
  <c r="Y194" i="2" s="1"/>
  <c r="Y193" i="2" s="1"/>
  <c r="W213" i="2"/>
  <c r="Y214" i="2"/>
  <c r="Y213" i="2" s="1"/>
  <c r="W215" i="2"/>
  <c r="Y216" i="2"/>
  <c r="Y215" i="2" s="1"/>
  <c r="W211" i="2"/>
  <c r="Y212" i="2"/>
  <c r="Y211" i="2" s="1"/>
  <c r="AF211" i="2"/>
  <c r="AF210" i="2" s="1"/>
  <c r="AF209" i="2" s="1"/>
  <c r="AH212" i="2"/>
  <c r="AH211" i="2" s="1"/>
  <c r="AH210" i="2" s="1"/>
  <c r="AH209" i="2" s="1"/>
  <c r="AF252" i="2"/>
  <c r="AF251" i="2" s="1"/>
  <c r="AF247" i="2" s="1"/>
  <c r="AH253" i="2"/>
  <c r="AH252" i="2" s="1"/>
  <c r="AH251" i="2" s="1"/>
  <c r="AH247" i="2" s="1"/>
  <c r="AF222" i="2"/>
  <c r="AF221" i="2" s="1"/>
  <c r="AF220" i="2" s="1"/>
  <c r="AH223" i="2"/>
  <c r="AH222" i="2" s="1"/>
  <c r="AH221" i="2" s="1"/>
  <c r="AH220" i="2" s="1"/>
  <c r="W245" i="2"/>
  <c r="Y246" i="2"/>
  <c r="Y245" i="2" s="1"/>
  <c r="W231" i="2"/>
  <c r="W228" i="2" s="1"/>
  <c r="W227" i="2" s="1"/>
  <c r="Y232" i="2"/>
  <c r="Y231" i="2" s="1"/>
  <c r="AF231" i="2"/>
  <c r="AH232" i="2"/>
  <c r="AH231" i="2" s="1"/>
  <c r="W261" i="2"/>
  <c r="Y262" i="2"/>
  <c r="Y261" i="2" s="1"/>
  <c r="W234" i="2"/>
  <c r="W233" i="2" s="1"/>
  <c r="Y235" i="2"/>
  <c r="Y234" i="2" s="1"/>
  <c r="Y233" i="2" s="1"/>
  <c r="AF256" i="2"/>
  <c r="AF255" i="2" s="1"/>
  <c r="AF254" i="2" s="1"/>
  <c r="AH257" i="2"/>
  <c r="AH256" i="2" s="1"/>
  <c r="AH255" i="2" s="1"/>
  <c r="AH254" i="2" s="1"/>
  <c r="AF229" i="2"/>
  <c r="AH230" i="2"/>
  <c r="AH229" i="2" s="1"/>
  <c r="AH228" i="2" s="1"/>
  <c r="AH227" i="2" s="1"/>
  <c r="W241" i="2"/>
  <c r="Y242" i="2"/>
  <c r="Y241" i="2" s="1"/>
  <c r="Y240" i="2" s="1"/>
  <c r="W229" i="2"/>
  <c r="Y230" i="2"/>
  <c r="Y229" i="2" s="1"/>
  <c r="W222" i="2"/>
  <c r="W221" i="2" s="1"/>
  <c r="W220" i="2" s="1"/>
  <c r="Y223" i="2"/>
  <c r="Y222" i="2" s="1"/>
  <c r="Y221" i="2" s="1"/>
  <c r="Y220" i="2" s="1"/>
  <c r="AF241" i="2"/>
  <c r="AF240" i="2" s="1"/>
  <c r="AF236" i="2" s="1"/>
  <c r="AH242" i="2"/>
  <c r="AH241" i="2" s="1"/>
  <c r="AH240" i="2" s="1"/>
  <c r="AH236" i="2" s="1"/>
  <c r="W249" i="2"/>
  <c r="W248" i="2" s="1"/>
  <c r="Y250" i="2"/>
  <c r="Y249" i="2" s="1"/>
  <c r="Y248" i="2" s="1"/>
  <c r="W270" i="2"/>
  <c r="Y271" i="2"/>
  <c r="Y270" i="2" s="1"/>
  <c r="AF279" i="2"/>
  <c r="AF276" i="2" s="1"/>
  <c r="AH280" i="2"/>
  <c r="AH279" i="2" s="1"/>
  <c r="AH276" i="2" s="1"/>
  <c r="W272" i="2"/>
  <c r="Y273" i="2"/>
  <c r="Y272" i="2" s="1"/>
  <c r="W277" i="2"/>
  <c r="Y278" i="2"/>
  <c r="Y277" i="2" s="1"/>
  <c r="W291" i="2"/>
  <c r="Y292" i="2"/>
  <c r="Y291" i="2" s="1"/>
  <c r="AF289" i="2"/>
  <c r="AH290" i="2"/>
  <c r="AH289" i="2" s="1"/>
  <c r="AF291" i="2"/>
  <c r="AH292" i="2"/>
  <c r="AH291" i="2" s="1"/>
  <c r="AF299" i="2"/>
  <c r="AH300" i="2"/>
  <c r="AH299" i="2" s="1"/>
  <c r="W299" i="2"/>
  <c r="Y300" i="2"/>
  <c r="Y299" i="2" s="1"/>
  <c r="AF311" i="2"/>
  <c r="AH312" i="2"/>
  <c r="AH311" i="2" s="1"/>
  <c r="AF301" i="2"/>
  <c r="AH302" i="2"/>
  <c r="AH301" i="2" s="1"/>
  <c r="AF313" i="2"/>
  <c r="AF308" i="2" s="1"/>
  <c r="AH314" i="2"/>
  <c r="AH313" i="2" s="1"/>
  <c r="AH308" i="2" s="1"/>
  <c r="W317" i="2"/>
  <c r="Y319" i="2"/>
  <c r="Y317" i="2" s="1"/>
  <c r="W320" i="2"/>
  <c r="Y322" i="2"/>
  <c r="Y320" i="2" s="1"/>
  <c r="AF317" i="2"/>
  <c r="AF316" i="2" s="1"/>
  <c r="AF315" i="2" s="1"/>
  <c r="AH319" i="2"/>
  <c r="AH317" i="2" s="1"/>
  <c r="AH316" i="2" s="1"/>
  <c r="AH315" i="2" s="1"/>
  <c r="W339" i="2"/>
  <c r="Y340" i="2"/>
  <c r="Y339" i="2" s="1"/>
  <c r="W348" i="2"/>
  <c r="Y349" i="2"/>
  <c r="Y348" i="2" s="1"/>
  <c r="AF348" i="2"/>
  <c r="AH349" i="2"/>
  <c r="AH348" i="2" s="1"/>
  <c r="W345" i="2"/>
  <c r="Y347" i="2"/>
  <c r="Y345" i="2" s="1"/>
  <c r="Y341" i="2" s="1"/>
  <c r="AF345" i="2"/>
  <c r="AF341" i="2" s="1"/>
  <c r="AF335" i="2" s="1"/>
  <c r="AH347" i="2"/>
  <c r="AH345" i="2" s="1"/>
  <c r="AH341" i="2" s="1"/>
  <c r="W367" i="2"/>
  <c r="Y368" i="2"/>
  <c r="Y367" i="2" s="1"/>
  <c r="W355" i="2"/>
  <c r="Y356" i="2"/>
  <c r="Y355" i="2" s="1"/>
  <c r="AF358" i="2"/>
  <c r="AH359" i="2"/>
  <c r="AH358" i="2" s="1"/>
  <c r="AH351" i="2" s="1"/>
  <c r="AH350" i="2" s="1"/>
  <c r="W369" i="2"/>
  <c r="W366" i="2" s="1"/>
  <c r="Y370" i="2"/>
  <c r="Y369" i="2" s="1"/>
  <c r="W385" i="2"/>
  <c r="Y386" i="2"/>
  <c r="Y385" i="2" s="1"/>
  <c r="AF385" i="2"/>
  <c r="AF384" i="2" s="1"/>
  <c r="AH386" i="2"/>
  <c r="AH385" i="2" s="1"/>
  <c r="AH384" i="2" s="1"/>
  <c r="AH375" i="2" s="1"/>
  <c r="R263" i="2"/>
  <c r="W389" i="2"/>
  <c r="W388" i="2" s="1"/>
  <c r="Y390" i="2"/>
  <c r="Y389" i="2" s="1"/>
  <c r="AH388" i="2"/>
  <c r="W440" i="2"/>
  <c r="Y441" i="2"/>
  <c r="Y440" i="2" s="1"/>
  <c r="AF431" i="2"/>
  <c r="AF421" i="2" s="1"/>
  <c r="AF392" i="2" s="1"/>
  <c r="AH432" i="2"/>
  <c r="AH431" i="2" s="1"/>
  <c r="AH421" i="2" s="1"/>
  <c r="AH392" i="2" s="1"/>
  <c r="W431" i="2"/>
  <c r="Y432" i="2"/>
  <c r="Y431" i="2" s="1"/>
  <c r="W434" i="2"/>
  <c r="W433" i="2" s="1"/>
  <c r="Y435" i="2"/>
  <c r="Y434" i="2" s="1"/>
  <c r="W407" i="2"/>
  <c r="Y408" i="2"/>
  <c r="Y407" i="2" s="1"/>
  <c r="Y393" i="2" s="1"/>
  <c r="W452" i="2"/>
  <c r="Y453" i="2"/>
  <c r="Y452" i="2" s="1"/>
  <c r="W462" i="2"/>
  <c r="W455" i="2" s="1"/>
  <c r="Y463" i="2"/>
  <c r="Y462" i="2" s="1"/>
  <c r="Y455" i="2" s="1"/>
  <c r="AF462" i="2"/>
  <c r="AF455" i="2" s="1"/>
  <c r="AH463" i="2"/>
  <c r="AH462" i="2" s="1"/>
  <c r="AH455" i="2" s="1"/>
  <c r="W480" i="2"/>
  <c r="W479" i="2" s="1"/>
  <c r="W478" i="2" s="1"/>
  <c r="Y481" i="2"/>
  <c r="Y480" i="2" s="1"/>
  <c r="Y479" i="2" s="1"/>
  <c r="Y478" i="2" s="1"/>
  <c r="AF480" i="2"/>
  <c r="AF479" i="2" s="1"/>
  <c r="AF478" i="2" s="1"/>
  <c r="AH481" i="2"/>
  <c r="AH480" i="2" s="1"/>
  <c r="AH479" i="2" s="1"/>
  <c r="AH478" i="2" s="1"/>
  <c r="AF512" i="2"/>
  <c r="AH513" i="2"/>
  <c r="AH512" i="2" s="1"/>
  <c r="AF487" i="2"/>
  <c r="AF484" i="2" s="1"/>
  <c r="AF483" i="2" s="1"/>
  <c r="AH488" i="2"/>
  <c r="AH487" i="2" s="1"/>
  <c r="AH484" i="2" s="1"/>
  <c r="AH483" i="2" s="1"/>
  <c r="AH482" i="2" s="1"/>
  <c r="W489" i="2"/>
  <c r="Y490" i="2"/>
  <c r="Y489" i="2" s="1"/>
  <c r="AF497" i="2"/>
  <c r="AF494" i="2" s="1"/>
  <c r="AH498" i="2"/>
  <c r="AH497" i="2" s="1"/>
  <c r="AF517" i="2"/>
  <c r="AH518" i="2"/>
  <c r="AH517" i="2" s="1"/>
  <c r="AF520" i="2"/>
  <c r="AF519" i="2" s="1"/>
  <c r="AH521" i="2"/>
  <c r="AH520" i="2" s="1"/>
  <c r="W522" i="2"/>
  <c r="Y523" i="2"/>
  <c r="Y522" i="2" s="1"/>
  <c r="W510" i="2"/>
  <c r="Y511" i="2"/>
  <c r="Y510" i="2" s="1"/>
  <c r="W520" i="2"/>
  <c r="Y521" i="2"/>
  <c r="Y520" i="2" s="1"/>
  <c r="W514" i="2"/>
  <c r="Y516" i="2"/>
  <c r="Y514" i="2" s="1"/>
  <c r="W488" i="2"/>
  <c r="AH505" i="2"/>
  <c r="AH519" i="2"/>
  <c r="W491" i="2"/>
  <c r="Y492" i="2"/>
  <c r="Y491" i="2" s="1"/>
  <c r="W499" i="2"/>
  <c r="Y500" i="2"/>
  <c r="Y499" i="2" s="1"/>
  <c r="W501" i="2"/>
  <c r="Y502" i="2"/>
  <c r="Y501" i="2" s="1"/>
  <c r="AF495" i="2"/>
  <c r="AH496" i="2"/>
  <c r="AH495" i="2" s="1"/>
  <c r="AH494" i="2" s="1"/>
  <c r="AH493" i="2" s="1"/>
  <c r="W495" i="2"/>
  <c r="Y496" i="2"/>
  <c r="Y495" i="2" s="1"/>
  <c r="W512" i="2"/>
  <c r="Y513" i="2"/>
  <c r="Y512" i="2" s="1"/>
  <c r="W540" i="2"/>
  <c r="Y541" i="2"/>
  <c r="Y540" i="2" s="1"/>
  <c r="AF536" i="2"/>
  <c r="AH538" i="2"/>
  <c r="AH536" i="2" s="1"/>
  <c r="AF544" i="2"/>
  <c r="AH545" i="2"/>
  <c r="AH544" i="2" s="1"/>
  <c r="AF542" i="2"/>
  <c r="AH543" i="2"/>
  <c r="AH542" i="2" s="1"/>
  <c r="W544" i="2"/>
  <c r="Y545" i="2"/>
  <c r="Y544" i="2" s="1"/>
  <c r="W556" i="2"/>
  <c r="Y557" i="2"/>
  <c r="Y556" i="2" s="1"/>
  <c r="W550" i="2"/>
  <c r="Y551" i="2"/>
  <c r="Y550" i="2" s="1"/>
  <c r="AF552" i="2"/>
  <c r="AH553" i="2"/>
  <c r="AH552" i="2" s="1"/>
  <c r="AF550" i="2"/>
  <c r="AH551" i="2"/>
  <c r="AH550" i="2" s="1"/>
  <c r="AF570" i="2"/>
  <c r="AF569" i="2" s="1"/>
  <c r="AH571" i="2"/>
  <c r="AH570" i="2" s="1"/>
  <c r="AH569" i="2" s="1"/>
  <c r="W570" i="2"/>
  <c r="Y571" i="2"/>
  <c r="Y570" i="2" s="1"/>
  <c r="AF581" i="2"/>
  <c r="AF576" i="2" s="1"/>
  <c r="AH582" i="2"/>
  <c r="AH581" i="2" s="1"/>
  <c r="AH576" i="2"/>
  <c r="W587" i="2"/>
  <c r="Y588" i="2"/>
  <c r="Y587" i="2" s="1"/>
  <c r="W604" i="2"/>
  <c r="Y605" i="2"/>
  <c r="Y604" i="2" s="1"/>
  <c r="AF594" i="2"/>
  <c r="AH595" i="2"/>
  <c r="AH594" i="2" s="1"/>
  <c r="W594" i="2"/>
  <c r="Y595" i="2"/>
  <c r="Y594" i="2" s="1"/>
  <c r="AF604" i="2"/>
  <c r="AH605" i="2"/>
  <c r="AH604" i="2" s="1"/>
  <c r="W596" i="2"/>
  <c r="Y597" i="2"/>
  <c r="Y596" i="2" s="1"/>
  <c r="AF592" i="2"/>
  <c r="AH593" i="2"/>
  <c r="AH592" i="2" s="1"/>
  <c r="AH591" i="2" s="1"/>
  <c r="AF600" i="2"/>
  <c r="AH601" i="2"/>
  <c r="AH600" i="2" s="1"/>
  <c r="AF596" i="2"/>
  <c r="AH597" i="2"/>
  <c r="AH596" i="2" s="1"/>
  <c r="AF602" i="2"/>
  <c r="AH603" i="2"/>
  <c r="AH602" i="2" s="1"/>
  <c r="AF617" i="2"/>
  <c r="AH618" i="2"/>
  <c r="AH617" i="2" s="1"/>
  <c r="W617" i="2"/>
  <c r="Y618" i="2"/>
  <c r="Y617" i="2" s="1"/>
  <c r="W619" i="2"/>
  <c r="Y620" i="2"/>
  <c r="Y619" i="2" s="1"/>
  <c r="W621" i="2"/>
  <c r="Y622" i="2"/>
  <c r="Y621" i="2" s="1"/>
  <c r="AF621" i="2"/>
  <c r="AH622" i="2"/>
  <c r="AH621" i="2" s="1"/>
  <c r="AF619" i="2"/>
  <c r="AH620" i="2"/>
  <c r="AH619" i="2" s="1"/>
  <c r="U421" i="2"/>
  <c r="Z12" i="2"/>
  <c r="Q454" i="2"/>
  <c r="AB102" i="2"/>
  <c r="S376" i="2"/>
  <c r="U519" i="2"/>
  <c r="G12" i="2"/>
  <c r="S265" i="2"/>
  <c r="AA12" i="2"/>
  <c r="S285" i="2"/>
  <c r="P12" i="2"/>
  <c r="W451" i="2"/>
  <c r="W450" i="2" s="1"/>
  <c r="U550" i="2"/>
  <c r="R12" i="2"/>
  <c r="D263" i="2"/>
  <c r="J298" i="2"/>
  <c r="V263" i="2"/>
  <c r="U366" i="2"/>
  <c r="D12" i="2"/>
  <c r="S60" i="2"/>
  <c r="F350" i="2"/>
  <c r="AD608" i="2"/>
  <c r="Q264" i="2"/>
  <c r="W341" i="2"/>
  <c r="L496" i="2"/>
  <c r="L495" i="2" s="1"/>
  <c r="N345" i="2"/>
  <c r="AF104" i="2"/>
  <c r="AF103" i="2" s="1"/>
  <c r="L195" i="2"/>
  <c r="L194" i="2" s="1"/>
  <c r="L193" i="2" s="1"/>
  <c r="J494" i="2"/>
  <c r="L462" i="2"/>
  <c r="N463" i="2"/>
  <c r="N462" i="2" s="1"/>
  <c r="L109" i="2"/>
  <c r="N110" i="2"/>
  <c r="N109" i="2" s="1"/>
  <c r="L68" i="2"/>
  <c r="N69" i="2"/>
  <c r="N68" i="2" s="1"/>
  <c r="L503" i="2"/>
  <c r="N504" i="2"/>
  <c r="N503" i="2" s="1"/>
  <c r="L369" i="2"/>
  <c r="N370" i="2"/>
  <c r="N369" i="2" s="1"/>
  <c r="L546" i="2"/>
  <c r="N547" i="2"/>
  <c r="N546" i="2" s="1"/>
  <c r="L111" i="2"/>
  <c r="N112" i="2"/>
  <c r="N111" i="2" s="1"/>
  <c r="L270" i="2"/>
  <c r="N271" i="2"/>
  <c r="N270" i="2" s="1"/>
  <c r="L64" i="2"/>
  <c r="N65" i="2"/>
  <c r="N64" i="2" s="1"/>
  <c r="L188" i="2"/>
  <c r="L187" i="2" s="1"/>
  <c r="N189" i="2"/>
  <c r="N188" i="2" s="1"/>
  <c r="N187" i="2" s="1"/>
  <c r="L362" i="2"/>
  <c r="N363" i="2"/>
  <c r="N362" i="2" s="1"/>
  <c r="L609" i="2"/>
  <c r="N610" i="2"/>
  <c r="N609" i="2" s="1"/>
  <c r="L389" i="2"/>
  <c r="L388" i="2" s="1"/>
  <c r="N390" i="2"/>
  <c r="N389" i="2" s="1"/>
  <c r="N388" i="2" s="1"/>
  <c r="N496" i="2"/>
  <c r="N495" i="2" s="1"/>
  <c r="L466" i="2"/>
  <c r="N467" i="2"/>
  <c r="N466" i="2" s="1"/>
  <c r="L613" i="2"/>
  <c r="N614" i="2"/>
  <c r="N613" i="2" s="1"/>
  <c r="L77" i="2"/>
  <c r="N78" i="2"/>
  <c r="N77" i="2" s="1"/>
  <c r="L544" i="2"/>
  <c r="N545" i="2"/>
  <c r="N544" i="2" s="1"/>
  <c r="L464" i="2"/>
  <c r="N465" i="2"/>
  <c r="N464" i="2" s="1"/>
  <c r="L556" i="2"/>
  <c r="N557" i="2"/>
  <c r="N556" i="2" s="1"/>
  <c r="L272" i="2"/>
  <c r="N273" i="2"/>
  <c r="N272" i="2" s="1"/>
  <c r="L373" i="2"/>
  <c r="L372" i="2" s="1"/>
  <c r="L371" i="2" s="1"/>
  <c r="N374" i="2"/>
  <c r="N373" i="2" s="1"/>
  <c r="N372" i="2" s="1"/>
  <c r="N371" i="2" s="1"/>
  <c r="L301" i="2"/>
  <c r="N302" i="2"/>
  <c r="N301" i="2" s="1"/>
  <c r="L177" i="2"/>
  <c r="N178" i="2"/>
  <c r="N177" i="2" s="1"/>
  <c r="L286" i="2"/>
  <c r="N287" i="2"/>
  <c r="N286" i="2" s="1"/>
  <c r="L173" i="2"/>
  <c r="N174" i="2"/>
  <c r="N173" i="2" s="1"/>
  <c r="L279" i="2"/>
  <c r="N280" i="2"/>
  <c r="N279" i="2" s="1"/>
  <c r="L96" i="2"/>
  <c r="N97" i="2"/>
  <c r="N96" i="2" s="1"/>
  <c r="L281" i="2"/>
  <c r="N282" i="2"/>
  <c r="N281" i="2" s="1"/>
  <c r="L514" i="2"/>
  <c r="N515" i="2"/>
  <c r="N514" i="2" s="1"/>
  <c r="L615" i="2"/>
  <c r="N616" i="2"/>
  <c r="N615" i="2" s="1"/>
  <c r="L283" i="2"/>
  <c r="N284" i="2"/>
  <c r="N283" i="2" s="1"/>
  <c r="J569" i="2"/>
  <c r="L520" i="2"/>
  <c r="N521" i="2"/>
  <c r="N520" i="2" s="1"/>
  <c r="L218" i="2"/>
  <c r="L217" i="2" s="1"/>
  <c r="N219" i="2"/>
  <c r="N218" i="2" s="1"/>
  <c r="N217" i="2" s="1"/>
  <c r="L241" i="2"/>
  <c r="L240" i="2" s="1"/>
  <c r="N242" i="2"/>
  <c r="N241" i="2" s="1"/>
  <c r="N240" i="2" s="1"/>
  <c r="L485" i="2"/>
  <c r="N486" i="2"/>
  <c r="N485" i="2" s="1"/>
  <c r="N88" i="2"/>
  <c r="AF60" i="2"/>
  <c r="W527" i="2"/>
  <c r="W526" i="2" s="1"/>
  <c r="W525" i="2" s="1"/>
  <c r="W524" i="2" s="1"/>
  <c r="U127" i="2"/>
  <c r="U126" i="2" s="1"/>
  <c r="L436" i="2"/>
  <c r="N437" i="2"/>
  <c r="N436" i="2" s="1"/>
  <c r="L499" i="2"/>
  <c r="N500" i="2"/>
  <c r="N499" i="2" s="1"/>
  <c r="L165" i="2"/>
  <c r="N166" i="2"/>
  <c r="N165" i="2" s="1"/>
  <c r="L15" i="2"/>
  <c r="N16" i="2"/>
  <c r="N15" i="2" s="1"/>
  <c r="L289" i="2"/>
  <c r="N290" i="2"/>
  <c r="N289" i="2" s="1"/>
  <c r="L559" i="2"/>
  <c r="N560" i="2"/>
  <c r="N559" i="2" s="1"/>
  <c r="L309" i="2"/>
  <c r="N310" i="2"/>
  <c r="N309" i="2" s="1"/>
  <c r="L554" i="2"/>
  <c r="N555" i="2"/>
  <c r="N554" i="2" s="1"/>
  <c r="L480" i="2"/>
  <c r="L479" i="2" s="1"/>
  <c r="L478" i="2" s="1"/>
  <c r="N481" i="2"/>
  <c r="N480" i="2" s="1"/>
  <c r="N479" i="2" s="1"/>
  <c r="N478" i="2" s="1"/>
  <c r="L79" i="2"/>
  <c r="N80" i="2"/>
  <c r="N79" i="2" s="1"/>
  <c r="L183" i="2"/>
  <c r="N184" i="2"/>
  <c r="N183" i="2" s="1"/>
  <c r="L204" i="2"/>
  <c r="N205" i="2"/>
  <c r="N204" i="2" s="1"/>
  <c r="L611" i="2"/>
  <c r="N612" i="2"/>
  <c r="N611" i="2" s="1"/>
  <c r="L105" i="2"/>
  <c r="N106" i="2"/>
  <c r="N105" i="2" s="1"/>
  <c r="L157" i="2"/>
  <c r="N158" i="2"/>
  <c r="N157" i="2" s="1"/>
  <c r="L222" i="2"/>
  <c r="L221" i="2" s="1"/>
  <c r="L220" i="2" s="1"/>
  <c r="N223" i="2"/>
  <c r="N222" i="2" s="1"/>
  <c r="N221" i="2" s="1"/>
  <c r="N220" i="2" s="1"/>
  <c r="N457" i="2"/>
  <c r="L531" i="2"/>
  <c r="L530" i="2" s="1"/>
  <c r="L529" i="2" s="1"/>
  <c r="N532" i="2"/>
  <c r="N531" i="2" s="1"/>
  <c r="N530" i="2" s="1"/>
  <c r="N529" i="2" s="1"/>
  <c r="L48" i="2"/>
  <c r="N49" i="2"/>
  <c r="N48" i="2" s="1"/>
  <c r="L299" i="2"/>
  <c r="L298" i="2" s="1"/>
  <c r="N300" i="2"/>
  <c r="N299" i="2" s="1"/>
  <c r="L526" i="2"/>
  <c r="L525" i="2" s="1"/>
  <c r="L524" i="2" s="1"/>
  <c r="N527" i="2"/>
  <c r="N526" i="2" s="1"/>
  <c r="N525" i="2" s="1"/>
  <c r="N524" i="2" s="1"/>
  <c r="L594" i="2"/>
  <c r="N595" i="2"/>
  <c r="N594" i="2" s="1"/>
  <c r="L17" i="2"/>
  <c r="N18" i="2"/>
  <c r="N17" i="2" s="1"/>
  <c r="L191" i="2"/>
  <c r="L190" i="2" s="1"/>
  <c r="N192" i="2"/>
  <c r="N191" i="2" s="1"/>
  <c r="N190" i="2" s="1"/>
  <c r="L235" i="2"/>
  <c r="L543" i="2"/>
  <c r="L497" i="2"/>
  <c r="N498" i="2"/>
  <c r="N497" i="2" s="1"/>
  <c r="L548" i="2"/>
  <c r="N549" i="2"/>
  <c r="N548" i="2" s="1"/>
  <c r="L600" i="2"/>
  <c r="N601" i="2"/>
  <c r="N600" i="2" s="1"/>
  <c r="L418" i="2"/>
  <c r="L417" i="2" s="1"/>
  <c r="N420" i="2"/>
  <c r="N418" i="2" s="1"/>
  <c r="N417" i="2" s="1"/>
  <c r="H104" i="2"/>
  <c r="H103" i="2" s="1"/>
  <c r="L491" i="2"/>
  <c r="N492" i="2"/>
  <c r="N491" i="2" s="1"/>
  <c r="L487" i="2"/>
  <c r="N488" i="2"/>
  <c r="N487" i="2" s="1"/>
  <c r="L619" i="2"/>
  <c r="N620" i="2"/>
  <c r="N619" i="2" s="1"/>
  <c r="L574" i="2"/>
  <c r="N575" i="2"/>
  <c r="N574" i="2" s="1"/>
  <c r="L512" i="2"/>
  <c r="N513" i="2"/>
  <c r="N512" i="2" s="1"/>
  <c r="L407" i="2"/>
  <c r="N408" i="2"/>
  <c r="N407" i="2" s="1"/>
  <c r="L39" i="2"/>
  <c r="N40" i="2"/>
  <c r="N39" i="2" s="1"/>
  <c r="L440" i="2"/>
  <c r="N441" i="2"/>
  <c r="N440" i="2" s="1"/>
  <c r="L94" i="2"/>
  <c r="N95" i="2"/>
  <c r="N94" i="2" s="1"/>
  <c r="L320" i="2"/>
  <c r="N322" i="2"/>
  <c r="N320" i="2" s="1"/>
  <c r="L489" i="2"/>
  <c r="N490" i="2"/>
  <c r="N489" i="2" s="1"/>
  <c r="L231" i="2"/>
  <c r="L228" i="2" s="1"/>
  <c r="N232" i="2"/>
  <c r="N231" i="2" s="1"/>
  <c r="N228" i="2" s="1"/>
  <c r="L55" i="2"/>
  <c r="L54" i="2" s="1"/>
  <c r="N56" i="2"/>
  <c r="N55" i="2" s="1"/>
  <c r="N54" i="2" s="1"/>
  <c r="U611" i="2"/>
  <c r="L367" i="2"/>
  <c r="N368" i="2"/>
  <c r="N367" i="2" s="1"/>
  <c r="L348" i="2"/>
  <c r="N349" i="2"/>
  <c r="N348" i="2" s="1"/>
  <c r="L81" i="2"/>
  <c r="N82" i="2"/>
  <c r="N81" i="2" s="1"/>
  <c r="L444" i="2"/>
  <c r="N446" i="2"/>
  <c r="N444" i="2" s="1"/>
  <c r="N422" i="2"/>
  <c r="N596" i="2"/>
  <c r="L352" i="2"/>
  <c r="N354" i="2"/>
  <c r="N352" i="2" s="1"/>
  <c r="L470" i="2"/>
  <c r="N471" i="2"/>
  <c r="N470" i="2" s="1"/>
  <c r="L44" i="2"/>
  <c r="N45" i="2"/>
  <c r="N44" i="2" s="1"/>
  <c r="L181" i="2"/>
  <c r="N182" i="2"/>
  <c r="N181" i="2" s="1"/>
  <c r="L113" i="2"/>
  <c r="N114" i="2"/>
  <c r="N113" i="2" s="1"/>
  <c r="L570" i="2"/>
  <c r="N571" i="2"/>
  <c r="N570" i="2" s="1"/>
  <c r="L179" i="2"/>
  <c r="N180" i="2"/>
  <c r="N179" i="2" s="1"/>
  <c r="L61" i="2"/>
  <c r="N62" i="2"/>
  <c r="N61" i="2" s="1"/>
  <c r="H316" i="2"/>
  <c r="L170" i="2"/>
  <c r="L169" i="2" s="1"/>
  <c r="N171" i="2"/>
  <c r="N170" i="2" s="1"/>
  <c r="AF377" i="2"/>
  <c r="AF376" i="2" s="1"/>
  <c r="L377" i="2"/>
  <c r="S228" i="2"/>
  <c r="S227" i="2" s="1"/>
  <c r="J484" i="2"/>
  <c r="AD505" i="2"/>
  <c r="AF505" i="2"/>
  <c r="E12" i="2"/>
  <c r="W104" i="2"/>
  <c r="W103" i="2" s="1"/>
  <c r="U104" i="2"/>
  <c r="U103" i="2" s="1"/>
  <c r="U341" i="2"/>
  <c r="L327" i="2"/>
  <c r="T263" i="2"/>
  <c r="W380" i="2"/>
  <c r="U377" i="2"/>
  <c r="K263" i="2"/>
  <c r="Q375" i="2"/>
  <c r="T12" i="2"/>
  <c r="F13" i="2"/>
  <c r="W257" i="2"/>
  <c r="Y257" i="2" s="1"/>
  <c r="W316" i="2"/>
  <c r="W315" i="2" s="1"/>
  <c r="V12" i="2"/>
  <c r="AD350" i="2"/>
  <c r="H351" i="2"/>
  <c r="H350" i="2" s="1"/>
  <c r="H421" i="2"/>
  <c r="H392" i="2" s="1"/>
  <c r="J169" i="2"/>
  <c r="L88" i="2"/>
  <c r="AF200" i="2"/>
  <c r="AF196" i="2" s="1"/>
  <c r="AE263" i="2"/>
  <c r="W424" i="2"/>
  <c r="K12" i="2"/>
  <c r="Q493" i="2"/>
  <c r="Q482" i="2" s="1"/>
  <c r="S591" i="2"/>
  <c r="AF591" i="2"/>
  <c r="AD591" i="2"/>
  <c r="AB59" i="2"/>
  <c r="AB12" i="2" s="1"/>
  <c r="J456" i="2"/>
  <c r="J455" i="2" s="1"/>
  <c r="Q226" i="2"/>
  <c r="S43" i="2"/>
  <c r="S13" i="2" s="1"/>
  <c r="AD13" i="2"/>
  <c r="H375" i="2"/>
  <c r="Q59" i="2"/>
  <c r="Q12" i="2" s="1"/>
  <c r="AB167" i="2"/>
  <c r="J366" i="2"/>
  <c r="J104" i="2"/>
  <c r="S247" i="2"/>
  <c r="S236" i="2"/>
  <c r="AD200" i="2"/>
  <c r="AD196" i="2" s="1"/>
  <c r="I12" i="2"/>
  <c r="U455" i="2"/>
  <c r="AB631" i="2"/>
  <c r="AE12" i="2"/>
  <c r="H285" i="2"/>
  <c r="H341" i="2"/>
  <c r="P263" i="2"/>
  <c r="AF298" i="2"/>
  <c r="W519" i="2"/>
  <c r="L596" i="2"/>
  <c r="H336" i="2"/>
  <c r="H127" i="2"/>
  <c r="H126" i="2" s="1"/>
  <c r="H43" i="2"/>
  <c r="S576" i="2"/>
  <c r="H247" i="2"/>
  <c r="H519" i="2"/>
  <c r="F59" i="2"/>
  <c r="AF135" i="2"/>
  <c r="AF134" i="2" s="1"/>
  <c r="Q167" i="2"/>
  <c r="J55" i="2"/>
  <c r="J136" i="2"/>
  <c r="L137" i="2"/>
  <c r="J564" i="2"/>
  <c r="L565" i="2"/>
  <c r="J339" i="2"/>
  <c r="L340" i="2"/>
  <c r="J476" i="2"/>
  <c r="L477" i="2"/>
  <c r="J128" i="2"/>
  <c r="L129" i="2"/>
  <c r="J517" i="2"/>
  <c r="L518" i="2"/>
  <c r="J333" i="2"/>
  <c r="L334" i="2"/>
  <c r="J604" i="2"/>
  <c r="L605" i="2"/>
  <c r="J211" i="2"/>
  <c r="L212" i="2"/>
  <c r="J291" i="2"/>
  <c r="L292" i="2"/>
  <c r="J266" i="2"/>
  <c r="L267" i="2"/>
  <c r="J342" i="2"/>
  <c r="L344" i="2"/>
  <c r="J450" i="2"/>
  <c r="L451" i="2"/>
  <c r="J213" i="2"/>
  <c r="L214" i="2"/>
  <c r="J360" i="2"/>
  <c r="L361" i="2"/>
  <c r="J566" i="2"/>
  <c r="L567" i="2"/>
  <c r="J592" i="2"/>
  <c r="L593" i="2"/>
  <c r="J623" i="2"/>
  <c r="L624" i="2"/>
  <c r="J452" i="2"/>
  <c r="L453" i="2"/>
  <c r="AD308" i="2"/>
  <c r="AF13" i="2"/>
  <c r="J100" i="2"/>
  <c r="L101" i="2"/>
  <c r="J256" i="2"/>
  <c r="L257" i="2"/>
  <c r="O263" i="2"/>
  <c r="O589" i="2" s="1"/>
  <c r="O632" i="2" s="1"/>
  <c r="O635" i="2" s="1"/>
  <c r="J388" i="2"/>
  <c r="J552" i="2"/>
  <c r="L553" i="2"/>
  <c r="J221" i="2"/>
  <c r="U472" i="2"/>
  <c r="U469" i="2" s="1"/>
  <c r="U468" i="2" s="1"/>
  <c r="W473" i="2"/>
  <c r="J51" i="2"/>
  <c r="L52" i="2"/>
  <c r="J198" i="2"/>
  <c r="L199" i="2"/>
  <c r="J151" i="2"/>
  <c r="L152" i="2"/>
  <c r="J163" i="2"/>
  <c r="L164" i="2"/>
  <c r="J522" i="2"/>
  <c r="L523" i="2"/>
  <c r="J313" i="2"/>
  <c r="L314" i="2"/>
  <c r="J132" i="2"/>
  <c r="L133" i="2"/>
  <c r="J587" i="2"/>
  <c r="L588" i="2"/>
  <c r="F226" i="2"/>
  <c r="J530" i="2"/>
  <c r="J217" i="2"/>
  <c r="J240" i="2"/>
  <c r="J525" i="2"/>
  <c r="J155" i="2"/>
  <c r="L156" i="2"/>
  <c r="J536" i="2"/>
  <c r="L538" i="2"/>
  <c r="J70" i="2"/>
  <c r="L71" i="2"/>
  <c r="J215" i="2"/>
  <c r="L216" i="2"/>
  <c r="J207" i="2"/>
  <c r="L208" i="2"/>
  <c r="J142" i="2"/>
  <c r="L143" i="2"/>
  <c r="J261" i="2"/>
  <c r="L262" i="2"/>
  <c r="J385" i="2"/>
  <c r="L386" i="2"/>
  <c r="J508" i="2"/>
  <c r="L509" i="2"/>
  <c r="J382" i="2"/>
  <c r="L383" i="2"/>
  <c r="J66" i="2"/>
  <c r="L67" i="2"/>
  <c r="J238" i="2"/>
  <c r="L239" i="2"/>
  <c r="J249" i="2"/>
  <c r="L250" i="2"/>
  <c r="J483" i="2"/>
  <c r="J472" i="2"/>
  <c r="L473" i="2"/>
  <c r="J585" i="2"/>
  <c r="L586" i="2"/>
  <c r="J41" i="2"/>
  <c r="L42" i="2"/>
  <c r="J98" i="2"/>
  <c r="L99" i="2"/>
  <c r="J311" i="2"/>
  <c r="L312" i="2"/>
  <c r="J562" i="2"/>
  <c r="L563" i="2"/>
  <c r="J252" i="2"/>
  <c r="L253" i="2"/>
  <c r="AD298" i="2"/>
  <c r="AD454" i="2"/>
  <c r="AD376" i="2"/>
  <c r="AD375" i="2" s="1"/>
  <c r="J31" i="2"/>
  <c r="L32" i="2"/>
  <c r="N32" i="2" s="1"/>
  <c r="N31" i="2" s="1"/>
  <c r="J431" i="2"/>
  <c r="J421" i="2" s="1"/>
  <c r="L432" i="2"/>
  <c r="AB391" i="2"/>
  <c r="J268" i="2"/>
  <c r="L269" i="2"/>
  <c r="U210" i="2"/>
  <c r="J394" i="2"/>
  <c r="L395" i="2"/>
  <c r="U228" i="2"/>
  <c r="U227" i="2" s="1"/>
  <c r="F264" i="2"/>
  <c r="J325" i="2"/>
  <c r="L422" i="2"/>
  <c r="L457" i="2"/>
  <c r="L456" i="2" s="1"/>
  <c r="L455" i="2" s="1"/>
  <c r="J355" i="2"/>
  <c r="L356" i="2"/>
  <c r="J433" i="2"/>
  <c r="J190" i="2"/>
  <c r="L569" i="2"/>
  <c r="J233" i="2"/>
  <c r="J228" i="2"/>
  <c r="J540" i="2"/>
  <c r="L541" i="2"/>
  <c r="J83" i="2"/>
  <c r="L83" i="2"/>
  <c r="J159" i="2"/>
  <c r="L160" i="2"/>
  <c r="J277" i="2"/>
  <c r="L278" i="2"/>
  <c r="J337" i="2"/>
  <c r="L338" i="2"/>
  <c r="G263" i="2"/>
  <c r="J372" i="2"/>
  <c r="J479" i="2"/>
  <c r="J187" i="2"/>
  <c r="J317" i="2"/>
  <c r="L319" i="2"/>
  <c r="J123" i="2"/>
  <c r="J193" i="2"/>
  <c r="S469" i="2"/>
  <c r="S468" i="2" s="1"/>
  <c r="S454" i="2" s="1"/>
  <c r="L345" i="2"/>
  <c r="Z263" i="2"/>
  <c r="Z589" i="2" s="1"/>
  <c r="Z632" i="2" s="1"/>
  <c r="Z635" i="2" s="1"/>
  <c r="F493" i="2"/>
  <c r="F482" i="2" s="1"/>
  <c r="U433" i="2"/>
  <c r="AA263" i="2"/>
  <c r="AA589" i="2" s="1"/>
  <c r="AA632" i="2" s="1"/>
  <c r="AC263" i="2"/>
  <c r="AC589" i="2" s="1"/>
  <c r="AC632" i="2" s="1"/>
  <c r="H469" i="2"/>
  <c r="H468" i="2" s="1"/>
  <c r="H454" i="2" s="1"/>
  <c r="H308" i="2"/>
  <c r="I263" i="2"/>
  <c r="U602" i="2"/>
  <c r="W603" i="2"/>
  <c r="U337" i="2"/>
  <c r="U336" i="2" s="1"/>
  <c r="W338" i="2"/>
  <c r="U548" i="2"/>
  <c r="W549" i="2"/>
  <c r="U207" i="2"/>
  <c r="W208" i="2"/>
  <c r="H621" i="2"/>
  <c r="H608" i="2" s="1"/>
  <c r="J622" i="2"/>
  <c r="U181" i="2"/>
  <c r="W182" i="2"/>
  <c r="U358" i="2"/>
  <c r="U351" i="2" s="1"/>
  <c r="W359" i="2"/>
  <c r="U583" i="2"/>
  <c r="W584" i="2"/>
  <c r="W583" i="2" s="1"/>
  <c r="U562" i="2"/>
  <c r="W563" i="2"/>
  <c r="U552" i="2"/>
  <c r="W553" i="2"/>
  <c r="U153" i="2"/>
  <c r="W154" i="2"/>
  <c r="U485" i="2"/>
  <c r="U484" i="2" s="1"/>
  <c r="U483" i="2" s="1"/>
  <c r="W486" i="2"/>
  <c r="U564" i="2"/>
  <c r="W565" i="2"/>
  <c r="U382" i="2"/>
  <c r="W383" i="2"/>
  <c r="W382" i="2" s="1"/>
  <c r="U592" i="2"/>
  <c r="W593" i="2"/>
  <c r="S615" i="2"/>
  <c r="S608" i="2" s="1"/>
  <c r="U616" i="2"/>
  <c r="U64" i="2"/>
  <c r="W65" i="2"/>
  <c r="U15" i="2"/>
  <c r="U14" i="2" s="1"/>
  <c r="W16" i="2"/>
  <c r="U170" i="2"/>
  <c r="W171" i="2"/>
  <c r="W170" i="2" s="1"/>
  <c r="U585" i="2"/>
  <c r="W586" i="2"/>
  <c r="U503" i="2"/>
  <c r="W504" i="2"/>
  <c r="U609" i="2"/>
  <c r="W610" i="2"/>
  <c r="U68" i="2"/>
  <c r="W69" i="2"/>
  <c r="U536" i="2"/>
  <c r="W537" i="2"/>
  <c r="U360" i="2"/>
  <c r="W361" i="2"/>
  <c r="U81" i="2"/>
  <c r="W82" i="2"/>
  <c r="U218" i="2"/>
  <c r="U217" i="2" s="1"/>
  <c r="W219" i="2"/>
  <c r="W218" i="2" s="1"/>
  <c r="W217" i="2" s="1"/>
  <c r="U289" i="2"/>
  <c r="U285" i="2" s="1"/>
  <c r="W290" i="2"/>
  <c r="U309" i="2"/>
  <c r="W310" i="2"/>
  <c r="U198" i="2"/>
  <c r="U197" i="2" s="1"/>
  <c r="W199" i="2"/>
  <c r="W198" i="2" s="1"/>
  <c r="W197" i="2" s="1"/>
  <c r="AF535" i="2"/>
  <c r="U554" i="2"/>
  <c r="W555" i="2"/>
  <c r="U279" i="2"/>
  <c r="U276" i="2" s="1"/>
  <c r="W280" i="2"/>
  <c r="U268" i="2"/>
  <c r="U265" i="2" s="1"/>
  <c r="W269" i="2"/>
  <c r="W268" i="2" s="1"/>
  <c r="W265" i="2" s="1"/>
  <c r="U542" i="2"/>
  <c r="W543" i="2"/>
  <c r="U238" i="2"/>
  <c r="U237" i="2" s="1"/>
  <c r="W239" i="2"/>
  <c r="U508" i="2"/>
  <c r="U505" i="2" s="1"/>
  <c r="W509" i="2"/>
  <c r="U316" i="2"/>
  <c r="U315" i="2" s="1"/>
  <c r="W240" i="2"/>
  <c r="W384" i="2"/>
  <c r="U623" i="2"/>
  <c r="W624" i="2"/>
  <c r="U138" i="2"/>
  <c r="W139" i="2"/>
  <c r="U96" i="2"/>
  <c r="W97" i="2"/>
  <c r="U252" i="2"/>
  <c r="U251" i="2" s="1"/>
  <c r="U247" i="2" s="1"/>
  <c r="W253" i="2"/>
  <c r="U151" i="2"/>
  <c r="W152" i="2"/>
  <c r="S255" i="2"/>
  <c r="S254" i="2" s="1"/>
  <c r="U259" i="2"/>
  <c r="U256" i="2" s="1"/>
  <c r="U161" i="2"/>
  <c r="W162" i="2"/>
  <c r="U147" i="2"/>
  <c r="W148" i="2"/>
  <c r="U313" i="2"/>
  <c r="W314" i="2"/>
  <c r="U48" i="2"/>
  <c r="U43" i="2" s="1"/>
  <c r="W50" i="2"/>
  <c r="U157" i="2"/>
  <c r="W158" i="2"/>
  <c r="U301" i="2"/>
  <c r="U298" i="2" s="1"/>
  <c r="W302" i="2"/>
  <c r="U204" i="2"/>
  <c r="W205" i="2"/>
  <c r="U448" i="2"/>
  <c r="U443" i="2" s="1"/>
  <c r="U442" i="2" s="1"/>
  <c r="W449" i="2"/>
  <c r="U66" i="2"/>
  <c r="W67" i="2"/>
  <c r="U136" i="2"/>
  <c r="W137" i="2"/>
  <c r="U394" i="2"/>
  <c r="U393" i="2" s="1"/>
  <c r="W395" i="2"/>
  <c r="W394" i="2" s="1"/>
  <c r="W393" i="2" s="1"/>
  <c r="U165" i="2"/>
  <c r="W166" i="2"/>
  <c r="U373" i="2"/>
  <c r="U372" i="2" s="1"/>
  <c r="U371" i="2" s="1"/>
  <c r="W374" i="2"/>
  <c r="U497" i="2"/>
  <c r="W498" i="2"/>
  <c r="U581" i="2"/>
  <c r="W582" i="2"/>
  <c r="F631" i="2"/>
  <c r="U600" i="2"/>
  <c r="W601" i="2"/>
  <c r="U311" i="2"/>
  <c r="W312" i="2"/>
  <c r="U574" i="2"/>
  <c r="U569" i="2" s="1"/>
  <c r="W575" i="2"/>
  <c r="Q631" i="2"/>
  <c r="W210" i="2"/>
  <c r="U240" i="2"/>
  <c r="U384" i="2"/>
  <c r="S392" i="2"/>
  <c r="S391" i="2" s="1"/>
  <c r="AD392" i="2"/>
  <c r="E263" i="2"/>
  <c r="H14" i="2"/>
  <c r="S375" i="2"/>
  <c r="S200" i="2"/>
  <c r="S196" i="2" s="1"/>
  <c r="Q534" i="2"/>
  <c r="Q528" i="2" s="1"/>
  <c r="AD228" i="2"/>
  <c r="AD227" i="2" s="1"/>
  <c r="AD226" i="2" s="1"/>
  <c r="H76" i="2"/>
  <c r="Q102" i="2"/>
  <c r="H60" i="2"/>
  <c r="AD535" i="2"/>
  <c r="AD534" i="2" s="1"/>
  <c r="AD528" i="2" s="1"/>
  <c r="AD169" i="2"/>
  <c r="AD168" i="2" s="1"/>
  <c r="AF454" i="2"/>
  <c r="AD76" i="2"/>
  <c r="H255" i="2"/>
  <c r="H254" i="2" s="1"/>
  <c r="AD285" i="2"/>
  <c r="AF146" i="2"/>
  <c r="AF145" i="2" s="1"/>
  <c r="AF169" i="2"/>
  <c r="AF168" i="2" s="1"/>
  <c r="H236" i="2"/>
  <c r="AD448" i="2"/>
  <c r="AD443" i="2" s="1"/>
  <c r="AD442" i="2" s="1"/>
  <c r="AF449" i="2"/>
  <c r="S76" i="2"/>
  <c r="S494" i="2"/>
  <c r="S493" i="2" s="1"/>
  <c r="S482" i="2" s="1"/>
  <c r="AD103" i="2"/>
  <c r="AD341" i="2"/>
  <c r="AD335" i="2" s="1"/>
  <c r="AD494" i="2"/>
  <c r="AF285" i="2"/>
  <c r="AF228" i="2"/>
  <c r="AF227" i="2" s="1"/>
  <c r="AF226" i="2" s="1"/>
  <c r="AD146" i="2"/>
  <c r="AD145" i="2" s="1"/>
  <c r="S350" i="2"/>
  <c r="S146" i="2"/>
  <c r="S145" i="2" s="1"/>
  <c r="S535" i="2"/>
  <c r="S169" i="2"/>
  <c r="S168" i="2" s="1"/>
  <c r="Q391" i="2"/>
  <c r="F167" i="2"/>
  <c r="H505" i="2"/>
  <c r="H315" i="2"/>
  <c r="F391" i="2"/>
  <c r="H146" i="2"/>
  <c r="H145" i="2" s="1"/>
  <c r="J449" i="2"/>
  <c r="H448" i="2"/>
  <c r="H443" i="2" s="1"/>
  <c r="H442" i="2" s="1"/>
  <c r="AB263" i="2"/>
  <c r="S135" i="2"/>
  <c r="S134" i="2" s="1"/>
  <c r="H210" i="2"/>
  <c r="H209" i="2" s="1"/>
  <c r="S308" i="2"/>
  <c r="J603" i="2"/>
  <c r="H602" i="2"/>
  <c r="H591" i="2" s="1"/>
  <c r="J584" i="2"/>
  <c r="H583" i="2"/>
  <c r="H196" i="2"/>
  <c r="H535" i="2"/>
  <c r="F576" i="2"/>
  <c r="F534" i="2" s="1"/>
  <c r="F528" i="2" s="1"/>
  <c r="S209" i="2"/>
  <c r="J579" i="2"/>
  <c r="H577" i="2"/>
  <c r="J582" i="2"/>
  <c r="H581" i="2"/>
  <c r="R589" i="2"/>
  <c r="R632" i="2" s="1"/>
  <c r="Y316" i="2" l="1"/>
  <c r="Y315" i="2" s="1"/>
  <c r="AF608" i="2"/>
  <c r="AF534" i="2"/>
  <c r="AF528" i="2" s="1"/>
  <c r="G589" i="2"/>
  <c r="G632" i="2" s="1"/>
  <c r="G643" i="2" s="1"/>
  <c r="P589" i="2"/>
  <c r="P632" i="2" s="1"/>
  <c r="AF59" i="2"/>
  <c r="AF12" i="2" s="1"/>
  <c r="Q263" i="2"/>
  <c r="Q589" i="2" s="1"/>
  <c r="Q632" i="2" s="1"/>
  <c r="Q640" i="2" s="1"/>
  <c r="AF375" i="2"/>
  <c r="Y433" i="2"/>
  <c r="AH13" i="2"/>
  <c r="AF350" i="2"/>
  <c r="AF351" i="2"/>
  <c r="L366" i="2"/>
  <c r="W204" i="2"/>
  <c r="W200" i="2" s="1"/>
  <c r="W196" i="2" s="1"/>
  <c r="Y205" i="2"/>
  <c r="Y204" i="2" s="1"/>
  <c r="Y228" i="2"/>
  <c r="Y227" i="2" s="1"/>
  <c r="Y366" i="2"/>
  <c r="AH335" i="2"/>
  <c r="W337" i="2"/>
  <c r="W336" i="2" s="1"/>
  <c r="Y338" i="2"/>
  <c r="Y337" i="2" s="1"/>
  <c r="Y336" i="2"/>
  <c r="Y335" i="2" s="1"/>
  <c r="W15" i="2"/>
  <c r="W14" i="2" s="1"/>
  <c r="Y16" i="2"/>
  <c r="Y15" i="2" s="1"/>
  <c r="Y14" i="2" s="1"/>
  <c r="W66" i="2"/>
  <c r="W60" i="2" s="1"/>
  <c r="Y67" i="2"/>
  <c r="Y66" i="2" s="1"/>
  <c r="W96" i="2"/>
  <c r="Y97" i="2"/>
  <c r="Y96" i="2" s="1"/>
  <c r="W68" i="2"/>
  <c r="Y69" i="2"/>
  <c r="Y68" i="2" s="1"/>
  <c r="W64" i="2"/>
  <c r="Y65" i="2"/>
  <c r="Y64" i="2" s="1"/>
  <c r="Y60" i="2" s="1"/>
  <c r="D589" i="2"/>
  <c r="D632" i="2" s="1"/>
  <c r="D635" i="2" s="1"/>
  <c r="W48" i="2"/>
  <c r="W43" i="2" s="1"/>
  <c r="Y50" i="2"/>
  <c r="Y48" i="2" s="1"/>
  <c r="Y43" i="2" s="1"/>
  <c r="W81" i="2"/>
  <c r="W76" i="2" s="1"/>
  <c r="Y82" i="2"/>
  <c r="Y81" i="2" s="1"/>
  <c r="Y76" i="2" s="1"/>
  <c r="AH76" i="2"/>
  <c r="AH59" i="2" s="1"/>
  <c r="W136" i="2"/>
  <c r="Y137" i="2"/>
  <c r="Y136" i="2" s="1"/>
  <c r="Y135" i="2" s="1"/>
  <c r="Y134" i="2" s="1"/>
  <c r="W138" i="2"/>
  <c r="Y139" i="2"/>
  <c r="Y138" i="2" s="1"/>
  <c r="AH104" i="2"/>
  <c r="AH103" i="2" s="1"/>
  <c r="AH102" i="2" s="1"/>
  <c r="W157" i="2"/>
  <c r="Y158" i="2"/>
  <c r="Y157" i="2" s="1"/>
  <c r="W161" i="2"/>
  <c r="Y162" i="2"/>
  <c r="Y161" i="2" s="1"/>
  <c r="W151" i="2"/>
  <c r="Y152" i="2"/>
  <c r="Y151" i="2" s="1"/>
  <c r="W153" i="2"/>
  <c r="Y154" i="2"/>
  <c r="Y153" i="2" s="1"/>
  <c r="W165" i="2"/>
  <c r="Y166" i="2"/>
  <c r="Y165" i="2" s="1"/>
  <c r="W147" i="2"/>
  <c r="Y148" i="2"/>
  <c r="Y147" i="2" s="1"/>
  <c r="W181" i="2"/>
  <c r="Y182" i="2"/>
  <c r="Y181" i="2" s="1"/>
  <c r="Y169" i="2" s="1"/>
  <c r="Y168" i="2" s="1"/>
  <c r="W207" i="2"/>
  <c r="Y208" i="2"/>
  <c r="Y207" i="2" s="1"/>
  <c r="AH167" i="2"/>
  <c r="Y210" i="2"/>
  <c r="Y209" i="2" s="1"/>
  <c r="AH226" i="2"/>
  <c r="W252" i="2"/>
  <c r="W251" i="2" s="1"/>
  <c r="W247" i="2" s="1"/>
  <c r="Y253" i="2"/>
  <c r="Y252" i="2" s="1"/>
  <c r="Y251" i="2" s="1"/>
  <c r="Y247" i="2" s="1"/>
  <c r="W238" i="2"/>
  <c r="W237" i="2" s="1"/>
  <c r="Y239" i="2"/>
  <c r="Y238" i="2" s="1"/>
  <c r="Y237" i="2" s="1"/>
  <c r="Y236" i="2" s="1"/>
  <c r="Y265" i="2"/>
  <c r="W279" i="2"/>
  <c r="W276" i="2" s="1"/>
  <c r="Y280" i="2"/>
  <c r="Y279" i="2" s="1"/>
  <c r="Y276" i="2" s="1"/>
  <c r="W289" i="2"/>
  <c r="W285" i="2" s="1"/>
  <c r="Y290" i="2"/>
  <c r="Y289" i="2" s="1"/>
  <c r="Y285" i="2" s="1"/>
  <c r="AH285" i="2"/>
  <c r="W311" i="2"/>
  <c r="Y312" i="2"/>
  <c r="Y311" i="2" s="1"/>
  <c r="W309" i="2"/>
  <c r="Y310" i="2"/>
  <c r="Y309" i="2" s="1"/>
  <c r="Y308" i="2" s="1"/>
  <c r="W313" i="2"/>
  <c r="Y314" i="2"/>
  <c r="Y313" i="2" s="1"/>
  <c r="W301" i="2"/>
  <c r="W298" i="2" s="1"/>
  <c r="Y302" i="2"/>
  <c r="Y301" i="2" s="1"/>
  <c r="Y298" i="2" s="1"/>
  <c r="AH298" i="2"/>
  <c r="N366" i="2"/>
  <c r="W360" i="2"/>
  <c r="Y361" i="2"/>
  <c r="Y360" i="2" s="1"/>
  <c r="W358" i="2"/>
  <c r="W351" i="2" s="1"/>
  <c r="W350" i="2" s="1"/>
  <c r="Y359" i="2"/>
  <c r="Y358" i="2" s="1"/>
  <c r="Y351" i="2" s="1"/>
  <c r="W373" i="2"/>
  <c r="W372" i="2" s="1"/>
  <c r="W371" i="2" s="1"/>
  <c r="Y374" i="2"/>
  <c r="Y373" i="2" s="1"/>
  <c r="Y372" i="2" s="1"/>
  <c r="Y371" i="2" s="1"/>
  <c r="W377" i="2"/>
  <c r="Y380" i="2"/>
  <c r="Y377" i="2" s="1"/>
  <c r="Y376" i="2" s="1"/>
  <c r="Y388" i="2"/>
  <c r="Y384" i="2"/>
  <c r="W422" i="2"/>
  <c r="W421" i="2" s="1"/>
  <c r="Y424" i="2"/>
  <c r="Y422" i="2" s="1"/>
  <c r="Y421" i="2" s="1"/>
  <c r="Y392" i="2" s="1"/>
  <c r="AF448" i="2"/>
  <c r="AF443" i="2" s="1"/>
  <c r="AF442" i="2" s="1"/>
  <c r="AF391" i="2" s="1"/>
  <c r="AH449" i="2"/>
  <c r="AH448" i="2" s="1"/>
  <c r="AH443" i="2" s="1"/>
  <c r="AH442" i="2" s="1"/>
  <c r="AH391" i="2" s="1"/>
  <c r="W448" i="2"/>
  <c r="W443" i="2" s="1"/>
  <c r="W442" i="2" s="1"/>
  <c r="Y449" i="2"/>
  <c r="Y448" i="2" s="1"/>
  <c r="Y443" i="2" s="1"/>
  <c r="Y442" i="2" s="1"/>
  <c r="AH454" i="2"/>
  <c r="W472" i="2"/>
  <c r="W469" i="2" s="1"/>
  <c r="W468" i="2" s="1"/>
  <c r="Y473" i="2"/>
  <c r="Y472" i="2" s="1"/>
  <c r="Y469" i="2" s="1"/>
  <c r="Y468" i="2" s="1"/>
  <c r="Y454" i="2" s="1"/>
  <c r="W508" i="2"/>
  <c r="W505" i="2" s="1"/>
  <c r="Y509" i="2"/>
  <c r="Y508" i="2" s="1"/>
  <c r="Y519" i="2"/>
  <c r="W485" i="2"/>
  <c r="W484" i="2" s="1"/>
  <c r="W483" i="2" s="1"/>
  <c r="Y486" i="2"/>
  <c r="Y485" i="2" s="1"/>
  <c r="W487" i="2"/>
  <c r="Y488" i="2"/>
  <c r="Y487" i="2" s="1"/>
  <c r="Y484" i="2" s="1"/>
  <c r="Y483" i="2" s="1"/>
  <c r="W503" i="2"/>
  <c r="Y504" i="2"/>
  <c r="Y503" i="2" s="1"/>
  <c r="W497" i="2"/>
  <c r="Y498" i="2"/>
  <c r="Y497" i="2" s="1"/>
  <c r="Y494" i="2" s="1"/>
  <c r="Y493" i="2" s="1"/>
  <c r="Y482" i="2" s="1"/>
  <c r="Y505" i="2"/>
  <c r="W542" i="2"/>
  <c r="Y543" i="2"/>
  <c r="Y542" i="2" s="1"/>
  <c r="W536" i="2"/>
  <c r="Y537" i="2"/>
  <c r="Y536" i="2" s="1"/>
  <c r="AH535" i="2"/>
  <c r="AH534" i="2" s="1"/>
  <c r="AH528" i="2" s="1"/>
  <c r="W552" i="2"/>
  <c r="Y553" i="2"/>
  <c r="Y552" i="2" s="1"/>
  <c r="W554" i="2"/>
  <c r="Y555" i="2"/>
  <c r="Y554" i="2" s="1"/>
  <c r="Y535" i="2" s="1"/>
  <c r="W564" i="2"/>
  <c r="Y565" i="2"/>
  <c r="Y564" i="2" s="1"/>
  <c r="W562" i="2"/>
  <c r="Y563" i="2"/>
  <c r="Y562" i="2" s="1"/>
  <c r="W548" i="2"/>
  <c r="Y549" i="2"/>
  <c r="Y548" i="2" s="1"/>
  <c r="W574" i="2"/>
  <c r="W569" i="2" s="1"/>
  <c r="Y575" i="2"/>
  <c r="Y574" i="2" s="1"/>
  <c r="Y569" i="2" s="1"/>
  <c r="W581" i="2"/>
  <c r="Y582" i="2"/>
  <c r="Y581" i="2" s="1"/>
  <c r="W585" i="2"/>
  <c r="Y586" i="2"/>
  <c r="Y585" i="2" s="1"/>
  <c r="Y576" i="2" s="1"/>
  <c r="W600" i="2"/>
  <c r="Y601" i="2"/>
  <c r="Y600" i="2" s="1"/>
  <c r="W592" i="2"/>
  <c r="Y593" i="2"/>
  <c r="Y592" i="2" s="1"/>
  <c r="Y591" i="2" s="1"/>
  <c r="W602" i="2"/>
  <c r="Y603" i="2"/>
  <c r="Y602" i="2" s="1"/>
  <c r="W609" i="2"/>
  <c r="Y610" i="2"/>
  <c r="Y609" i="2" s="1"/>
  <c r="W623" i="2"/>
  <c r="Y624" i="2"/>
  <c r="Y623" i="2" s="1"/>
  <c r="AH608" i="2"/>
  <c r="AH631" i="2" s="1"/>
  <c r="N569" i="2"/>
  <c r="J127" i="2"/>
  <c r="L484" i="2"/>
  <c r="L483" i="2" s="1"/>
  <c r="L168" i="2"/>
  <c r="S264" i="2"/>
  <c r="W494" i="2"/>
  <c r="AD493" i="2"/>
  <c r="AD482" i="2" s="1"/>
  <c r="W376" i="2"/>
  <c r="W335" i="2"/>
  <c r="N195" i="2"/>
  <c r="N194" i="2" s="1"/>
  <c r="N193" i="2" s="1"/>
  <c r="L494" i="2"/>
  <c r="V589" i="2"/>
  <c r="V632" i="2" s="1"/>
  <c r="F263" i="2"/>
  <c r="W591" i="2"/>
  <c r="F12" i="2"/>
  <c r="L104" i="2"/>
  <c r="L103" i="2" s="1"/>
  <c r="N455" i="2"/>
  <c r="L159" i="2"/>
  <c r="N160" i="2"/>
  <c r="N159" i="2" s="1"/>
  <c r="L311" i="2"/>
  <c r="N312" i="2"/>
  <c r="N311" i="2" s="1"/>
  <c r="N494" i="2"/>
  <c r="AF264" i="2"/>
  <c r="E589" i="2"/>
  <c r="E632" i="2" s="1"/>
  <c r="U135" i="2"/>
  <c r="U134" i="2" s="1"/>
  <c r="U209" i="2"/>
  <c r="U169" i="2"/>
  <c r="U168" i="2" s="1"/>
  <c r="U60" i="2"/>
  <c r="J336" i="2"/>
  <c r="L268" i="2"/>
  <c r="N269" i="2"/>
  <c r="N268" i="2" s="1"/>
  <c r="L431" i="2"/>
  <c r="N432" i="2"/>
  <c r="N431" i="2" s="1"/>
  <c r="L238" i="2"/>
  <c r="L237" i="2" s="1"/>
  <c r="L236" i="2" s="1"/>
  <c r="N239" i="2"/>
  <c r="N238" i="2" s="1"/>
  <c r="N237" i="2" s="1"/>
  <c r="N236" i="2" s="1"/>
  <c r="L382" i="2"/>
  <c r="L376" i="2" s="1"/>
  <c r="N383" i="2"/>
  <c r="N382" i="2" s="1"/>
  <c r="N376" i="2" s="1"/>
  <c r="L385" i="2"/>
  <c r="L384" i="2" s="1"/>
  <c r="N386" i="2"/>
  <c r="N385" i="2" s="1"/>
  <c r="N384" i="2" s="1"/>
  <c r="L142" i="2"/>
  <c r="L141" i="2" s="1"/>
  <c r="L140" i="2" s="1"/>
  <c r="N143" i="2"/>
  <c r="L215" i="2"/>
  <c r="N216" i="2"/>
  <c r="N215" i="2" s="1"/>
  <c r="L536" i="2"/>
  <c r="N538" i="2"/>
  <c r="N536" i="2" s="1"/>
  <c r="L587" i="2"/>
  <c r="N588" i="2"/>
  <c r="N587" i="2" s="1"/>
  <c r="L313" i="2"/>
  <c r="L308" i="2" s="1"/>
  <c r="N314" i="2"/>
  <c r="N313" i="2" s="1"/>
  <c r="N308" i="2" s="1"/>
  <c r="L163" i="2"/>
  <c r="N164" i="2"/>
  <c r="N163" i="2" s="1"/>
  <c r="L198" i="2"/>
  <c r="L197" i="2" s="1"/>
  <c r="N199" i="2"/>
  <c r="N198" i="2" s="1"/>
  <c r="N197" i="2" s="1"/>
  <c r="L552" i="2"/>
  <c r="N553" i="2"/>
  <c r="N552" i="2" s="1"/>
  <c r="L256" i="2"/>
  <c r="N257" i="2"/>
  <c r="N256" i="2" s="1"/>
  <c r="L623" i="2"/>
  <c r="N624" i="2"/>
  <c r="N623" i="2" s="1"/>
  <c r="L566" i="2"/>
  <c r="N567" i="2"/>
  <c r="N566" i="2" s="1"/>
  <c r="L213" i="2"/>
  <c r="N214" i="2"/>
  <c r="N213" i="2" s="1"/>
  <c r="L342" i="2"/>
  <c r="N344" i="2"/>
  <c r="N342" i="2" s="1"/>
  <c r="N341" i="2" s="1"/>
  <c r="L291" i="2"/>
  <c r="L285" i="2" s="1"/>
  <c r="N292" i="2"/>
  <c r="N291" i="2" s="1"/>
  <c r="N285" i="2" s="1"/>
  <c r="L604" i="2"/>
  <c r="N605" i="2"/>
  <c r="N604" i="2" s="1"/>
  <c r="L517" i="2"/>
  <c r="N518" i="2"/>
  <c r="N517" i="2" s="1"/>
  <c r="L476" i="2"/>
  <c r="L475" i="2" s="1"/>
  <c r="L474" i="2" s="1"/>
  <c r="N477" i="2"/>
  <c r="N476" i="2" s="1"/>
  <c r="N475" i="2" s="1"/>
  <c r="N474" i="2" s="1"/>
  <c r="L564" i="2"/>
  <c r="N565" i="2"/>
  <c r="N564" i="2" s="1"/>
  <c r="N169" i="2"/>
  <c r="N484" i="2"/>
  <c r="N483" i="2" s="1"/>
  <c r="L252" i="2"/>
  <c r="L251" i="2" s="1"/>
  <c r="N253" i="2"/>
  <c r="N252" i="2" s="1"/>
  <c r="N251" i="2" s="1"/>
  <c r="L472" i="2"/>
  <c r="L469" i="2" s="1"/>
  <c r="L468" i="2" s="1"/>
  <c r="L454" i="2" s="1"/>
  <c r="N473" i="2"/>
  <c r="N472" i="2" s="1"/>
  <c r="N469" i="2" s="1"/>
  <c r="N468" i="2" s="1"/>
  <c r="N454" i="2" s="1"/>
  <c r="L317" i="2"/>
  <c r="L316" i="2" s="1"/>
  <c r="N319" i="2"/>
  <c r="N317" i="2" s="1"/>
  <c r="N316" i="2" s="1"/>
  <c r="L277" i="2"/>
  <c r="L276" i="2" s="1"/>
  <c r="N278" i="2"/>
  <c r="N277" i="2" s="1"/>
  <c r="N276" i="2" s="1"/>
  <c r="L394" i="2"/>
  <c r="L393" i="2" s="1"/>
  <c r="N395" i="2"/>
  <c r="N394" i="2" s="1"/>
  <c r="N393" i="2" s="1"/>
  <c r="L562" i="2"/>
  <c r="N563" i="2"/>
  <c r="N562" i="2" s="1"/>
  <c r="L98" i="2"/>
  <c r="N99" i="2"/>
  <c r="N98" i="2" s="1"/>
  <c r="L585" i="2"/>
  <c r="N586" i="2"/>
  <c r="N585" i="2" s="1"/>
  <c r="W454" i="2"/>
  <c r="J210" i="2"/>
  <c r="J209" i="2" s="1"/>
  <c r="T589" i="2"/>
  <c r="T632" i="2" s="1"/>
  <c r="N421" i="2"/>
  <c r="L542" i="2"/>
  <c r="N543" i="2"/>
  <c r="N542" i="2" s="1"/>
  <c r="N433" i="2"/>
  <c r="N298" i="2"/>
  <c r="L337" i="2"/>
  <c r="N338" i="2"/>
  <c r="N337" i="2" s="1"/>
  <c r="L540" i="2"/>
  <c r="N541" i="2"/>
  <c r="N540" i="2" s="1"/>
  <c r="L41" i="2"/>
  <c r="N42" i="2"/>
  <c r="N41" i="2" s="1"/>
  <c r="N14" i="2" s="1"/>
  <c r="U376" i="2"/>
  <c r="U375" i="2" s="1"/>
  <c r="U335" i="2"/>
  <c r="L355" i="2"/>
  <c r="N356" i="2"/>
  <c r="N355" i="2" s="1"/>
  <c r="L249" i="2"/>
  <c r="L248" i="2" s="1"/>
  <c r="N250" i="2"/>
  <c r="N249" i="2" s="1"/>
  <c r="N248" i="2" s="1"/>
  <c r="L66" i="2"/>
  <c r="N67" i="2"/>
  <c r="N66" i="2" s="1"/>
  <c r="L508" i="2"/>
  <c r="N509" i="2"/>
  <c r="N508" i="2" s="1"/>
  <c r="L261" i="2"/>
  <c r="N262" i="2"/>
  <c r="N261" i="2" s="1"/>
  <c r="L207" i="2"/>
  <c r="L200" i="2" s="1"/>
  <c r="N208" i="2"/>
  <c r="N207" i="2" s="1"/>
  <c r="N200" i="2" s="1"/>
  <c r="L70" i="2"/>
  <c r="N71" i="2"/>
  <c r="N70" i="2" s="1"/>
  <c r="L155" i="2"/>
  <c r="N156" i="2"/>
  <c r="N155" i="2" s="1"/>
  <c r="L132" i="2"/>
  <c r="N133" i="2"/>
  <c r="N132" i="2" s="1"/>
  <c r="L522" i="2"/>
  <c r="L519" i="2" s="1"/>
  <c r="N523" i="2"/>
  <c r="N522" i="2" s="1"/>
  <c r="N519" i="2" s="1"/>
  <c r="L151" i="2"/>
  <c r="N152" i="2"/>
  <c r="N151" i="2" s="1"/>
  <c r="L51" i="2"/>
  <c r="L43" i="2" s="1"/>
  <c r="N52" i="2"/>
  <c r="N51" i="2" s="1"/>
  <c r="N43" i="2" s="1"/>
  <c r="L100" i="2"/>
  <c r="L76" i="2" s="1"/>
  <c r="N101" i="2"/>
  <c r="N100" i="2" s="1"/>
  <c r="L452" i="2"/>
  <c r="N453" i="2"/>
  <c r="N452" i="2" s="1"/>
  <c r="L592" i="2"/>
  <c r="N593" i="2"/>
  <c r="N592" i="2" s="1"/>
  <c r="L360" i="2"/>
  <c r="N361" i="2"/>
  <c r="N360" i="2" s="1"/>
  <c r="L450" i="2"/>
  <c r="N451" i="2"/>
  <c r="N450" i="2" s="1"/>
  <c r="L266" i="2"/>
  <c r="N267" i="2"/>
  <c r="N266" i="2" s="1"/>
  <c r="L211" i="2"/>
  <c r="N212" i="2"/>
  <c r="N211" i="2" s="1"/>
  <c r="N210" i="2" s="1"/>
  <c r="N209" i="2" s="1"/>
  <c r="L333" i="2"/>
  <c r="L332" i="2" s="1"/>
  <c r="N334" i="2"/>
  <c r="N333" i="2" s="1"/>
  <c r="N332" i="2" s="1"/>
  <c r="L128" i="2"/>
  <c r="L127" i="2" s="1"/>
  <c r="L126" i="2" s="1"/>
  <c r="N129" i="2"/>
  <c r="N128" i="2" s="1"/>
  <c r="N127" i="2" s="1"/>
  <c r="N126" i="2" s="1"/>
  <c r="L339" i="2"/>
  <c r="N340" i="2"/>
  <c r="N339" i="2" s="1"/>
  <c r="L136" i="2"/>
  <c r="L135" i="2" s="1"/>
  <c r="L134" i="2" s="1"/>
  <c r="N137" i="2"/>
  <c r="N136" i="2" s="1"/>
  <c r="N135" i="2" s="1"/>
  <c r="N134" i="2" s="1"/>
  <c r="L326" i="2"/>
  <c r="L325" i="2" s="1"/>
  <c r="N327" i="2"/>
  <c r="N326" i="2" s="1"/>
  <c r="N325" i="2" s="1"/>
  <c r="L234" i="2"/>
  <c r="L233" i="2" s="1"/>
  <c r="L227" i="2" s="1"/>
  <c r="N235" i="2"/>
  <c r="N234" i="2" s="1"/>
  <c r="N233" i="2" s="1"/>
  <c r="N227" i="2" s="1"/>
  <c r="N104" i="2"/>
  <c r="N103" i="2" s="1"/>
  <c r="L433" i="2"/>
  <c r="H102" i="2"/>
  <c r="H493" i="2"/>
  <c r="H482" i="2" s="1"/>
  <c r="L421" i="2"/>
  <c r="J146" i="2"/>
  <c r="J145" i="2" s="1"/>
  <c r="U200" i="2"/>
  <c r="U196" i="2" s="1"/>
  <c r="K589" i="2"/>
  <c r="K632" i="2" s="1"/>
  <c r="U454" i="2"/>
  <c r="U591" i="2"/>
  <c r="AD264" i="2"/>
  <c r="AD263" i="2" s="1"/>
  <c r="H13" i="2"/>
  <c r="AF167" i="2"/>
  <c r="AE589" i="2"/>
  <c r="AE632" i="2" s="1"/>
  <c r="H335" i="2"/>
  <c r="W209" i="2"/>
  <c r="U13" i="2"/>
  <c r="S226" i="2"/>
  <c r="I589" i="2"/>
  <c r="I632" i="2" s="1"/>
  <c r="H264" i="2"/>
  <c r="AD59" i="2"/>
  <c r="AD12" i="2" s="1"/>
  <c r="AF493" i="2"/>
  <c r="AF482" i="2" s="1"/>
  <c r="J76" i="2"/>
  <c r="S534" i="2"/>
  <c r="S528" i="2" s="1"/>
  <c r="U146" i="2"/>
  <c r="U145" i="2" s="1"/>
  <c r="J535" i="2"/>
  <c r="AD167" i="2"/>
  <c r="J168" i="2"/>
  <c r="U535" i="2"/>
  <c r="AF102" i="2"/>
  <c r="L31" i="2"/>
  <c r="J602" i="2"/>
  <c r="L603" i="2"/>
  <c r="J316" i="2"/>
  <c r="J371" i="2"/>
  <c r="J227" i="2"/>
  <c r="J308" i="2"/>
  <c r="J469" i="2"/>
  <c r="J237" i="2"/>
  <c r="J384" i="2"/>
  <c r="J529" i="2"/>
  <c r="J519" i="2"/>
  <c r="J135" i="2"/>
  <c r="J448" i="2"/>
  <c r="L449" i="2"/>
  <c r="U308" i="2"/>
  <c r="U264" i="2" s="1"/>
  <c r="L341" i="2"/>
  <c r="J478" i="2"/>
  <c r="J276" i="2"/>
  <c r="J393" i="2"/>
  <c r="J251" i="2"/>
  <c r="J248" i="2"/>
  <c r="J505" i="2"/>
  <c r="J200" i="2"/>
  <c r="J524" i="2"/>
  <c r="J43" i="2"/>
  <c r="J285" i="2"/>
  <c r="J577" i="2"/>
  <c r="L579" i="2"/>
  <c r="W169" i="2"/>
  <c r="W168" i="2" s="1"/>
  <c r="J60" i="2"/>
  <c r="J621" i="2"/>
  <c r="L622" i="2"/>
  <c r="J14" i="2"/>
  <c r="J351" i="2"/>
  <c r="J376" i="2"/>
  <c r="J141" i="2"/>
  <c r="J197" i="2"/>
  <c r="J220" i="2"/>
  <c r="J103" i="2"/>
  <c r="J265" i="2"/>
  <c r="J332" i="2"/>
  <c r="J54" i="2"/>
  <c r="J581" i="2"/>
  <c r="L582" i="2"/>
  <c r="J583" i="2"/>
  <c r="L584" i="2"/>
  <c r="J126" i="2"/>
  <c r="J255" i="2"/>
  <c r="J341" i="2"/>
  <c r="J475" i="2"/>
  <c r="AF631" i="2"/>
  <c r="AD631" i="2"/>
  <c r="W375" i="2"/>
  <c r="H631" i="2"/>
  <c r="W392" i="2"/>
  <c r="U576" i="2"/>
  <c r="W259" i="2"/>
  <c r="Y259" i="2" s="1"/>
  <c r="Y256" i="2" s="1"/>
  <c r="Y255" i="2" s="1"/>
  <c r="Y254" i="2" s="1"/>
  <c r="U255" i="2"/>
  <c r="U254" i="2" s="1"/>
  <c r="H391" i="2"/>
  <c r="W308" i="2"/>
  <c r="W264" i="2" s="1"/>
  <c r="U615" i="2"/>
  <c r="U608" i="2" s="1"/>
  <c r="W616" i="2"/>
  <c r="W493" i="2"/>
  <c r="W482" i="2" s="1"/>
  <c r="S167" i="2"/>
  <c r="U392" i="2"/>
  <c r="U391" i="2" s="1"/>
  <c r="U76" i="2"/>
  <c r="U350" i="2"/>
  <c r="S631" i="2"/>
  <c r="H167" i="2"/>
  <c r="AD102" i="2"/>
  <c r="W135" i="2"/>
  <c r="W134" i="2" s="1"/>
  <c r="W236" i="2"/>
  <c r="U236" i="2"/>
  <c r="U494" i="2"/>
  <c r="U493" i="2" s="1"/>
  <c r="U482" i="2" s="1"/>
  <c r="W576" i="2"/>
  <c r="S263" i="2"/>
  <c r="AD391" i="2"/>
  <c r="H226" i="2"/>
  <c r="S102" i="2"/>
  <c r="S59" i="2"/>
  <c r="S12" i="2" s="1"/>
  <c r="H59" i="2"/>
  <c r="AB589" i="2"/>
  <c r="AB632" i="2" s="1"/>
  <c r="AB640" i="2" s="1"/>
  <c r="H576" i="2"/>
  <c r="H534" i="2" s="1"/>
  <c r="H528" i="2" s="1"/>
  <c r="W146" i="2" l="1"/>
  <c r="W145" i="2" s="1"/>
  <c r="W102" i="2" s="1"/>
  <c r="N60" i="2"/>
  <c r="W13" i="2"/>
  <c r="W615" i="2"/>
  <c r="W608" i="2" s="1"/>
  <c r="W631" i="2" s="1"/>
  <c r="Y616" i="2"/>
  <c r="Y615" i="2" s="1"/>
  <c r="Y608" i="2" s="1"/>
  <c r="Y631" i="2" s="1"/>
  <c r="Y146" i="2"/>
  <c r="Y145" i="2" s="1"/>
  <c r="Y102" i="2" s="1"/>
  <c r="N142" i="2"/>
  <c r="N141" i="2" s="1"/>
  <c r="N140" i="2" s="1"/>
  <c r="Y200" i="2"/>
  <c r="Y196" i="2" s="1"/>
  <c r="AH12" i="2"/>
  <c r="AF263" i="2"/>
  <c r="AF589" i="2" s="1"/>
  <c r="AF632" i="2" s="1"/>
  <c r="AF640" i="2" s="1"/>
  <c r="N351" i="2"/>
  <c r="N350" i="2" s="1"/>
  <c r="Y13" i="2"/>
  <c r="Y350" i="2"/>
  <c r="Y59" i="2"/>
  <c r="Y167" i="2"/>
  <c r="Y226" i="2"/>
  <c r="Y264" i="2"/>
  <c r="AH264" i="2"/>
  <c r="AH263" i="2" s="1"/>
  <c r="AH589" i="2" s="1"/>
  <c r="AH632" i="2" s="1"/>
  <c r="Y375" i="2"/>
  <c r="F589" i="2"/>
  <c r="F632" i="2" s="1"/>
  <c r="F640" i="2" s="1"/>
  <c r="Y391" i="2"/>
  <c r="W535" i="2"/>
  <c r="Y534" i="2"/>
  <c r="Y528" i="2" s="1"/>
  <c r="L535" i="2"/>
  <c r="L247" i="2"/>
  <c r="L226" i="2" s="1"/>
  <c r="L265" i="2"/>
  <c r="L264" i="2" s="1"/>
  <c r="N315" i="2"/>
  <c r="N265" i="2"/>
  <c r="N264" i="2" s="1"/>
  <c r="N505" i="2"/>
  <c r="W391" i="2"/>
  <c r="L392" i="2"/>
  <c r="L505" i="2"/>
  <c r="L493" i="2" s="1"/>
  <c r="L482" i="2" s="1"/>
  <c r="N168" i="2"/>
  <c r="L375" i="2"/>
  <c r="N247" i="2"/>
  <c r="L315" i="2"/>
  <c r="U167" i="2"/>
  <c r="L210" i="2"/>
  <c r="L209" i="2" s="1"/>
  <c r="L146" i="2"/>
  <c r="L145" i="2" s="1"/>
  <c r="L102" i="2" s="1"/>
  <c r="N255" i="2"/>
  <c r="N254" i="2" s="1"/>
  <c r="N226" i="2" s="1"/>
  <c r="N336" i="2"/>
  <c r="N335" i="2" s="1"/>
  <c r="L255" i="2"/>
  <c r="L254" i="2" s="1"/>
  <c r="L351" i="2"/>
  <c r="L350" i="2" s="1"/>
  <c r="L336" i="2"/>
  <c r="L335" i="2" s="1"/>
  <c r="N535" i="2"/>
  <c r="N375" i="2"/>
  <c r="N13" i="2"/>
  <c r="L60" i="2"/>
  <c r="L59" i="2" s="1"/>
  <c r="L196" i="2"/>
  <c r="N196" i="2"/>
  <c r="N76" i="2"/>
  <c r="N59" i="2" s="1"/>
  <c r="N12" i="2" s="1"/>
  <c r="J335" i="2"/>
  <c r="L583" i="2"/>
  <c r="N584" i="2"/>
  <c r="N583" i="2" s="1"/>
  <c r="L621" i="2"/>
  <c r="L608" i="2" s="1"/>
  <c r="N622" i="2"/>
  <c r="N621" i="2" s="1"/>
  <c r="N608" i="2" s="1"/>
  <c r="L448" i="2"/>
  <c r="L443" i="2" s="1"/>
  <c r="L442" i="2" s="1"/>
  <c r="L391" i="2" s="1"/>
  <c r="N449" i="2"/>
  <c r="N448" i="2" s="1"/>
  <c r="N443" i="2" s="1"/>
  <c r="N442" i="2" s="1"/>
  <c r="U102" i="2"/>
  <c r="N392" i="2"/>
  <c r="L581" i="2"/>
  <c r="N582" i="2"/>
  <c r="N581" i="2" s="1"/>
  <c r="N493" i="2"/>
  <c r="N482" i="2" s="1"/>
  <c r="L577" i="2"/>
  <c r="N579" i="2"/>
  <c r="N577" i="2" s="1"/>
  <c r="L602" i="2"/>
  <c r="L591" i="2" s="1"/>
  <c r="N603" i="2"/>
  <c r="N602" i="2" s="1"/>
  <c r="N591" i="2" s="1"/>
  <c r="L14" i="2"/>
  <c r="L13" i="2" s="1"/>
  <c r="N146" i="2"/>
  <c r="N145" i="2" s="1"/>
  <c r="H12" i="2"/>
  <c r="H263" i="2"/>
  <c r="W256" i="2"/>
  <c r="W255" i="2" s="1"/>
  <c r="W254" i="2" s="1"/>
  <c r="W226" i="2" s="1"/>
  <c r="U59" i="2"/>
  <c r="U12" i="2" s="1"/>
  <c r="U534" i="2"/>
  <c r="U528" i="2" s="1"/>
  <c r="W167" i="2"/>
  <c r="W59" i="2"/>
  <c r="W12" i="2" s="1"/>
  <c r="U631" i="2"/>
  <c r="W534" i="2"/>
  <c r="W528" i="2" s="1"/>
  <c r="J315" i="2"/>
  <c r="J493" i="2"/>
  <c r="J576" i="2"/>
  <c r="J196" i="2"/>
  <c r="J247" i="2"/>
  <c r="J443" i="2"/>
  <c r="J468" i="2"/>
  <c r="J591" i="2"/>
  <c r="J140" i="2"/>
  <c r="J608" i="2"/>
  <c r="J134" i="2"/>
  <c r="J474" i="2"/>
  <c r="J254" i="2"/>
  <c r="J13" i="2"/>
  <c r="J59" i="2"/>
  <c r="J392" i="2"/>
  <c r="AD589" i="2"/>
  <c r="AD632" i="2" s="1"/>
  <c r="AD640" i="2" s="1"/>
  <c r="J264" i="2"/>
  <c r="J375" i="2"/>
  <c r="J350" i="2"/>
  <c r="J236" i="2"/>
  <c r="S589" i="2"/>
  <c r="S632" i="2" s="1"/>
  <c r="S640" i="2" s="1"/>
  <c r="W263" i="2"/>
  <c r="U226" i="2"/>
  <c r="U263" i="2"/>
  <c r="Y12" i="2" l="1"/>
  <c r="N102" i="2"/>
  <c r="Y263" i="2"/>
  <c r="Y589" i="2" s="1"/>
  <c r="Y632" i="2" s="1"/>
  <c r="L576" i="2"/>
  <c r="L534" i="2" s="1"/>
  <c r="L528" i="2" s="1"/>
  <c r="N167" i="2"/>
  <c r="H589" i="2"/>
  <c r="H632" i="2" s="1"/>
  <c r="H640" i="2" s="1"/>
  <c r="L167" i="2"/>
  <c r="L631" i="2"/>
  <c r="L263" i="2"/>
  <c r="L12" i="2"/>
  <c r="N263" i="2"/>
  <c r="N391" i="2"/>
  <c r="N631" i="2"/>
  <c r="N576" i="2"/>
  <c r="N534" i="2" s="1"/>
  <c r="N528" i="2" s="1"/>
  <c r="U589" i="2"/>
  <c r="U632" i="2" s="1"/>
  <c r="U640" i="2" s="1"/>
  <c r="J631" i="2"/>
  <c r="W589" i="2"/>
  <c r="W632" i="2" s="1"/>
  <c r="J226" i="2"/>
  <c r="J534" i="2"/>
  <c r="J263" i="2"/>
  <c r="J102" i="2"/>
  <c r="J454" i="2"/>
  <c r="J442" i="2"/>
  <c r="J391" i="2" s="1"/>
  <c r="J167" i="2"/>
  <c r="J12" i="2"/>
  <c r="J482" i="2"/>
  <c r="L589" i="2" l="1"/>
  <c r="L632" i="2" s="1"/>
  <c r="N589" i="2"/>
  <c r="N632" i="2" s="1"/>
  <c r="J528" i="2"/>
  <c r="J589" i="2" l="1"/>
  <c r="J632" i="2" l="1"/>
  <c r="J640" i="2" l="1"/>
</calcChain>
</file>

<file path=xl/sharedStrings.xml><?xml version="1.0" encoding="utf-8"?>
<sst xmlns="http://schemas.openxmlformats.org/spreadsheetml/2006/main" count="6246" uniqueCount="832">
  <si>
    <t>620</t>
  </si>
  <si>
    <t>Муниципальное казенное учреждение "Контрольно-счетная палата Соликамского городского округа"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</si>
  <si>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</si>
  <si>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</si>
  <si>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9100000000</t>
  </si>
  <si>
    <t>Обеспечение деятельности органов местного самоуправления</t>
  </si>
  <si>
    <t>9100000030</t>
  </si>
  <si>
    <t>Председатель Контрольно-счетной палаты Соликамского городского округа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</si>
  <si>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</si>
  <si>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</si>
  <si>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</si>
  <si>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</si>
  <si>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</si>
  <si>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</si>
  <si>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</si>
  <si>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0113</t>
  </si>
  <si>
    <t>Другие общегосударственные вопросы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</si>
  <si>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</si>
  <si>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</si>
  <si>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</si>
  <si>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</si>
  <si>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0705</t>
  </si>
  <si>
    <t>Профессиональная подготовка, переподготовка и повышение квалификации</t>
  </si>
  <si>
    <t>621</t>
  </si>
  <si>
    <t>Дума Соликамского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</si>
  <si>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</si>
  <si>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</si>
  <si>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</si>
  <si>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</si>
  <si>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</si>
  <si>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</si>
  <si>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9100020010</t>
  </si>
  <si>
    <t>Компенсации депутатам за время осуществления полномочий</t>
  </si>
  <si>
    <t>300</t>
  </si>
  <si>
    <t>Социальное обеспечение и иные выплаты населению</t>
  </si>
  <si>
    <t>622</t>
  </si>
  <si>
    <t>Администрация Соликамского городского округа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</si>
  <si>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</si>
  <si>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</si>
  <si>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9100000010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</si>
  <si>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</si>
  <si>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</si>
  <si>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0900000000</t>
  </si>
  <si>
    <t>Муниципальная программа "Социальная поддержка и охрана здоровья граждан в Соликамском городском округе"</t>
  </si>
  <si>
    <t>0920000000</t>
  </si>
  <si>
    <t>Подпрограмма "Укрепление общественного здоровья и социальная поддержка отдельных категорий граждан в Соликамском городском округе"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</si>
  <si>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</si>
  <si>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</si>
  <si>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</si>
  <si>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</si>
  <si>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092022С190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</si>
  <si>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</si>
  <si>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1000000000</t>
  </si>
  <si>
    <t>Муниципальная программа "Ресурсное обеспечение деятельности органов местного самоуправления Соликамского городского округа"</t>
  </si>
  <si>
    <t>1090000000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</si>
  <si>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городского округа"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</si>
  <si>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</si>
  <si>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</si>
  <si>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</si>
  <si>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</si>
  <si>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</si>
  <si>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109012T060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</si>
  <si>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</si>
  <si>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</si>
  <si>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</si>
  <si>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</si>
  <si>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109012С050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</si>
  <si>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</si>
  <si>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</si>
  <si>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0105</t>
  </si>
  <si>
    <t>Судебная система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</si>
  <si>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</si>
  <si>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</si>
  <si>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0111</t>
  </si>
  <si>
    <t>Резервные фонды</t>
  </si>
  <si>
    <t>9200000090</t>
  </si>
  <si>
    <t>0300000000</t>
  </si>
  <si>
    <t>Муниципальная программа "Развитие комплексной безопасности на территории Соликамского городского округа, развитие АПК "Безопасный город""</t>
  </si>
  <si>
    <t>0310000000</t>
  </si>
  <si>
    <t>Подпрограмма "Общественная безопасность на территории Соликамского городского округа"</t>
  </si>
  <si>
    <t>0310500000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</si>
  <si>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городского округа"</t>
  </si>
  <si>
    <t>0310501110</t>
  </si>
  <si>
    <t>Обеспечение технической защиты информации</t>
  </si>
  <si>
    <t>0800000000</t>
  </si>
  <si>
    <t>Муниципальная программа "Развитие общественного самоуправления в Соликамском городском округе"</t>
  </si>
  <si>
    <t>0810000000</t>
  </si>
  <si>
    <t>Подпрограмма "Поддержка и развитие общественных инициатив в Соликамском городском округе"</t>
  </si>
  <si>
    <t>0810100000</t>
  </si>
  <si>
    <t>Основное мероприятие "Развитие взаимодействия органов местного самоуправления с гражданским обществом "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</si>
  <si>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</si>
  <si>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</si>
  <si>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</si>
  <si>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</si>
  <si>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</si>
  <si>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Подпрограмма "Укрепление гражданского единства и межнационального согласия в Соликамском городском округе"</t>
  </si>
  <si>
    <t>0840100000</t>
  </si>
  <si>
    <t>Основное мероприятие "Содействие формированию гармоничной межнациональной и межконфессиональной ситуации в Соликамском городском округе"</t>
  </si>
  <si>
    <t>1010000000</t>
  </si>
  <si>
    <t>Подпрограмма "Развитие муниципальной службы в Соликамском городском округе"</t>
  </si>
  <si>
    <t>1010100000</t>
  </si>
  <si>
    <t>Основное мероприятие "Развитие и совершенствование муниципальной службы в администрации Соликамского городского округа и ее отраслевых (функциональных) органах"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</si>
  <si>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</si>
  <si>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</si>
  <si>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</si>
  <si>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</si>
  <si>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</si>
  <si>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</si>
  <si>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</si>
  <si>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109012К080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</si>
  <si>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</si>
  <si>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</si>
  <si>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</si>
  <si>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</si>
  <si>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</si>
  <si>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</si>
  <si>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</si>
  <si>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</si>
  <si>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</si>
  <si>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</si>
  <si>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92000SP040</t>
  </si>
  <si>
    <t>92000SP080</t>
  </si>
  <si>
    <t>0309</t>
  </si>
  <si>
    <t>Гражданская оборона</t>
  </si>
  <si>
    <t>0320000000</t>
  </si>
  <si>
    <t>Подпрограмма "Развитие безопасности жизнедеятельности населения Соликамского городского округа"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</si>
  <si>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</si>
  <si>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</si>
  <si>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</si>
  <si>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</si>
  <si>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</si>
  <si>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Подпрограмма "Обеспечение реализации муниципальной программы "Развитие комплексной безопасности на территории Соликамского городского округа, развитие АПК "Безопасный город""</t>
  </si>
  <si>
    <t>0390100000</t>
  </si>
  <si>
    <t>0390100080</t>
  </si>
  <si>
    <t>Обеспечение деятельности казенных учреждений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</si>
  <si>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</si>
  <si>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</si>
  <si>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</si>
  <si>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</si>
  <si>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</si>
  <si>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</si>
  <si>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</si>
  <si>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</si>
  <si>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</si>
  <si>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</si>
  <si>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0314</t>
  </si>
  <si>
    <t>Другие вопросы в области национальной безопасности и правоохранительной деятельности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</si>
  <si>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</si>
  <si>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</si>
  <si>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</si>
  <si>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</si>
  <si>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</si>
  <si>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0405</t>
  </si>
  <si>
    <t>Сельское хозяйство и рыболовство</t>
  </si>
  <si>
    <t>031012У090</t>
  </si>
  <si>
    <t>Организация мероприятий при осуществлении деятельности по обращению с животными без владельцев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</si>
  <si>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</si>
  <si>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</si>
  <si>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0400000000</t>
  </si>
  <si>
    <t>Муниципальная программа "Экономическое развитие Соликамского городского округа"</t>
  </si>
  <si>
    <t>0430000000</t>
  </si>
  <si>
    <t>Подпрограмма "Поддержка сельского хозяйства в Соликамском городском округе"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</si>
  <si>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</si>
  <si>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</si>
  <si>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</si>
  <si>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</si>
  <si>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</si>
  <si>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</si>
  <si>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</si>
  <si>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</si>
  <si>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</si>
  <si>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Муниципальная программа "Развитие инфраструктуры и комфортной среды Соликамского городского округа"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</si>
  <si>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</si>
  <si>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</si>
  <si>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</si>
  <si>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05101SУ200</t>
  </si>
  <si>
    <t>0407</t>
  </si>
  <si>
    <t>Лесное хозяйство</t>
  </si>
  <si>
    <t>0320204110</t>
  </si>
  <si>
    <t>Мероприятия по противопожарной защите лесов</t>
  </si>
  <si>
    <t>0340000000</t>
  </si>
  <si>
    <t>Подпрограмма "Охрана окружающей среды Соликамского городского округа"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</si>
  <si>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</si>
  <si>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</si>
  <si>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</si>
  <si>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</si>
  <si>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0408</t>
  </si>
  <si>
    <t>Транспорт</t>
  </si>
  <si>
    <t>0590000000</t>
  </si>
  <si>
    <t>Подпрограмма "Обеспечение реализации муниципальной программы "Развитие инфраструктуры и комфортной среды Соликамского городского округа"</t>
  </si>
  <si>
    <t>0590200000</t>
  </si>
  <si>
    <t>0590205520</t>
  </si>
  <si>
    <t>Организация перевозок пассажиров автомобильным транспортом на территории Соликамского городского округа</t>
  </si>
  <si>
    <t>0409</t>
  </si>
  <si>
    <t>Дорожное хозяйство (дорожные фонды)</t>
  </si>
  <si>
    <t>0530000000</t>
  </si>
  <si>
    <t>Подпрограмма "Развитие и содержание дорог Соликамского городского округа"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</si>
  <si>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</si>
  <si>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</si>
  <si>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0530104510</t>
  </si>
  <si>
    <t>Содержание автомобильных дорог и элементов благоустройства</t>
  </si>
  <si>
    <t>0530200000</t>
  </si>
  <si>
    <t>05302ST040</t>
  </si>
  <si>
    <t>0412</t>
  </si>
  <si>
    <t>Другие вопросы в области национальной экономики</t>
  </si>
  <si>
    <t>0200000000</t>
  </si>
  <si>
    <t>Муниципальная программа "Развитие сферы культуры, туризма и молодежной политики Соликамского городского округа"</t>
  </si>
  <si>
    <t>0220000000</t>
  </si>
  <si>
    <t>Подпрограмма "Развитие сферы туризма в Соликамском городском округе"</t>
  </si>
  <si>
    <t>0220100000</t>
  </si>
  <si>
    <t>0220108500</t>
  </si>
  <si>
    <t>0410000000</t>
  </si>
  <si>
    <t>Подпрограмма "Развитие малого и среднего предпринимательства в Соликамском городском округе"</t>
  </si>
  <si>
    <t>0410100000</t>
  </si>
  <si>
    <t>0410104230</t>
  </si>
  <si>
    <t>Поддержка инфраструктуры малого и среднего предпринимательства</t>
  </si>
  <si>
    <t>0410200000</t>
  </si>
  <si>
    <t>Основное мероприятие "Улучшение условий для удовлетворения потребностей населения в товарах и услугах"</t>
  </si>
  <si>
    <t>0410204260</t>
  </si>
  <si>
    <t>Развитие торговли и потребительского рынка</t>
  </si>
  <si>
    <t>0501</t>
  </si>
  <si>
    <t>Жилищное хозяйство</t>
  </si>
  <si>
    <t>0510200000</t>
  </si>
  <si>
    <t>Основное мероприятие "Улучшение внешнего облика Соликамского городского округа и условий проживания граждан"</t>
  </si>
  <si>
    <t>05102SP250</t>
  </si>
  <si>
    <t>0540000000</t>
  </si>
  <si>
    <t>Подпрограмма "Поддержка технического состояния и развитие жилищного фонда Соликамского городского округа"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</si>
  <si>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</si>
  <si>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</si>
  <si>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</si>
  <si>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</si>
  <si>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</si>
  <si>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</si>
  <si>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05401SЖ160</t>
  </si>
  <si>
    <t>054F300000</t>
  </si>
  <si>
    <t>Основное мероприятие Реализация федерального проекта "Обеспечение устойчивого сокращения непригодного для проживания жилищного фонда"</t>
  </si>
  <si>
    <t>054F367483</t>
  </si>
  <si>
    <t>Обеспечение устойчивого сокращения непригодного для проживания жилищного фонда</t>
  </si>
  <si>
    <t>054F367484</t>
  </si>
  <si>
    <t>Реализация мероприятий по обеспечению устойчивого сокращения непригодного для проживания жилищного фонда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</si>
  <si>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</si>
  <si>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</si>
  <si>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0502</t>
  </si>
  <si>
    <t>Коммунальное хозяйство</t>
  </si>
  <si>
    <t>0520000000</t>
  </si>
  <si>
    <t>Подпрограмма "Развитие коммунальной инфраструктуры и повышение энергетической эффективности на территории Соликамского городского округа"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</si>
  <si>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</si>
  <si>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</si>
  <si>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</si>
  <si>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</si>
  <si>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0520105260</t>
  </si>
  <si>
    <t>Поддержка технического состояния объектов коммунальной инфраструктуры</t>
  </si>
  <si>
    <t>Основное мероприятие "Комплексное развитие сельских территорий"</t>
  </si>
  <si>
    <t>0503</t>
  </si>
  <si>
    <t>Благоустройство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</si>
  <si>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</si>
  <si>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</si>
  <si>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</si>
  <si>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</si>
  <si>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</si>
  <si>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</si>
  <si>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</si>
  <si>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</si>
  <si>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</si>
  <si>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</si>
  <si>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Основное мероприятие "Повышение уровня благоустройства нуждающихся в благоустройстве территорий общего пользования Соликамского городского округа, а также дворовых территорий многоквартирных домов"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</si>
  <si>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</si>
  <si>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</si>
  <si>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</si>
  <si>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</si>
  <si>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</si>
  <si>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</si>
  <si>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</si>
  <si>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0505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</si>
  <si>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</si>
  <si>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</si>
  <si>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</si>
  <si>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0603</t>
  </si>
  <si>
    <t>Охрана объектов растительного и животного мира и среды их обитания</t>
  </si>
  <si>
    <t>0340106110</t>
  </si>
  <si>
    <t>Обеспечение функций в сфере охраны окружающей среды и экологической безопасности</t>
  </si>
  <si>
    <t>0340106140</t>
  </si>
  <si>
    <t>Озеленение территории городского округа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</si>
  <si>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</si>
  <si>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</si>
  <si>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</si>
  <si>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</si>
  <si>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0702</t>
  </si>
  <si>
    <t>Общее образование</t>
  </si>
  <si>
    <t>0100000000</t>
  </si>
  <si>
    <t>Муниципальная программа "Развитие системы образования Соликамского городского округа"</t>
  </si>
  <si>
    <t>0110000000</t>
  </si>
  <si>
    <t>Подпрограмма "Развитие инфраструктуры муниципальной системы образования Соликамского городского округа"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</si>
  <si>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</si>
  <si>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</si>
  <si>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</si>
  <si>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</si>
  <si>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0709</t>
  </si>
  <si>
    <t>Другие вопросы в области образования</t>
  </si>
  <si>
    <t>0804</t>
  </si>
  <si>
    <t>Другие вопросы в области культуры, кинематографии</t>
  </si>
  <si>
    <t>0210000000</t>
  </si>
  <si>
    <t>Подпрограмма "Развитие сферы культуры в Соликамском городском округе"</t>
  </si>
  <si>
    <t>0210100000</t>
  </si>
  <si>
    <t>0210100150</t>
  </si>
  <si>
    <t>1001</t>
  </si>
  <si>
    <t>Пенсионное обеспечение</t>
  </si>
  <si>
    <t>1090120020</t>
  </si>
  <si>
    <t>1003</t>
  </si>
  <si>
    <t>Социальное обеспечение населения</t>
  </si>
  <si>
    <t>059022С460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</si>
  <si>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</si>
  <si>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>0920600000</t>
  </si>
  <si>
    <t>09206L5761</t>
  </si>
  <si>
    <t>1004</t>
  </si>
  <si>
    <t>Охрана семьи и детства</t>
  </si>
  <si>
    <t>092022С080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</si>
  <si>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</si>
  <si>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1006</t>
  </si>
  <si>
    <t>Другие вопросы в области социальной политики</t>
  </si>
  <si>
    <t>0820000000</t>
  </si>
  <si>
    <t>Подпрограмма "Поддержка ветеранов войны, труда Вооруженных сил и правоохранительных органов в Соликамском городском округе"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</si>
  <si>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</si>
  <si>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</si>
  <si>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</si>
  <si>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</si>
  <si>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</si>
  <si>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</si>
  <si>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Подпрограмма "Социальная реабилитация и обеспечение жизнедеятельности инвалидов в Соликамском городском округе"</t>
  </si>
  <si>
    <t>0830100000</t>
  </si>
  <si>
    <t>Основное мероприятие "Социальная реабилитация и адаптация инвалидов Соликамского городского округа"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</si>
  <si>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</si>
  <si>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</si>
  <si>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</si>
  <si>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</si>
  <si>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</si>
  <si>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</si>
  <si>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</si>
  <si>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</si>
  <si>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Подпрограмма "Врачебные кадры в Соликамском городском округе"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</si>
  <si>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</si>
  <si>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</si>
  <si>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</si>
  <si>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</si>
  <si>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1102</t>
  </si>
  <si>
    <t>Массовый спорт</t>
  </si>
  <si>
    <t>0600000000</t>
  </si>
  <si>
    <t>Муниципальная программа "Физическая культура и спорт Соликамского городского округа"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</si>
  <si>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</si>
  <si>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</si>
  <si>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</si>
  <si>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</si>
  <si>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06101SФ230</t>
  </si>
  <si>
    <t>623</t>
  </si>
  <si>
    <t>Комитет по архитектуре и градостроительству администрации Соликамского городского округа</t>
  </si>
  <si>
    <t>0590100040</t>
  </si>
  <si>
    <t>0560000000</t>
  </si>
  <si>
    <t>Подпрограмма "Развитие градостроительного планирования и регулирования использования территории Соликамского городского округа"</t>
  </si>
  <si>
    <t>0560100000</t>
  </si>
  <si>
    <t>Основное мероприятие "Обеспечение устойчивого развития территории Соликамского городского округа градостроительными средствами"</t>
  </si>
  <si>
    <t>0560104620</t>
  </si>
  <si>
    <t>Управление градостроительной деятельностью на территории Соликамского городского округа</t>
  </si>
  <si>
    <t>624</t>
  </si>
  <si>
    <t>Управление имущественных отношений администрации Соликамского городского округа</t>
  </si>
  <si>
    <t>0490000000</t>
  </si>
  <si>
    <t>Подпрограмма "Обеспечение реализации муниципальной программы "Экономическое развитие Соликамского городского округа"</t>
  </si>
  <si>
    <t>0490100000</t>
  </si>
  <si>
    <t>0490100040</t>
  </si>
  <si>
    <t>0420000000</t>
  </si>
  <si>
    <t>Подпрограмма "Эффективное управление и распоряжение муниципальным имуществом и земельными ресурсами в Соликамском городском округе"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</si>
  <si>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</si>
  <si>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</si>
  <si>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</si>
  <si>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</si>
  <si>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</si>
  <si>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</si>
  <si>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</si>
  <si>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</si>
  <si>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04202SЦ140</t>
  </si>
  <si>
    <t>0490101220</t>
  </si>
  <si>
    <t>Содержание объектов казны</t>
  </si>
  <si>
    <t>629</t>
  </si>
  <si>
    <t>Управление образования администрации Соликамского городского округа</t>
  </si>
  <si>
    <t>0701</t>
  </si>
  <si>
    <t>Дошкольное образование</t>
  </si>
  <si>
    <t>0110102040</t>
  </si>
  <si>
    <t>Развитие вариативных форм дошкольного образования</t>
  </si>
  <si>
    <t>011012Н310</t>
  </si>
  <si>
    <t>Проведение работ по ремонту помещений общеобразовательных организаций для размещения дошкольных групп и пришкольных интернатов</t>
  </si>
  <si>
    <t>011012Н420</t>
  </si>
  <si>
    <t>Оснащение оборудованием образовательных организаций, реализующих программы дошкольного образования, в соответствии с требованиями федерального государственного образовательного стандарта дошкольного образования</t>
  </si>
  <si>
    <t>0110600000</t>
  </si>
  <si>
    <t>0110607350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</si>
  <si>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</si>
  <si>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>0190000000</t>
  </si>
  <si>
    <t>Подпрограмма "Обеспечение реализации муниципальной программы "Развитие системы образования Соликамского городского округа"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</si>
  <si>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</si>
  <si>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</si>
  <si>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</si>
  <si>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</si>
  <si>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</si>
  <si>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</si>
  <si>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</si>
  <si>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019022Н020</t>
  </si>
  <si>
    <t>Единая субвенция на выполнение отдельных государственных полномочий в сфере образования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</si>
  <si>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</si>
  <si>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</si>
  <si>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</si>
  <si>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</si>
  <si>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0190253030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</si>
  <si>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</si>
  <si>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</si>
  <si>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</si>
  <si>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01902SН040</t>
  </si>
  <si>
    <t>0703</t>
  </si>
  <si>
    <t>Дополнительное образование детей</t>
  </si>
  <si>
    <t>0190102060</t>
  </si>
  <si>
    <t>Предоставление услуг по дополнительному образованию детей</t>
  </si>
  <si>
    <t>0707</t>
  </si>
  <si>
    <t>Молодежная политика</t>
  </si>
  <si>
    <t>0190207510</t>
  </si>
  <si>
    <t>Мероприятия по организации отдыха детей и их оздоровления</t>
  </si>
  <si>
    <t>019022С140</t>
  </si>
  <si>
    <t>Мероприятия по организации оздоровления и отдыха детей</t>
  </si>
  <si>
    <t>0110207110</t>
  </si>
  <si>
    <t>Выявление, сопровождение и поддержка одаренных детей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</si>
  <si>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</si>
  <si>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</si>
  <si>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</si>
  <si>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</si>
  <si>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</si>
  <si>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</si>
  <si>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</si>
  <si>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</si>
  <si>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</si>
  <si>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</si>
  <si>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</si>
  <si>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</si>
  <si>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019022С170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</si>
  <si>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</si>
  <si>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09201SС240</t>
  </si>
  <si>
    <t>631</t>
  </si>
  <si>
    <t>Управление культуры администрации Соликамского городского округа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</si>
  <si>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</si>
  <si>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</si>
  <si>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</si>
  <si>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Подпрограмма "Обеспечение реализации муниципальной программы "Развитие сферы культуры, туризма и молодежной политики Соликамского городского округа"</t>
  </si>
  <si>
    <t>0290100000</t>
  </si>
  <si>
    <t>0290102060</t>
  </si>
  <si>
    <t>0240000000</t>
  </si>
  <si>
    <t>Подпрограмма "Развитие молодежной политики в Соликамском городском округе"</t>
  </si>
  <si>
    <t>0240100000</t>
  </si>
  <si>
    <t>Основное мероприятие "Развитие условий для социального становления и самореализации молодежи на территории Соликамского городского округа"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</si>
  <si>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</si>
  <si>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</si>
  <si>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</si>
  <si>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</si>
  <si>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0801</t>
  </si>
  <si>
    <t>Культура</t>
  </si>
  <si>
    <t>0230000000</t>
  </si>
  <si>
    <t>Подпрограмма "Сохранение объектов культурного наследия в Соликамском городском округе"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</si>
  <si>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</si>
  <si>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</si>
  <si>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</si>
  <si>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</si>
  <si>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</si>
  <si>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</si>
  <si>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</si>
  <si>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</si>
  <si>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</si>
  <si>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</si>
  <si>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</si>
  <si>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</si>
  <si>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</si>
  <si>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</si>
  <si>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</si>
  <si>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</si>
  <si>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</si>
  <si>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</si>
  <si>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</si>
  <si>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</si>
  <si>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</si>
  <si>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</si>
  <si>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</si>
  <si>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</si>
  <si>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Подпрограмма "Обеспечение жильем молодых семей в Соликамском городском округе"</t>
  </si>
  <si>
    <t>0910100000</t>
  </si>
  <si>
    <t>Основное мероприятие "Муниципальная поддержка молодых семей в решении жилищной проблемы"</t>
  </si>
  <si>
    <t>091012С020</t>
  </si>
  <si>
    <t>09101L4970</t>
  </si>
  <si>
    <t>633</t>
  </si>
  <si>
    <t>Комитет по физической культуре и спорту администрации Соликамского городского округа</t>
  </si>
  <si>
    <t>0690000000</t>
  </si>
  <si>
    <t>Подпрограмма "Обеспечение реализации муниципальной программы "Физическая культура и спорт Соликамского городского округа"</t>
  </si>
  <si>
    <t>0690100000</t>
  </si>
  <si>
    <t>0690102060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</si>
  <si>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</si>
  <si>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</si>
  <si>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</si>
  <si>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</si>
  <si>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</si>
  <si>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</si>
  <si>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Стипендии главы городского округа - главы администрации Соликамского городского округа ведущим спортсменам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</si>
  <si>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</si>
  <si>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</si>
  <si>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</si>
  <si>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</si>
  <si>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061P500000</t>
  </si>
  <si>
    <t>1103</t>
  </si>
  <si>
    <t>Спорт высших достижений</t>
  </si>
  <si>
    <t>061P550810</t>
  </si>
  <si>
    <t>1105</t>
  </si>
  <si>
    <t>Другие вопросы в области физической культуры и спорта</t>
  </si>
  <si>
    <t>0690100040</t>
  </si>
  <si>
    <t>670</t>
  </si>
  <si>
    <t>Финансовое управление администрации Соликамского городского округа</t>
  </si>
  <si>
    <t>1090200000</t>
  </si>
  <si>
    <t>Основное мероприятие "Обеспечение сбалансированности и устойчивости бюджета Соликамского городского округа. Повышение качества управления муниципальными финансами"</t>
  </si>
  <si>
    <t>1090200040</t>
  </si>
  <si>
    <t>109022Ц320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</si>
  <si>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</si>
  <si>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1090300080</t>
  </si>
  <si>
    <t>9200000980</t>
  </si>
  <si>
    <t>9200000990</t>
  </si>
  <si>
    <t>Условные расходы бюджета</t>
  </si>
  <si>
    <t>тыс.руб.</t>
  </si>
  <si>
    <t>Наименование расходов</t>
  </si>
  <si>
    <t>Ведомственная структура расходов на 2022 год и плановый период 2023 и 2024 годов</t>
  </si>
  <si>
    <t>1</t>
  </si>
  <si>
    <t>2</t>
  </si>
  <si>
    <t>3</t>
  </si>
  <si>
    <t>4</t>
  </si>
  <si>
    <t>6</t>
  </si>
  <si>
    <t>7</t>
  </si>
  <si>
    <t>8</t>
  </si>
  <si>
    <t>ИТОГО РАСХОДОВ:</t>
  </si>
  <si>
    <t>Общегосударственные вопросы</t>
  </si>
  <si>
    <t>Образование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</si>
  <si>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</si>
  <si>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</si>
  <si>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</si>
  <si>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</si>
  <si>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>Мероприятия по расселению жилищного фонда, признанного аварийным после 01 января 2017 г. (долевое участие местного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</si>
  <si>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бюджета, без софинансирования из федерального бюджета)</t>
  </si>
  <si>
    <t>Охрана окружающей среды</t>
  </si>
  <si>
    <t xml:space="preserve">Культура, кинематография 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</si>
  <si>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</si>
  <si>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Социальная политика</t>
  </si>
  <si>
    <t>Физическая культура и спорт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</si>
  <si>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местного бюджета)</t>
  </si>
  <si>
    <t>Разработка проектов межевания территории и проведение комплексных кадастровых работ (долевое участие местного бюджета)</t>
  </si>
  <si>
    <t xml:space="preserve">Предоставление услуг в сфере физической культуры и спорта, реализация мероприятий Всероссийского комплекса ГТО  </t>
  </si>
  <si>
    <t>0100</t>
  </si>
  <si>
    <t>0700</t>
  </si>
  <si>
    <t>Глава городского округа - глава администрации Соликамского городского округа</t>
  </si>
  <si>
    <t>Софинансирование проектов инициативного бюджетирования  (долевое участие местного бюджета)</t>
  </si>
  <si>
    <t>0300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</si>
  <si>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</si>
  <si>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0400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</si>
  <si>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</si>
  <si>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>0500</t>
  </si>
  <si>
    <t>0600</t>
  </si>
  <si>
    <t>0800</t>
  </si>
  <si>
    <t>1000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</si>
  <si>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 (долевое участие местного бюджета)</t>
  </si>
  <si>
    <t>1100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</si>
  <si>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местного бюджета)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</si>
  <si>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 (долевое участие местного бюджета)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</si>
  <si>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</si>
  <si>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краевого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</si>
  <si>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</si>
  <si>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</si>
  <si>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краевого бюджета, без софинансирования из федерального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</si>
  <si>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</si>
  <si>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краевого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</si>
  <si>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краевого бюджета)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</si>
  <si>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 (долевое участие краевого бюджета)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</si>
  <si>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 (долевое участие краевого бюджета)</t>
  </si>
  <si>
    <t>Мероприятия по расселению жилищного фонда, признанного аварийным после 01 января 2017 г. (долевое участие краевого бюджета)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</si>
  <si>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краевого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</si>
  <si>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</si>
  <si>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Строительство (реконструкция) стадионов, межшкольных стадионов, спортивных площадок и иных спортивных объектов (долевое участие местного бюджета)</t>
  </si>
  <si>
    <t>Разработка проектов межевания территории и проведение комплексных кадастровых работ (долевое участие краевого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</si>
  <si>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</si>
  <si>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</si>
  <si>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</si>
  <si>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</si>
  <si>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</si>
  <si>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 xml:space="preserve">Обеспечение жильем молодых семей в Соликамском городском округе 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</si>
  <si>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</si>
  <si>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</si>
  <si>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Закупка товаров, работ и услуг для государственных (муниципальных) нужд</t>
  </si>
  <si>
    <t>0520200000</t>
  </si>
  <si>
    <t xml:space="preserve">0520205240 </t>
  </si>
  <si>
    <t>Реализация муниципальной адресной программы Соликамского городского округа "Формирование современной городской среды на 2018-2024 годы" (кроме долевого участия)</t>
  </si>
  <si>
    <t>0510305310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</si>
  <si>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</si>
  <si>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Подпрограмма "Благоустройство Соликамского городского округа"</t>
  </si>
  <si>
    <t>Основное мероприятие "Создание эффективной системы пожарной безопасности"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</si>
  <si>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</si>
  <si>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</si>
  <si>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бюджета)</t>
  </si>
  <si>
    <t>Основное мероприятие "Сохранение и популяризация объектов культурного наследия"</t>
  </si>
  <si>
    <t>Основное мероприятие "Реализация федерального проекта "Спорт - норма жизни"</t>
  </si>
  <si>
    <t>Основное мероприятие "Усиление роли сферы культуры в повышении качества жизни горожан"</t>
  </si>
  <si>
    <t>Подпрограмма "Благоустройство Соликамского городского округа "</t>
  </si>
  <si>
    <t>Формирование имиджа и бренда Соликамского городского округа</t>
  </si>
  <si>
    <t>Мероприятия по улучшению санитарного состояния территории Соликамского городского округа</t>
  </si>
  <si>
    <t>Образование комиссий по делам несовершеннолетних и защита их прав и организация их деятельности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</si>
  <si>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РФ (долевое участие местного бюджета)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</si>
  <si>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</si>
  <si>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</si>
  <si>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Основное мероприятие "Создание условий для повышения конкурентоспособности туристского рынка Соликамского городского округа"</t>
  </si>
  <si>
    <t>Обеспечение мероприятий по содержанию и ремонту жилищного фонда</t>
  </si>
  <si>
    <t>в том числе:</t>
  </si>
  <si>
    <t>"Строительство универсальной спортивной площадки с искусственным покрытием (межшкольный стадион) по адресу: ул. Набережная, д. 169 в г.Соликамске Пермского края"</t>
  </si>
  <si>
    <t>Реализация государственной программы "Комплексное развитие сельских территорий"</t>
  </si>
  <si>
    <t>Обеспечение жильем молодых семей в Соликамском городском округе (долевое участие местного бюджета)</t>
  </si>
  <si>
    <t>Обеспечение жильем молодых семей в Соликамском городском округе (долевое участие федерального бюджета)</t>
  </si>
  <si>
    <t>Обеспечение жильем молодых семей в Соликамском городском округе (долевое участие краевого бюджета)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</si>
  <si>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РФ (долевое участие федерального и краевого бюджета)</t>
  </si>
  <si>
    <t>Основное мероприятие "Реализация регионального проекта "Формирование комфортной городской среды"</t>
  </si>
  <si>
    <t>0920120120</t>
  </si>
  <si>
    <t>Единовременные денежные выплаты многодетным семьям, состоящим на учете по месту жительства в Соликамском городском округе, взамен предоставления земельного участка в собственность бесплатно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</si>
  <si>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федерального бюджета)</t>
  </si>
  <si>
    <t>Приложение 2</t>
  </si>
  <si>
    <t>Обеспечение мероприятий по расселению граждан из аварийного жилищного фонда</t>
  </si>
  <si>
    <t>изменения</t>
  </si>
  <si>
    <t>2022 год  (1 чтение)</t>
  </si>
  <si>
    <t xml:space="preserve">2022 год  </t>
  </si>
  <si>
    <t>9</t>
  </si>
  <si>
    <t>10</t>
  </si>
  <si>
    <t>12</t>
  </si>
  <si>
    <t xml:space="preserve">2023 год  </t>
  </si>
  <si>
    <t>13</t>
  </si>
  <si>
    <t xml:space="preserve">2024 год  </t>
  </si>
  <si>
    <t>2023 год  (1 чтение)</t>
  </si>
  <si>
    <t>2024 год  (1 чтение)</t>
  </si>
  <si>
    <t>02101SР040</t>
  </si>
  <si>
    <t>Приобретение оборудования для профильных медицинских классов в образовательных организациях Пермского края (долевое участие местного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</si>
  <si>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(долевое участие местного бюджета)</t>
  </si>
  <si>
    <t>01101SР040</t>
  </si>
  <si>
    <t>01101SН700</t>
  </si>
  <si>
    <t>08101SP080</t>
  </si>
  <si>
    <t>поправки (ЭС 16.11.21, МБТ, непрограммные)</t>
  </si>
  <si>
    <t xml:space="preserve">Иные бюджетные ассигнования           </t>
  </si>
  <si>
    <t>0410104260</t>
  </si>
  <si>
    <t>Основное мероприятие "Развитие и поддержка малого и среднего предпринимательства"</t>
  </si>
  <si>
    <t>целевая статья</t>
  </si>
  <si>
    <t>вид расходов</t>
  </si>
  <si>
    <t>Бюджетная классификация</t>
  </si>
  <si>
    <t>раздел, подраздел</t>
  </si>
  <si>
    <t>МБТ</t>
  </si>
  <si>
    <t>МБ</t>
  </si>
  <si>
    <t>2022 год  (реш.ДСГО 10.12.21 № 47)</t>
  </si>
  <si>
    <t>2023 год  (реш.ДСГО 10.12.21 № 47)</t>
  </si>
  <si>
    <t>2024 год  (реш.ДСГО 10.12.21 № 47)</t>
  </si>
  <si>
    <t>11</t>
  </si>
  <si>
    <t>14</t>
  </si>
  <si>
    <t>(отдельные изменения)</t>
  </si>
  <si>
    <t>15</t>
  </si>
  <si>
    <t>Субсидии; Субвенции; Иные МБТ</t>
  </si>
  <si>
    <t>Переходящие контракты</t>
  </si>
  <si>
    <t/>
  </si>
  <si>
    <t>Основное мероприятие "Развитие взаимодействия органов местного самоуправления с гражданским обществом"</t>
  </si>
  <si>
    <t>Софинансирование проектов инициативного бюджетирования (долевое участие местного бюджета)</t>
  </si>
  <si>
    <t>Софинансирование проектов инициативного бюджетирования (долевое участие юридических и физических лиц)</t>
  </si>
  <si>
    <t>Софинансирование проектов инициативного бюджетирования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</si>
  <si>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(долевое участие краевого бюджета)</t>
  </si>
  <si>
    <t>011012Н720</t>
  </si>
  <si>
    <t>Оснащение оборудованием образовательных организаций, реализующих программы общего образования, в соответствии с требованиями федерального государственного образовательного стандарта общего образования</t>
  </si>
  <si>
    <t>Приобретение оборудования для профильных медицинских классов в образовательных организациях Пермского края (долевое участие краевого бюджета)</t>
  </si>
  <si>
    <t xml:space="preserve"> Охрана семьи и детства</t>
  </si>
  <si>
    <t>06101SФ130</t>
  </si>
  <si>
    <t>061P552290</t>
  </si>
  <si>
    <t>Другие вопросы в области жилищно-коммунального хозяйства</t>
  </si>
  <si>
    <t>ЭС от 07.02.2022; прочие изменения</t>
  </si>
  <si>
    <t>03101SП151</t>
  </si>
  <si>
    <t>0530204520</t>
  </si>
  <si>
    <t>05201SР181</t>
  </si>
  <si>
    <t xml:space="preserve">Общее образование </t>
  </si>
  <si>
    <t>0110107360</t>
  </si>
  <si>
    <t>Приведение в нормативное состояние муниципальных общеобразовательных учреждений (кроме долевого участия в ПРП)</t>
  </si>
  <si>
    <t>01101SН071</t>
  </si>
  <si>
    <t xml:space="preserve">400 </t>
  </si>
  <si>
    <t>Строительство школы на 825 мест в микрорайоне Клестовка г. Соликамск</t>
  </si>
  <si>
    <t>0610140210</t>
  </si>
  <si>
    <t>"Строительство крытого ледового катка с искусственным покрытием" в г.Соликамске Пермского края  (Остатки 2021 года)</t>
  </si>
  <si>
    <t>"Строительство крытого ледового катка с искусственным покрытием" в г.Соликамске Пермского края</t>
  </si>
  <si>
    <t>06101SР041</t>
  </si>
  <si>
    <t xml:space="preserve">Капитальные вложения в объекты государственной (муниципальной) собственности </t>
  </si>
  <si>
    <t>06101SФ231</t>
  </si>
  <si>
    <t>Строительство (реконструкция) стадионов, межшкольных стадионов, спортивных площадок и иных спортивных объектов (Остаток 2021 года)</t>
  </si>
  <si>
    <t>Приобретение оборудования для профильных медицинских классов в образовательных организациях Пермского края (долевое участие юридических и физических лиц)</t>
  </si>
  <si>
    <t>Приведение в нормативное состояние территорий учреждений общего и дополнительного образования (кроме долевого участия в ПРП)</t>
  </si>
  <si>
    <t>0110107390</t>
  </si>
  <si>
    <t>1101</t>
  </si>
  <si>
    <t>Физическая культура</t>
  </si>
  <si>
    <t>Подпрограмма  "Обеспечение реализации муниципальной программы "Развитие системы образования Соликамского городского округа"</t>
  </si>
  <si>
    <t>Мероприятия по охране общественного порядка и профилактика правонарушений</t>
  </si>
  <si>
    <t xml:space="preserve">Основное мероприятие "Мероприятия по снижению негативного воздействия на почвы, восстановление нарушенных земель, ликвидации несанкционированных свалок"  </t>
  </si>
  <si>
    <t>0510700000</t>
  </si>
  <si>
    <t>05107SЭ240</t>
  </si>
  <si>
    <t xml:space="preserve">Предоставление субсидий бюджетным, автономным учреждениям и иным некоммерческим организациям </t>
  </si>
  <si>
    <t>Приведение в нормативное состояние муниципальных общеобразовательных учреждений (в том числе разработка ПСД)</t>
  </si>
  <si>
    <t>0110607360</t>
  </si>
  <si>
    <t xml:space="preserve">Приведение в нормативное состояние учреждений, подведомственных Управлению культуры </t>
  </si>
  <si>
    <t>0210108320</t>
  </si>
  <si>
    <t>0210600000</t>
  </si>
  <si>
    <t>0210608320</t>
  </si>
  <si>
    <t>Возмещение затрат на подключение к сетям электроснабжения д. Кокорино</t>
  </si>
  <si>
    <t>0520209630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</si>
  <si>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</si>
  <si>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краевого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</si>
  <si>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</si>
  <si>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>02101L4670</t>
  </si>
  <si>
    <t>0520600000</t>
  </si>
  <si>
    <t xml:space="preserve">0520605240 </t>
  </si>
  <si>
    <t>0520605240</t>
  </si>
  <si>
    <t>Разработка схем, проектирование и сооружение объектов инженерной инфраструктуры (в том числе разработка ПСД)</t>
  </si>
  <si>
    <t>Субсидии; Субвенции; Иные МБТ; прочие изменения</t>
  </si>
  <si>
    <t>Расходы на исполнение решений судов, вступивших в законную силу</t>
  </si>
  <si>
    <t>9200000950</t>
  </si>
  <si>
    <t>019012Ф181</t>
  </si>
  <si>
    <t xml:space="preserve">Субсидия на снижение негативного воздействия на почвы, восстановление нарушенных земель, ликвидация несанкционированных свалок в пределах населенных пунктов или в границах муниципального образования (долевое участие местного бюджета) </t>
  </si>
  <si>
    <t>Приобретение спортивного оборудования и инвентаря для приведения организаций спортивной подготовки в нормативное состояние (долевое участие федерального и краевого бюджета)</t>
  </si>
  <si>
    <t>Капитальный ремонт, ремонт автомобильных дорог и искусственных сооружений на них</t>
  </si>
  <si>
    <t>Открытая спортивная площадка МАУ "Спортивная школа олимпийского резерва "Старт"", г. Соликамск, Школьная, 11</t>
  </si>
  <si>
    <t>Приобретение спортивного оборудования и инвентаря для приведения организаций спортивной подготовки в нормативное состояние (долевое участие местного бюджета)</t>
  </si>
  <si>
    <t>ЭС 28.02. + КФ и С</t>
  </si>
  <si>
    <t>Реализация мероприятия "Умею плавать" (долевое участие местного бюджета)</t>
  </si>
  <si>
    <t>Реализация Программы по развитию Соликамского городского округа на 2019-2021 годы (долевое участие местного бюджета)</t>
  </si>
  <si>
    <t>02101SР180</t>
  </si>
  <si>
    <t>06102SФ320</t>
  </si>
  <si>
    <t>ЭС 05.03</t>
  </si>
  <si>
    <t>ЭС от 28.02.2022;   05.03.2022; прочие изменения</t>
  </si>
  <si>
    <t>ЭС от 05.03.2022; прочие изменения</t>
  </si>
  <si>
    <t>ПИБ (средства населения)</t>
  </si>
  <si>
    <t>к пояснительной записке</t>
  </si>
  <si>
    <r>
      <t xml:space="preserve">Софинансирование проектов инициативного бюджетирования (долевое участие местного бюджета)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i/>
        <sz val="12"/>
        <color rgb="FF0000FF"/>
        <rFont val="Times New Roman"/>
        <family val="1"/>
        <charset val="204"/>
      </rPr>
      <t/>
    </r>
  </si>
  <si>
    <t xml:space="preserve">Комплексный план развития территорий "Верхнекамье" (долевое участие местного бюджета)    </t>
  </si>
  <si>
    <t>Ведомст венная класси фикация</t>
  </si>
  <si>
    <t>910002Р110</t>
  </si>
  <si>
    <t>Конкурс городских и муниципальных округов Пермского края по достижению наиболее результативных значений показателей управленческой деятельности</t>
  </si>
  <si>
    <t>92000SР180</t>
  </si>
  <si>
    <t>Реализация Программы по развитию Соликамского городского округа на 2019-2021 годы (долевое участие краевого бюджета)</t>
  </si>
  <si>
    <t>92000SP310</t>
  </si>
  <si>
    <t xml:space="preserve">Субсидия на снижение негативного воздействия на почвы, восстановление нарушенных земель, ликвидация несанкционированных свалок в пределах населенных пунктов или в границах муниципального образования (долевое участие краевого бюджета) 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</si>
  <si>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</si>
  <si>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0920251760</t>
  </si>
  <si>
    <t>019012Ф180</t>
  </si>
  <si>
    <t>Обеспечение условий для развития физической культуры и массового спорта (занятия в школах)</t>
  </si>
  <si>
    <t>Реализация мероприятия "Умею плавать" (долевое участие краевого бюджета)</t>
  </si>
  <si>
    <t>09202R0820</t>
  </si>
  <si>
    <t>05101SP310</t>
  </si>
  <si>
    <t>резерв ФУ</t>
  </si>
  <si>
    <t>остатки ПК 2021 ДШИ</t>
  </si>
  <si>
    <t>к решению Думы</t>
  </si>
  <si>
    <t>Соликамского городского округа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</si>
  <si>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2022 год и плановый период 2023 и 2024 годов</t>
  </si>
  <si>
    <t>2022 год                     (1 чтение)</t>
  </si>
  <si>
    <t>2023 год                       (1 чтение)</t>
  </si>
  <si>
    <t>2024 год                  (1 чтение)</t>
  </si>
  <si>
    <t>5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</si>
  <si>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участиекраевого бюджета)</t>
  </si>
  <si>
    <t>Основное мероприятие "Сохранение и популяризация объектов культурного наследия "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</si>
  <si>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</t>
  </si>
  <si>
    <t>Субсидия на снижение негативного воздействия на почвы, восстановление нарушенных земель, ликвидация несанкционированных свалок в пределах населенных пунктов или в границах муниципального образования (долевое участие местного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</si>
  <si>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бюджета))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</si>
  <si>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</si>
  <si>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 xml:space="preserve">Капитальный ремонт, ремонт автомобильных дорог и искусственных сооружений на них </t>
  </si>
  <si>
    <t>Приобретение спортивного оборудования и инвентаря для приведения организаций спортивной подготовки в нормативное состояние  (долевое участие местного бюджета)</t>
  </si>
  <si>
    <t>Приобретение спортивного оборудования и инвентаря для приведения организаций спортивной подготовки в нормативное состояние  (долевое участие федерального и краевого бюджета)</t>
  </si>
  <si>
    <t>09202L0820</t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</si>
  <si>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</si>
  <si>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перевозок_</t>
  </si>
  <si>
    <t xml:space="preserve"> итого по муниципальным программам </t>
  </si>
  <si>
    <t xml:space="preserve">итого по непрограммным направлениям деятельности  </t>
  </si>
  <si>
    <t>Расходы на увеличение фонда оплаты труда работников ОМСУ и муниципальных учреждений; на содержание вновь введенных в эксплуатацию муниципальных объектов и на иные мероприятия</t>
  </si>
  <si>
    <t xml:space="preserve"> прочие изменения</t>
  </si>
  <si>
    <t>тыс. руб.</t>
  </si>
  <si>
    <t>2022 год</t>
  </si>
  <si>
    <t>2023 год</t>
  </si>
  <si>
    <t>Приложение 4</t>
  </si>
  <si>
    <t>Источники внутреннего финансирования дефицита бюджета на 2022 год и плановый период 2023 и 2024 годов</t>
  </si>
  <si>
    <t>код группы, подгруппы, статьи и вида источников</t>
  </si>
  <si>
    <t xml:space="preserve">наименование  </t>
  </si>
  <si>
    <t>2024 год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</si>
  <si>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</si>
  <si>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</si>
  <si>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</si>
  <si>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</si>
  <si>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итого источников внутреннего финансирования дефицита бюджета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</si>
  <si>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краевого бюджета)</t>
  </si>
  <si>
    <t>Приложение 1</t>
  </si>
  <si>
    <t xml:space="preserve">от   .  .     № </t>
  </si>
  <si>
    <t xml:space="preserve">Комплексный план развития территорий "Верхнекамье" (долевое участие краевого бюджета)    </t>
  </si>
  <si>
    <t>0510500000</t>
  </si>
  <si>
    <t>05105SP310</t>
  </si>
  <si>
    <t>Основное мероприятие "Реализация проектов создания комфортной городской среды в малых городах и исторических поселениях"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</si>
  <si>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  </t>
  </si>
  <si>
    <t>05103SP310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</si>
  <si>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</si>
  <si>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 </t>
  </si>
  <si>
    <t>прочие изменения</t>
  </si>
  <si>
    <t>05401SЖ720</t>
  </si>
  <si>
    <t>Ремонт общего имущества в многоквартирных домах на территории Пермского края (долевое участие местного бюджета)</t>
  </si>
  <si>
    <t>08101SP060</t>
  </si>
  <si>
    <t>Софинансирование вопросов местного значения с участием средств самообложения граждан (долевое участие юридических и физических лиц)</t>
  </si>
  <si>
    <t xml:space="preserve"> Коды поступлений               в бюджет</t>
  </si>
  <si>
    <t xml:space="preserve"> Наименование групп, подгрупп, статей, подстатей и элементов классификации доходов </t>
  </si>
  <si>
    <t xml:space="preserve"> 2022 год                                  (проект решения Думы СГО от 27.04.2022)</t>
  </si>
  <si>
    <t xml:space="preserve"> 2022 год</t>
  </si>
  <si>
    <t>1 00 00000 00 0000 000</t>
  </si>
  <si>
    <t>НАЛОГОВЫЕ И НЕНАЛОГОВЫЕ ДОХОДЫ</t>
  </si>
  <si>
    <t>1 17 00000 00 0000 000</t>
  </si>
  <si>
    <t>ПРОЧИЕ НЕНАЛОГОВЫЕ ДОХОДЫ</t>
  </si>
  <si>
    <t>1 17 14000 00 000 150</t>
  </si>
  <si>
    <t>Средства самообложения граждан</t>
  </si>
  <si>
    <t>1 17 14020 04 0000 150</t>
  </si>
  <si>
    <t>Средства самообложения граждан, зачисляемые в бюджеты городских округов</t>
  </si>
  <si>
    <t>ИТОГО ДОХОДОВ</t>
  </si>
  <si>
    <t xml:space="preserve">Резервный фонд администрации Соликамского городского округа  </t>
  </si>
  <si>
    <r>
      <t xml:space="preserve">Иные бюджетные ассигнования </t>
    </r>
    <r>
      <rPr>
        <b/>
        <sz val="14"/>
        <rFont val="Times New Roman"/>
        <family val="1"/>
        <charset val="204"/>
      </rPr>
      <t xml:space="preserve"> </t>
    </r>
  </si>
  <si>
    <t>Приведение в нормативное состояние помещений, приобретение и установка модульных конструкций (Остатки МБТ 2021 года)</t>
  </si>
  <si>
    <t>Реализация Программы по развитию Соликамского городского округа на 2019-2021 годы (Остатки МБТ 2021 года)</t>
  </si>
  <si>
    <t>Строительство (реконструкция)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  (Остатки 2021 года местного и краевого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</si>
  <si>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(Остатки МБТ 2021 года)</t>
  </si>
  <si>
    <t>Обеспечение условий для развития физической культуры и массового спорта (Остатки МБТ 2021года)</t>
  </si>
  <si>
    <t>Приложение 3</t>
  </si>
  <si>
    <t>Распределение доходов  бюджета по кодам поступлений в бюджет  (группам, подгруппам, статьям, подстатьям и элементам классификации доходов бюджета) на 2022 год и плановый период 2023 и 2024 годов</t>
  </si>
  <si>
    <t>ЭС и СК 22.04.22 г; прочие изменения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</si>
</sst>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dd/mm/yyyy\ hh:mm"/>
    <numFmt numFmtId="166" formatCode="?"/>
    <numFmt numFmtId="167" formatCode="#,##0.0"/>
    <numFmt numFmtId="168" formatCode="#,##0.000"/>
    <numFmt numFmtId="169" formatCode="#,##0.00000"/>
    <numFmt numFmtId="170" formatCode="#,##0.0000"/>
    <numFmt numFmtId="171" formatCode="#,##0.000000"/>
    <numFmt numFmtId="172" formatCode="0.0"/>
    <numFmt numFmtId="173" formatCode="0.0%"/>
  </numFmts>
  <fonts count="24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u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0" fontId="3" fillId="0" borderId="0"/>
    <xf numFmtId="0" fontId="6" fillId="0" borderId="0"/>
    <xf numFmtId="0" fontId="7" fillId="0" borderId="0"/>
    <xf numFmtId="164" fontId="6" fillId="0" borderId="0" applyFont="0" applyFill="0" applyBorder="0" applyAlignment="0" applyProtection="0"/>
    <xf numFmtId="0" fontId="3" fillId="0" borderId="0"/>
    <xf numFmtId="164" fontId="6" fillId="0" borderId="0" applyFont="0" applyFill="0" applyBorder="0" applyAlignment="0" applyProtection="0"/>
    <xf numFmtId="0" fontId="6" fillId="0" borderId="0"/>
    <xf numFmtId="9" fontId="3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72">
    <xf numFmtId="0" fontId="0" fillId="0" borderId="0" xfId="0"/>
    <xf numFmtId="0" fontId="2" fillId="0" borderId="0" xfId="2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167" fontId="1" fillId="0" borderId="1" xfId="0" applyNumberFormat="1" applyFont="1" applyFill="1" applyBorder="1" applyAlignment="1" applyProtection="1">
      <alignment horizontal="right" vertical="center" wrapText="1"/>
    </xf>
    <xf numFmtId="167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 applyProtection="1">
      <alignment horizontal="justify" vertical="center" wrapText="1"/>
    </xf>
    <xf numFmtId="49" fontId="1" fillId="0" borderId="1" xfId="2" applyNumberFormat="1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 applyProtection="1">
      <alignment horizontal="justify" vertical="center" wrapText="1"/>
    </xf>
    <xf numFmtId="0" fontId="2" fillId="0" borderId="0" xfId="2" applyFont="1" applyFill="1" applyAlignment="1">
      <alignment vertical="center"/>
    </xf>
    <xf numFmtId="168" fontId="2" fillId="0" borderId="1" xfId="0" applyNumberFormat="1" applyFont="1" applyFill="1" applyBorder="1" applyAlignment="1" applyProtection="1">
      <alignment horizontal="right" vertical="center" wrapText="1"/>
    </xf>
    <xf numFmtId="169" fontId="2" fillId="0" borderId="1" xfId="0" applyNumberFormat="1" applyFont="1" applyFill="1" applyBorder="1" applyAlignment="1" applyProtection="1">
      <alignment horizontal="right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justify" wrapText="1"/>
    </xf>
    <xf numFmtId="49" fontId="1" fillId="0" borderId="1" xfId="0" applyNumberFormat="1" applyFont="1" applyFill="1" applyBorder="1" applyAlignment="1" applyProtection="1">
      <alignment horizontal="justify" wrapText="1"/>
    </xf>
    <xf numFmtId="0" fontId="2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justify"/>
    </xf>
    <xf numFmtId="0" fontId="2" fillId="0" borderId="0" xfId="0" applyFont="1" applyFill="1" applyBorder="1" applyAlignment="1" applyProtection="1"/>
    <xf numFmtId="0" fontId="2" fillId="0" borderId="0" xfId="0" applyFont="1" applyFill="1"/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justify"/>
    </xf>
    <xf numFmtId="165" fontId="1" fillId="0" borderId="0" xfId="0" applyNumberFormat="1" applyFont="1" applyFill="1" applyBorder="1" applyAlignment="1" applyProtection="1">
      <alignment horizontal="justify"/>
    </xf>
    <xf numFmtId="0" fontId="2" fillId="0" borderId="0" xfId="0" applyFont="1" applyFill="1" applyAlignment="1">
      <alignment horizontal="justify"/>
    </xf>
    <xf numFmtId="0" fontId="5" fillId="0" borderId="0" xfId="0" applyFont="1" applyFill="1"/>
    <xf numFmtId="0" fontId="3" fillId="0" borderId="0" xfId="0" applyFont="1" applyFill="1"/>
    <xf numFmtId="49" fontId="4" fillId="0" borderId="1" xfId="3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166" fontId="1" fillId="0" borderId="1" xfId="0" applyNumberFormat="1" applyFont="1" applyFill="1" applyBorder="1" applyAlignment="1" applyProtection="1">
      <alignment horizontal="justify" vertical="center" wrapText="1"/>
    </xf>
    <xf numFmtId="167" fontId="1" fillId="0" borderId="1" xfId="0" applyNumberFormat="1" applyFont="1" applyFill="1" applyBorder="1" applyAlignment="1" applyProtection="1">
      <alignment horizontal="right"/>
    </xf>
    <xf numFmtId="0" fontId="1" fillId="0" borderId="1" xfId="0" applyNumberFormat="1" applyFont="1" applyFill="1" applyBorder="1" applyAlignment="1">
      <alignment vertical="center" wrapText="1"/>
    </xf>
    <xf numFmtId="167" fontId="1" fillId="0" borderId="1" xfId="0" applyNumberFormat="1" applyFont="1" applyFill="1" applyBorder="1" applyAlignment="1">
      <alignment horizontal="right" vertical="center" wrapText="1"/>
    </xf>
    <xf numFmtId="169" fontId="1" fillId="0" borderId="1" xfId="0" applyNumberFormat="1" applyFont="1" applyFill="1" applyBorder="1" applyAlignment="1">
      <alignment horizontal="right" vertical="center" wrapText="1"/>
    </xf>
    <xf numFmtId="170" fontId="2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169" fontId="1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2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wrapText="1"/>
    </xf>
    <xf numFmtId="0" fontId="1" fillId="0" borderId="1" xfId="2" applyFont="1" applyFill="1" applyBorder="1" applyAlignment="1">
      <alignment wrapText="1"/>
    </xf>
    <xf numFmtId="0" fontId="11" fillId="0" borderId="0" xfId="0" applyFont="1" applyFill="1"/>
    <xf numFmtId="49" fontId="2" fillId="0" borderId="1" xfId="2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167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169" fontId="2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 applyProtection="1">
      <alignment wrapText="1"/>
    </xf>
    <xf numFmtId="0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horizontal="justify" wrapText="1"/>
    </xf>
    <xf numFmtId="166" fontId="1" fillId="0" borderId="1" xfId="0" applyNumberFormat="1" applyFont="1" applyFill="1" applyBorder="1" applyAlignment="1" applyProtection="1">
      <alignment horizontal="justify" wrapText="1"/>
    </xf>
    <xf numFmtId="49" fontId="2" fillId="0" borderId="1" xfId="0" applyNumberFormat="1" applyFont="1" applyFill="1" applyBorder="1" applyAlignment="1">
      <alignment horizontal="justify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5" fillId="0" borderId="1" xfId="7" applyFont="1" applyFill="1" applyBorder="1" applyAlignment="1">
      <alignment horizontal="justify"/>
    </xf>
    <xf numFmtId="171" fontId="2" fillId="0" borderId="1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>
      <alignment horizontal="justify" wrapText="1"/>
    </xf>
    <xf numFmtId="167" fontId="1" fillId="0" borderId="1" xfId="0" applyNumberFormat="1" applyFont="1" applyFill="1" applyBorder="1"/>
    <xf numFmtId="0" fontId="13" fillId="0" borderId="0" xfId="0" applyFont="1" applyFill="1" applyBorder="1" applyAlignment="1" applyProtection="1">
      <alignment wrapText="1"/>
    </xf>
    <xf numFmtId="0" fontId="6" fillId="0" borderId="0" xfId="9" applyFont="1" applyFill="1" applyAlignment="1">
      <alignment vertical="center"/>
    </xf>
    <xf numFmtId="0" fontId="16" fillId="0" borderId="0" xfId="9" applyFont="1" applyFill="1" applyAlignment="1">
      <alignment vertical="center"/>
    </xf>
    <xf numFmtId="0" fontId="17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9" fillId="0" borderId="0" xfId="9" applyFont="1" applyFill="1" applyAlignment="1">
      <alignment vertical="center"/>
    </xf>
    <xf numFmtId="0" fontId="14" fillId="0" borderId="0" xfId="9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8" fillId="0" borderId="1" xfId="9" applyFont="1" applyFill="1" applyBorder="1" applyAlignment="1">
      <alignment horizontal="center" vertical="center" wrapText="1"/>
    </xf>
    <xf numFmtId="0" fontId="18" fillId="0" borderId="1" xfId="9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49" fontId="14" fillId="0" borderId="13" xfId="9" applyNumberFormat="1" applyFont="1" applyFill="1" applyBorder="1" applyAlignment="1">
      <alignment horizontal="center" vertical="center"/>
    </xf>
    <xf numFmtId="0" fontId="14" fillId="0" borderId="14" xfId="9" applyFont="1" applyFill="1" applyBorder="1" applyAlignment="1">
      <alignment horizontal="left" vertical="center"/>
    </xf>
    <xf numFmtId="167" fontId="14" fillId="0" borderId="14" xfId="9" applyNumberFormat="1" applyFont="1" applyFill="1" applyBorder="1" applyAlignment="1">
      <alignment vertical="center"/>
    </xf>
    <xf numFmtId="0" fontId="14" fillId="0" borderId="14" xfId="9" applyFont="1" applyFill="1" applyBorder="1" applyAlignment="1">
      <alignment vertical="center" wrapText="1"/>
    </xf>
    <xf numFmtId="0" fontId="14" fillId="0" borderId="14" xfId="9" applyFont="1" applyFill="1" applyBorder="1" applyAlignment="1">
      <alignment wrapText="1"/>
    </xf>
    <xf numFmtId="167" fontId="14" fillId="0" borderId="14" xfId="9" applyNumberFormat="1" applyFont="1" applyFill="1" applyBorder="1" applyAlignment="1">
      <alignment horizontal="center" wrapText="1"/>
    </xf>
    <xf numFmtId="0" fontId="20" fillId="0" borderId="0" xfId="0" applyFont="1" applyFill="1"/>
    <xf numFmtId="0" fontId="14" fillId="0" borderId="9" xfId="9" applyFont="1" applyFill="1" applyBorder="1" applyAlignment="1">
      <alignment vertical="center" wrapText="1"/>
    </xf>
    <xf numFmtId="0" fontId="14" fillId="0" borderId="2" xfId="9" applyFont="1" applyFill="1" applyBorder="1" applyAlignment="1">
      <alignment wrapText="1"/>
    </xf>
    <xf numFmtId="167" fontId="14" fillId="0" borderId="10" xfId="9" applyNumberFormat="1" applyFont="1" applyFill="1" applyBorder="1" applyAlignment="1">
      <alignment horizontal="center" wrapText="1"/>
    </xf>
    <xf numFmtId="167" fontId="14" fillId="0" borderId="2" xfId="9" applyNumberFormat="1" applyFont="1" applyFill="1" applyBorder="1" applyAlignment="1">
      <alignment horizontal="center" wrapText="1"/>
    </xf>
    <xf numFmtId="167" fontId="14" fillId="0" borderId="8" xfId="9" applyNumberFormat="1" applyFont="1" applyFill="1" applyBorder="1" applyAlignment="1">
      <alignment horizontal="center" wrapText="1"/>
    </xf>
    <xf numFmtId="0" fontId="14" fillId="0" borderId="13" xfId="0" applyFont="1" applyFill="1" applyBorder="1" applyAlignment="1">
      <alignment vertical="center" wrapText="1"/>
    </xf>
    <xf numFmtId="0" fontId="14" fillId="0" borderId="14" xfId="0" applyFont="1" applyFill="1" applyBorder="1" applyAlignment="1">
      <alignment wrapText="1"/>
    </xf>
    <xf numFmtId="167" fontId="14" fillId="0" borderId="0" xfId="9" applyNumberFormat="1" applyFont="1" applyFill="1" applyBorder="1" applyAlignment="1">
      <alignment horizontal="center" wrapText="1"/>
    </xf>
    <xf numFmtId="0" fontId="6" fillId="0" borderId="0" xfId="9" applyFont="1" applyFill="1" applyAlignment="1">
      <alignment vertical="center" wrapText="1"/>
    </xf>
    <xf numFmtId="0" fontId="14" fillId="0" borderId="12" xfId="0" applyFont="1" applyFill="1" applyBorder="1" applyAlignment="1">
      <alignment wrapText="1"/>
    </xf>
    <xf numFmtId="0" fontId="14" fillId="0" borderId="6" xfId="0" applyFont="1" applyFill="1" applyBorder="1" applyAlignment="1">
      <alignment wrapText="1"/>
    </xf>
    <xf numFmtId="167" fontId="14" fillId="0" borderId="7" xfId="9" applyNumberFormat="1" applyFont="1" applyFill="1" applyBorder="1" applyAlignment="1">
      <alignment horizontal="center" wrapText="1"/>
    </xf>
    <xf numFmtId="167" fontId="14" fillId="0" borderId="6" xfId="9" applyNumberFormat="1" applyFont="1" applyFill="1" applyBorder="1" applyAlignment="1">
      <alignment horizontal="center" wrapText="1"/>
    </xf>
    <xf numFmtId="167" fontId="14" fillId="0" borderId="11" xfId="9" applyNumberFormat="1" applyFont="1" applyFill="1" applyBorder="1" applyAlignment="1">
      <alignment horizontal="center" wrapText="1"/>
    </xf>
    <xf numFmtId="0" fontId="13" fillId="0" borderId="0" xfId="0" applyFont="1" applyFill="1" applyBorder="1" applyAlignment="1" applyProtection="1">
      <alignment horizontal="right" wrapText="1"/>
    </xf>
    <xf numFmtId="0" fontId="2" fillId="0" borderId="0" xfId="0" applyFont="1" applyBorder="1" applyAlignment="1">
      <alignment vertical="center"/>
    </xf>
    <xf numFmtId="0" fontId="2" fillId="0" borderId="0" xfId="0" applyFont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3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167" fontId="1" fillId="0" borderId="1" xfId="2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167" fontId="2" fillId="0" borderId="1" xfId="2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167" fontId="1" fillId="0" borderId="1" xfId="0" applyNumberFormat="1" applyFont="1" applyFill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/>
    </xf>
    <xf numFmtId="49" fontId="22" fillId="0" borderId="13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 applyProtection="1">
      <alignment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169" fontId="3" fillId="0" borderId="0" xfId="0" applyNumberFormat="1" applyFont="1" applyFill="1"/>
    <xf numFmtId="0" fontId="3" fillId="0" borderId="0" xfId="0" applyFont="1" applyFill="1" applyAlignment="1">
      <alignment horizontal="right"/>
    </xf>
    <xf numFmtId="4" fontId="3" fillId="0" borderId="0" xfId="0" applyNumberFormat="1" applyFont="1" applyFill="1"/>
    <xf numFmtId="167" fontId="3" fillId="0" borderId="0" xfId="0" applyNumberFormat="1" applyFont="1" applyFill="1"/>
    <xf numFmtId="49" fontId="3" fillId="0" borderId="0" xfId="0" applyNumberFormat="1" applyFont="1" applyFill="1" applyAlignment="1">
      <alignment horizontal="center" wrapText="1"/>
    </xf>
    <xf numFmtId="170" fontId="3" fillId="0" borderId="0" xfId="0" applyNumberFormat="1" applyFont="1" applyFill="1"/>
    <xf numFmtId="0" fontId="23" fillId="0" borderId="7" xfId="0" applyFont="1" applyFill="1" applyBorder="1" applyAlignment="1" applyProtection="1">
      <alignment wrapText="1"/>
    </xf>
    <xf numFmtId="0" fontId="21" fillId="0" borderId="7" xfId="0" applyFont="1" applyFill="1" applyBorder="1" applyAlignment="1" applyProtection="1">
      <alignment wrapText="1"/>
    </xf>
    <xf numFmtId="167" fontId="2" fillId="0" borderId="1" xfId="0" applyNumberFormat="1" applyFont="1" applyFill="1" applyBorder="1" applyAlignment="1">
      <alignment vertical="center"/>
    </xf>
    <xf numFmtId="9" fontId="3" fillId="0" borderId="0" xfId="8" applyFont="1" applyFill="1"/>
    <xf numFmtId="172" fontId="3" fillId="0" borderId="0" xfId="0" applyNumberFormat="1" applyFont="1" applyFill="1"/>
    <xf numFmtId="173" fontId="3" fillId="0" borderId="0" xfId="8" applyNumberFormat="1" applyFont="1" applyFill="1"/>
    <xf numFmtId="0" fontId="1" fillId="0" borderId="0" xfId="0" applyFont="1" applyFill="1" applyAlignment="1">
      <alignment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0" fontId="1" fillId="0" borderId="1" xfId="0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 applyProtection="1">
      <alignment horizontal="righ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0" xfId="0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 applyProtection="1">
      <alignment horizontal="center" vertical="top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9" fontId="10" fillId="0" borderId="6" xfId="1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left"/>
    </xf>
    <xf numFmtId="49" fontId="1" fillId="0" borderId="4" xfId="0" applyNumberFormat="1" applyFont="1" applyFill="1" applyBorder="1" applyAlignment="1" applyProtection="1">
      <alignment horizontal="left"/>
    </xf>
    <xf numFmtId="49" fontId="1" fillId="0" borderId="5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0" fontId="18" fillId="0" borderId="0" xfId="9" applyFont="1" applyFill="1" applyAlignment="1">
      <alignment horizontal="center" vertical="center" wrapText="1"/>
    </xf>
    <xf numFmtId="0" fontId="18" fillId="0" borderId="0" xfId="9" applyFont="1" applyFill="1" applyAlignment="1">
      <alignment horizontal="center" vertical="center"/>
    </xf>
    <xf numFmtId="0" fontId="21" fillId="0" borderId="2" xfId="9" applyFont="1" applyFill="1" applyBorder="1" applyAlignment="1">
      <alignment horizontal="center" wrapText="1"/>
    </xf>
    <xf numFmtId="0" fontId="21" fillId="0" borderId="6" xfId="9" applyFont="1" applyFill="1" applyBorder="1" applyAlignment="1">
      <alignment horizontal="center" wrapText="1"/>
    </xf>
    <xf numFmtId="0" fontId="18" fillId="0" borderId="1" xfId="9" applyFont="1" applyFill="1" applyBorder="1" applyAlignment="1">
      <alignment wrapText="1"/>
    </xf>
    <xf numFmtId="167" fontId="18" fillId="0" borderId="2" xfId="9" applyNumberFormat="1" applyFont="1" applyFill="1" applyBorder="1" applyAlignment="1">
      <alignment horizontal="center" wrapText="1"/>
    </xf>
    <xf numFmtId="167" fontId="18" fillId="0" borderId="6" xfId="9" applyNumberFormat="1" applyFont="1" applyFill="1" applyBorder="1" applyAlignment="1">
      <alignment horizontal="center" wrapText="1"/>
    </xf>
  </cellXfs>
  <cellStyles count="12">
    <cellStyle name="Обычный" xfId="0" builtinId="0"/>
    <cellStyle name="Обычный 12" xfId="3"/>
    <cellStyle name="Обычный 13 10" xfId="1"/>
    <cellStyle name="Обычный 20" xfId="5"/>
    <cellStyle name="Обычный_к думе 2009-2011 г. 2" xfId="2"/>
    <cellStyle name="Обычный_прил.3,5,7  к реш.  Расходы 2009-2011" xfId="9"/>
    <cellStyle name="Обычный_прил.4,6,8-11 к реш.  Расходы 2009-2011" xfId="7"/>
    <cellStyle name="Процентный 2" xfId="8"/>
    <cellStyle name="Финансовый 2" xfId="4"/>
    <cellStyle name="Финансовый 2 2" xfId="6"/>
    <cellStyle name="Финансовый 2 2 2" xfId="11"/>
    <cellStyle name="Финансовый 2 3" xfId="10"/>
  </cellStyles>
  <dxfs count="0"/>
  <tableStyles count="0" defaultTableStyle="TableStyleMedium2" defaultPivotStyle="PivotStyleLight16"/>
  <colors>
    <mruColors>
      <color rgb="FF66FF99"/>
      <color rgb="FF0000FF"/>
      <color rgb="FFFF99FF"/>
      <color rgb="FFFFFFCC"/>
      <color rgb="FFFFCCFF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58;&#1054;&#1063;&#1053;&#1045;&#1053;&#1048;&#1071;%20-%202022%20&#1075;/&#1059;&#1090;&#1086;&#1095;&#1085;&#1077;&#1085;&#1080;&#1103;%20&#1092;&#1077;&#1074;&#1088;&#1072;&#1083;&#1100;/&#1087;&#1088;&#1080;&#1083;&#1086;&#1078;.%20&#1082;%20&#1087;&#1086;&#1103;&#1089;&#1085;&#1080;&#1090;&#1077;&#1083;&#1100;&#1085;&#1086;&#1081;%20-%20&#1082;&#1086;&#1087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П"/>
      <sheetName val="вед."/>
      <sheetName val="источн"/>
    </sheetNames>
    <sheetDataSet>
      <sheetData sheetId="0" refreshError="1"/>
      <sheetData sheetId="1" refreshError="1">
        <row r="1030">
          <cell r="I1030">
            <v>20864.779560000003</v>
          </cell>
          <cell r="J1030">
            <v>216461.48275</v>
          </cell>
          <cell r="K1030">
            <v>549.27395000000001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16"/>
  <sheetViews>
    <sheetView workbookViewId="0">
      <selection activeCell="H15" sqref="H15"/>
    </sheetView>
  </sheetViews>
  <sheetFormatPr defaultRowHeight="15.75" x14ac:dyDescent="0.25"/>
  <cols>
    <col min="1" max="1" width="24.7109375" style="108" customWidth="1"/>
    <col min="2" max="2" width="65.28515625" style="108" customWidth="1"/>
    <col min="3" max="3" width="25.140625" style="108" hidden="1" customWidth="1"/>
    <col min="4" max="4" width="22.5703125" style="108" hidden="1" customWidth="1"/>
    <col min="5" max="5" width="25" style="108" customWidth="1"/>
    <col min="6" max="16384" width="9.140625" style="108"/>
  </cols>
  <sheetData>
    <row r="1" spans="1:11" x14ac:dyDescent="0.25">
      <c r="A1" s="107"/>
      <c r="B1" s="107"/>
      <c r="C1" s="107"/>
      <c r="D1" s="107" t="s">
        <v>794</v>
      </c>
      <c r="E1" s="1" t="s">
        <v>794</v>
      </c>
    </row>
    <row r="2" spans="1:11" x14ac:dyDescent="0.25">
      <c r="A2" s="107"/>
      <c r="B2" s="107"/>
      <c r="C2" s="107"/>
      <c r="D2" s="107"/>
      <c r="E2" s="2" t="s">
        <v>757</v>
      </c>
    </row>
    <row r="3" spans="1:11" x14ac:dyDescent="0.25">
      <c r="A3" s="107"/>
      <c r="B3" s="107"/>
      <c r="C3" s="107"/>
      <c r="D3" s="107"/>
      <c r="E3" s="3" t="s">
        <v>758</v>
      </c>
    </row>
    <row r="4" spans="1:11" x14ac:dyDescent="0.25">
      <c r="A4" s="107"/>
      <c r="B4" s="107"/>
      <c r="C4" s="107"/>
      <c r="D4" s="107" t="s">
        <v>738</v>
      </c>
      <c r="E4" s="3" t="s">
        <v>795</v>
      </c>
    </row>
    <row r="5" spans="1:11" x14ac:dyDescent="0.25">
      <c r="A5" s="107"/>
      <c r="B5" s="107"/>
      <c r="C5" s="107"/>
      <c r="D5" s="107"/>
      <c r="E5" s="107"/>
    </row>
    <row r="6" spans="1:11" ht="47.25" customHeight="1" x14ac:dyDescent="0.25">
      <c r="A6" s="145" t="s">
        <v>830</v>
      </c>
      <c r="B6" s="145"/>
      <c r="C6" s="145"/>
      <c r="D6" s="145"/>
      <c r="E6" s="145"/>
      <c r="F6" s="136"/>
      <c r="G6" s="136"/>
      <c r="H6" s="136"/>
      <c r="I6" s="136"/>
      <c r="J6" s="136"/>
      <c r="K6" s="136"/>
    </row>
    <row r="7" spans="1:11" x14ac:dyDescent="0.25">
      <c r="A7" s="146" t="s">
        <v>659</v>
      </c>
      <c r="B7" s="147"/>
      <c r="C7" s="147"/>
      <c r="D7" s="147"/>
      <c r="E7" s="147"/>
    </row>
    <row r="8" spans="1:11" x14ac:dyDescent="0.25">
      <c r="A8" s="109"/>
      <c r="B8" s="110"/>
      <c r="C8" s="110"/>
      <c r="D8" s="110"/>
      <c r="E8" s="110"/>
    </row>
    <row r="9" spans="1:11" x14ac:dyDescent="0.25">
      <c r="A9" s="111"/>
      <c r="B9" s="110"/>
      <c r="C9" s="110"/>
      <c r="D9" s="110" t="s">
        <v>780</v>
      </c>
      <c r="E9" s="110" t="s">
        <v>780</v>
      </c>
    </row>
    <row r="10" spans="1:11" ht="63" x14ac:dyDescent="0.25">
      <c r="A10" s="55" t="s">
        <v>809</v>
      </c>
      <c r="B10" s="55" t="s">
        <v>810</v>
      </c>
      <c r="C10" s="55" t="s">
        <v>811</v>
      </c>
      <c r="D10" s="55" t="s">
        <v>627</v>
      </c>
      <c r="E10" s="55" t="s">
        <v>812</v>
      </c>
    </row>
    <row r="11" spans="1:11" x14ac:dyDescent="0.25">
      <c r="A11" s="44" t="s">
        <v>528</v>
      </c>
      <c r="B11" s="40" t="s">
        <v>529</v>
      </c>
      <c r="C11" s="40" t="s">
        <v>530</v>
      </c>
      <c r="D11" s="40" t="s">
        <v>531</v>
      </c>
      <c r="E11" s="40" t="s">
        <v>530</v>
      </c>
    </row>
    <row r="12" spans="1:11" x14ac:dyDescent="0.25">
      <c r="A12" s="112" t="s">
        <v>813</v>
      </c>
      <c r="B12" s="72" t="s">
        <v>814</v>
      </c>
      <c r="C12" s="113">
        <v>1379510.9</v>
      </c>
      <c r="D12" s="113">
        <v>49</v>
      </c>
      <c r="E12" s="113">
        <v>1379559.9</v>
      </c>
    </row>
    <row r="13" spans="1:11" x14ac:dyDescent="0.25">
      <c r="A13" s="112" t="s">
        <v>815</v>
      </c>
      <c r="B13" s="45" t="s">
        <v>816</v>
      </c>
      <c r="C13" s="113">
        <v>2270.9</v>
      </c>
      <c r="D13" s="113">
        <v>49</v>
      </c>
      <c r="E13" s="113">
        <v>2319.9</v>
      </c>
    </row>
    <row r="14" spans="1:11" x14ac:dyDescent="0.25">
      <c r="A14" s="114" t="s">
        <v>817</v>
      </c>
      <c r="B14" s="45" t="s">
        <v>818</v>
      </c>
      <c r="C14" s="115">
        <v>0</v>
      </c>
      <c r="D14" s="115">
        <v>49</v>
      </c>
      <c r="E14" s="115">
        <f>C14+D14</f>
        <v>49</v>
      </c>
    </row>
    <row r="15" spans="1:11" ht="31.5" x14ac:dyDescent="0.25">
      <c r="A15" s="114" t="s">
        <v>819</v>
      </c>
      <c r="B15" s="116" t="s">
        <v>820</v>
      </c>
      <c r="C15" s="115">
        <v>0</v>
      </c>
      <c r="D15" s="115">
        <v>49</v>
      </c>
      <c r="E15" s="115">
        <f>C15+D15</f>
        <v>49</v>
      </c>
    </row>
    <row r="16" spans="1:11" ht="21.75" customHeight="1" x14ac:dyDescent="0.25">
      <c r="A16" s="114"/>
      <c r="B16" s="45" t="s">
        <v>821</v>
      </c>
      <c r="C16" s="117">
        <v>3688801.5</v>
      </c>
      <c r="D16" s="117">
        <v>49</v>
      </c>
      <c r="E16" s="117">
        <f>C16+D16</f>
        <v>3688850.5</v>
      </c>
    </row>
  </sheetData>
  <mergeCells count="2">
    <mergeCell ref="A6:E6"/>
    <mergeCell ref="A7:E7"/>
  </mergeCells>
  <pageMargins left="0.39370078740157483" right="0.39370078740157483" top="0.9448818897637796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I643"/>
  <sheetViews>
    <sheetView zoomScaleNormal="100" workbookViewId="0">
      <selection activeCell="AM13" sqref="AM13"/>
    </sheetView>
  </sheetViews>
  <sheetFormatPr defaultRowHeight="12.75" outlineLevelRow="7" x14ac:dyDescent="0.2"/>
  <cols>
    <col min="1" max="1" width="20.7109375" style="31" customWidth="1"/>
    <col min="2" max="2" width="10.28515625" style="31" customWidth="1"/>
    <col min="3" max="3" width="81.42578125" style="119" customWidth="1"/>
    <col min="4" max="13" width="17.28515625" style="31" hidden="1" customWidth="1"/>
    <col min="14" max="14" width="17.28515625" style="31" customWidth="1"/>
    <col min="15" max="17" width="17.85546875" style="31" hidden="1" customWidth="1"/>
    <col min="18" max="24" width="17.28515625" style="31" hidden="1" customWidth="1"/>
    <col min="25" max="25" width="17.28515625" style="31" customWidth="1"/>
    <col min="26" max="26" width="17.7109375" style="31" hidden="1" customWidth="1"/>
    <col min="27" max="27" width="15.28515625" style="31" hidden="1" customWidth="1"/>
    <col min="28" max="28" width="17.42578125" style="31" hidden="1" customWidth="1"/>
    <col min="29" max="33" width="17.28515625" style="31" hidden="1" customWidth="1"/>
    <col min="34" max="34" width="17.28515625" style="31" customWidth="1"/>
    <col min="35" max="16384" width="9.140625" style="31"/>
  </cols>
  <sheetData>
    <row r="1" spans="1:35" s="25" customFormat="1" ht="15.75" x14ac:dyDescent="0.25">
      <c r="A1" s="148"/>
      <c r="B1" s="148"/>
      <c r="C1" s="23"/>
      <c r="D1" s="24"/>
      <c r="E1" s="24"/>
      <c r="F1" s="24"/>
      <c r="G1" s="24"/>
      <c r="H1" s="24"/>
      <c r="I1" s="24"/>
      <c r="J1" s="1"/>
      <c r="K1" s="1"/>
      <c r="L1" s="1"/>
      <c r="M1" s="1"/>
      <c r="N1" s="1"/>
      <c r="O1" s="1"/>
      <c r="P1" s="1"/>
      <c r="Q1" s="1"/>
      <c r="R1" s="24"/>
      <c r="S1" s="1"/>
      <c r="T1" s="24"/>
      <c r="U1" s="24"/>
      <c r="V1" s="24"/>
      <c r="W1" s="1"/>
      <c r="X1" s="24"/>
      <c r="Y1" s="1" t="s">
        <v>625</v>
      </c>
      <c r="AA1" s="1"/>
      <c r="AB1" s="1"/>
      <c r="AC1" s="24"/>
      <c r="AD1" s="24"/>
      <c r="AE1" s="24"/>
      <c r="AF1" s="24"/>
      <c r="AG1" s="24"/>
    </row>
    <row r="2" spans="1:35" s="25" customFormat="1" ht="15.75" x14ac:dyDescent="0.25">
      <c r="A2" s="24"/>
      <c r="B2" s="24"/>
      <c r="C2" s="23"/>
      <c r="D2" s="24"/>
      <c r="E2" s="24"/>
      <c r="F2" s="24"/>
      <c r="G2" s="24"/>
      <c r="H2" s="24"/>
      <c r="I2" s="24"/>
      <c r="J2" s="2"/>
      <c r="K2" s="2"/>
      <c r="L2" s="2"/>
      <c r="M2" s="2"/>
      <c r="N2" s="2"/>
      <c r="O2" s="2"/>
      <c r="P2" s="2"/>
      <c r="Q2" s="2"/>
      <c r="R2" s="24"/>
      <c r="S2" s="2"/>
      <c r="T2" s="24"/>
      <c r="U2" s="24"/>
      <c r="V2" s="24"/>
      <c r="W2" s="2"/>
      <c r="X2" s="24"/>
      <c r="Y2" s="2" t="s">
        <v>757</v>
      </c>
      <c r="AA2" s="2"/>
      <c r="AB2" s="2"/>
      <c r="AC2" s="24"/>
      <c r="AD2" s="24"/>
      <c r="AE2" s="24"/>
      <c r="AF2" s="24"/>
      <c r="AG2" s="24"/>
    </row>
    <row r="3" spans="1:35" s="25" customFormat="1" ht="15.75" x14ac:dyDescent="0.25">
      <c r="A3" s="26"/>
      <c r="B3" s="26"/>
      <c r="C3" s="27"/>
      <c r="D3" s="26"/>
      <c r="E3" s="26"/>
      <c r="F3" s="26"/>
      <c r="G3" s="26"/>
      <c r="H3" s="26"/>
      <c r="I3" s="26"/>
      <c r="J3" s="3"/>
      <c r="K3" s="3"/>
      <c r="L3" s="3"/>
      <c r="M3" s="3"/>
      <c r="N3" s="3"/>
      <c r="O3" s="3"/>
      <c r="P3" s="3"/>
      <c r="Q3" s="3"/>
      <c r="R3" s="26"/>
      <c r="S3" s="3"/>
      <c r="T3" s="26"/>
      <c r="U3" s="26"/>
      <c r="V3" s="26"/>
      <c r="W3" s="3"/>
      <c r="X3" s="26"/>
      <c r="Y3" s="3" t="s">
        <v>758</v>
      </c>
      <c r="AA3" s="3"/>
      <c r="AB3" s="3"/>
      <c r="AC3" s="26"/>
      <c r="AD3" s="26"/>
      <c r="AE3" s="26"/>
      <c r="AF3" s="26"/>
      <c r="AG3" s="26"/>
    </row>
    <row r="4" spans="1:35" s="25" customFormat="1" ht="15.75" x14ac:dyDescent="0.25">
      <c r="A4" s="26"/>
      <c r="B4" s="26"/>
      <c r="C4" s="28"/>
      <c r="D4" s="26"/>
      <c r="E4" s="26"/>
      <c r="F4" s="26"/>
      <c r="G4" s="26"/>
      <c r="H4" s="26"/>
      <c r="I4" s="26"/>
      <c r="J4" s="3"/>
      <c r="K4" s="3"/>
      <c r="L4" s="3"/>
      <c r="M4" s="3"/>
      <c r="N4" s="3"/>
      <c r="O4" s="3"/>
      <c r="P4" s="3"/>
      <c r="Q4" s="3"/>
      <c r="R4" s="26"/>
      <c r="S4" s="3"/>
      <c r="T4" s="26"/>
      <c r="U4" s="26"/>
      <c r="V4" s="26"/>
      <c r="W4" s="3"/>
      <c r="X4" s="26"/>
      <c r="Y4" s="3" t="s">
        <v>795</v>
      </c>
      <c r="AA4" s="3"/>
      <c r="AB4" s="3"/>
      <c r="AC4" s="26"/>
      <c r="AD4" s="26"/>
      <c r="AE4" s="26"/>
      <c r="AF4" s="26"/>
      <c r="AG4" s="26"/>
    </row>
    <row r="5" spans="1:35" s="25" customFormat="1" ht="15.75" x14ac:dyDescent="0.25">
      <c r="A5" s="26"/>
      <c r="B5" s="26"/>
      <c r="C5" s="28"/>
      <c r="D5" s="26"/>
      <c r="E5" s="26"/>
      <c r="F5" s="26"/>
      <c r="G5" s="26"/>
      <c r="H5" s="26"/>
      <c r="I5" s="26"/>
      <c r="J5" s="3"/>
      <c r="K5" s="3"/>
      <c r="L5" s="3"/>
      <c r="M5" s="3"/>
      <c r="N5" s="3"/>
      <c r="O5" s="3"/>
      <c r="P5" s="3"/>
      <c r="Q5" s="3"/>
      <c r="R5" s="26"/>
      <c r="S5" s="3"/>
      <c r="T5" s="26"/>
      <c r="U5" s="26"/>
      <c r="V5" s="26"/>
      <c r="W5" s="3"/>
      <c r="X5" s="26"/>
      <c r="Y5" s="3"/>
      <c r="AA5" s="3"/>
      <c r="AB5" s="3"/>
      <c r="AC5" s="26"/>
      <c r="AD5" s="26"/>
      <c r="AE5" s="26"/>
      <c r="AF5" s="26"/>
      <c r="AG5" s="26"/>
      <c r="AH5" s="3"/>
    </row>
    <row r="6" spans="1:35" s="25" customFormat="1" ht="15.75" x14ac:dyDescent="0.25">
      <c r="A6" s="24"/>
      <c r="B6" s="24"/>
      <c r="C6" s="23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AC6" s="24"/>
      <c r="AD6" s="24"/>
      <c r="AE6" s="24"/>
      <c r="AF6" s="24"/>
      <c r="AG6" s="24"/>
      <c r="AH6" s="24"/>
    </row>
    <row r="7" spans="1:35" s="25" customFormat="1" ht="36.75" customHeight="1" x14ac:dyDescent="0.25">
      <c r="A7" s="152" t="s">
        <v>759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</row>
    <row r="8" spans="1:35" s="25" customFormat="1" ht="15.75" customHeight="1" x14ac:dyDescent="0.25">
      <c r="A8" s="153" t="s">
        <v>659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</row>
    <row r="9" spans="1:35" s="25" customFormat="1" ht="20.25" customHeight="1" x14ac:dyDescent="0.35">
      <c r="A9" s="130"/>
      <c r="B9" s="130"/>
      <c r="C9" s="131"/>
      <c r="D9" s="131"/>
      <c r="E9" s="62"/>
      <c r="F9" s="62"/>
      <c r="G9" s="62"/>
      <c r="H9" s="62"/>
      <c r="I9" s="62"/>
      <c r="J9" s="62"/>
      <c r="K9" s="74"/>
      <c r="L9" s="74"/>
      <c r="M9" s="74"/>
      <c r="N9" s="106"/>
      <c r="O9" s="24"/>
      <c r="P9" s="24"/>
      <c r="Q9" s="24"/>
      <c r="R9" s="62"/>
      <c r="S9" s="62"/>
      <c r="T9" s="62"/>
      <c r="AC9" s="62"/>
      <c r="AD9" s="62"/>
      <c r="AE9" s="62"/>
      <c r="AF9" s="62"/>
      <c r="AH9" s="62" t="s">
        <v>525</v>
      </c>
    </row>
    <row r="10" spans="1:35" s="30" customFormat="1" ht="32.25" customHeight="1" x14ac:dyDescent="0.2">
      <c r="A10" s="32" t="s">
        <v>648</v>
      </c>
      <c r="B10" s="32" t="s">
        <v>649</v>
      </c>
      <c r="C10" s="63" t="s">
        <v>526</v>
      </c>
      <c r="D10" s="118" t="s">
        <v>760</v>
      </c>
      <c r="E10" s="118" t="s">
        <v>627</v>
      </c>
      <c r="F10" s="118" t="s">
        <v>629</v>
      </c>
      <c r="G10" s="118" t="s">
        <v>627</v>
      </c>
      <c r="H10" s="118" t="s">
        <v>629</v>
      </c>
      <c r="I10" s="118" t="s">
        <v>627</v>
      </c>
      <c r="J10" s="118" t="s">
        <v>629</v>
      </c>
      <c r="K10" s="118" t="s">
        <v>627</v>
      </c>
      <c r="L10" s="118" t="s">
        <v>629</v>
      </c>
      <c r="M10" s="118" t="s">
        <v>627</v>
      </c>
      <c r="N10" s="118" t="s">
        <v>629</v>
      </c>
      <c r="O10" s="118" t="s">
        <v>761</v>
      </c>
      <c r="P10" s="118" t="s">
        <v>627</v>
      </c>
      <c r="Q10" s="118" t="s">
        <v>633</v>
      </c>
      <c r="R10" s="118" t="s">
        <v>627</v>
      </c>
      <c r="S10" s="118" t="s">
        <v>633</v>
      </c>
      <c r="T10" s="118" t="s">
        <v>627</v>
      </c>
      <c r="U10" s="118" t="s">
        <v>633</v>
      </c>
      <c r="V10" s="118" t="s">
        <v>627</v>
      </c>
      <c r="W10" s="118" t="s">
        <v>633</v>
      </c>
      <c r="X10" s="118" t="s">
        <v>627</v>
      </c>
      <c r="Y10" s="118" t="s">
        <v>633</v>
      </c>
      <c r="Z10" s="118" t="s">
        <v>762</v>
      </c>
      <c r="AA10" s="118" t="s">
        <v>627</v>
      </c>
      <c r="AB10" s="118" t="s">
        <v>635</v>
      </c>
      <c r="AC10" s="118" t="s">
        <v>627</v>
      </c>
      <c r="AD10" s="118" t="s">
        <v>635</v>
      </c>
      <c r="AE10" s="118" t="s">
        <v>627</v>
      </c>
      <c r="AF10" s="118" t="s">
        <v>635</v>
      </c>
      <c r="AG10" s="118" t="s">
        <v>627</v>
      </c>
      <c r="AH10" s="118" t="s">
        <v>635</v>
      </c>
    </row>
    <row r="11" spans="1:35" s="30" customFormat="1" ht="19.5" customHeight="1" x14ac:dyDescent="0.2">
      <c r="A11" s="64" t="s">
        <v>528</v>
      </c>
      <c r="B11" s="64" t="s">
        <v>529</v>
      </c>
      <c r="C11" s="63">
        <v>3</v>
      </c>
      <c r="D11" s="22" t="s">
        <v>531</v>
      </c>
      <c r="E11" s="22"/>
      <c r="F11" s="22" t="s">
        <v>531</v>
      </c>
      <c r="G11" s="22"/>
      <c r="H11" s="22" t="s">
        <v>531</v>
      </c>
      <c r="I11" s="22"/>
      <c r="J11" s="22" t="s">
        <v>531</v>
      </c>
      <c r="K11" s="22"/>
      <c r="L11" s="22" t="s">
        <v>531</v>
      </c>
      <c r="M11" s="22"/>
      <c r="N11" s="22" t="s">
        <v>531</v>
      </c>
      <c r="O11" s="22" t="s">
        <v>763</v>
      </c>
      <c r="P11" s="22"/>
      <c r="Q11" s="22" t="s">
        <v>763</v>
      </c>
      <c r="R11" s="22"/>
      <c r="S11" s="22" t="s">
        <v>763</v>
      </c>
      <c r="T11" s="22"/>
      <c r="U11" s="22" t="s">
        <v>763</v>
      </c>
      <c r="V11" s="22"/>
      <c r="W11" s="22" t="s">
        <v>763</v>
      </c>
      <c r="X11" s="22"/>
      <c r="Y11" s="22" t="s">
        <v>763</v>
      </c>
      <c r="Z11" s="22" t="s">
        <v>532</v>
      </c>
      <c r="AA11" s="22"/>
      <c r="AB11" s="22" t="s">
        <v>532</v>
      </c>
      <c r="AC11" s="22"/>
      <c r="AD11" s="22" t="s">
        <v>532</v>
      </c>
      <c r="AE11" s="22"/>
      <c r="AF11" s="22" t="s">
        <v>532</v>
      </c>
      <c r="AG11" s="22"/>
      <c r="AH11" s="22" t="s">
        <v>532</v>
      </c>
    </row>
    <row r="12" spans="1:35" ht="31.5" outlineLevel="2" x14ac:dyDescent="0.25">
      <c r="A12" s="137" t="s">
        <v>289</v>
      </c>
      <c r="B12" s="137"/>
      <c r="C12" s="19" t="s">
        <v>290</v>
      </c>
      <c r="D12" s="4">
        <f t="shared" ref="D12:AD12" si="0">D13+D59</f>
        <v>1626453.16</v>
      </c>
      <c r="E12" s="4">
        <f t="shared" si="0"/>
        <v>12072.975009999998</v>
      </c>
      <c r="F12" s="4">
        <f t="shared" si="0"/>
        <v>1638526.1350099999</v>
      </c>
      <c r="G12" s="4">
        <f t="shared" si="0"/>
        <v>146787.38683999999</v>
      </c>
      <c r="H12" s="4">
        <f t="shared" si="0"/>
        <v>1785313.5218500001</v>
      </c>
      <c r="I12" s="4">
        <f t="shared" si="0"/>
        <v>2196.8879999999999</v>
      </c>
      <c r="J12" s="4">
        <f t="shared" si="0"/>
        <v>1787510.4098499999</v>
      </c>
      <c r="K12" s="4">
        <f t="shared" ref="K12:L12" si="1">K13+K59</f>
        <v>5025.4999999999991</v>
      </c>
      <c r="L12" s="4">
        <f t="shared" si="1"/>
        <v>1792535.9098499999</v>
      </c>
      <c r="M12" s="4">
        <f t="shared" ref="M12:N12" si="2">M13+M59</f>
        <v>15917.340629999999</v>
      </c>
      <c r="N12" s="4">
        <f t="shared" si="2"/>
        <v>1808453.2504799999</v>
      </c>
      <c r="O12" s="4">
        <f t="shared" si="0"/>
        <v>1593802.0100000002</v>
      </c>
      <c r="P12" s="4">
        <f t="shared" si="0"/>
        <v>9771.5999999999985</v>
      </c>
      <c r="Q12" s="4">
        <f t="shared" si="0"/>
        <v>1603573.6100000003</v>
      </c>
      <c r="R12" s="4">
        <f t="shared" si="0"/>
        <v>0</v>
      </c>
      <c r="S12" s="4">
        <f t="shared" si="0"/>
        <v>1603573.6100000003</v>
      </c>
      <c r="T12" s="4">
        <f t="shared" si="0"/>
        <v>0</v>
      </c>
      <c r="U12" s="4">
        <f t="shared" si="0"/>
        <v>1603573.6100000003</v>
      </c>
      <c r="V12" s="4">
        <f t="shared" si="0"/>
        <v>2215.3000000000002</v>
      </c>
      <c r="W12" s="4">
        <f t="shared" si="0"/>
        <v>1605788.9100000004</v>
      </c>
      <c r="X12" s="4">
        <f t="shared" ref="X12:Y12" si="3">X13+X59</f>
        <v>0</v>
      </c>
      <c r="Y12" s="4">
        <f t="shared" si="3"/>
        <v>1605788.9100000004</v>
      </c>
      <c r="Z12" s="4">
        <f t="shared" si="0"/>
        <v>1599351.3500000003</v>
      </c>
      <c r="AA12" s="4">
        <f t="shared" si="0"/>
        <v>4123.7000000000007</v>
      </c>
      <c r="AB12" s="4">
        <f t="shared" si="0"/>
        <v>1603475.05</v>
      </c>
      <c r="AC12" s="4">
        <f t="shared" si="0"/>
        <v>0</v>
      </c>
      <c r="AD12" s="4">
        <f t="shared" si="0"/>
        <v>1603475.05</v>
      </c>
      <c r="AE12" s="4">
        <f t="shared" ref="AE12:AH12" si="4">AE13+AE59</f>
        <v>1470.52</v>
      </c>
      <c r="AF12" s="4">
        <f t="shared" si="4"/>
        <v>1604945.57</v>
      </c>
      <c r="AG12" s="4">
        <f t="shared" si="4"/>
        <v>0</v>
      </c>
      <c r="AH12" s="4">
        <f t="shared" si="4"/>
        <v>1604945.57</v>
      </c>
      <c r="AI12" s="127"/>
    </row>
    <row r="13" spans="1:35" ht="31.5" outlineLevel="3" x14ac:dyDescent="0.25">
      <c r="A13" s="137" t="s">
        <v>291</v>
      </c>
      <c r="B13" s="137"/>
      <c r="C13" s="19" t="s">
        <v>292</v>
      </c>
      <c r="D13" s="4">
        <f t="shared" ref="D13:J13" si="5">D14+D43+D54</f>
        <v>18100</v>
      </c>
      <c r="E13" s="4">
        <f t="shared" si="5"/>
        <v>9559.175009999999</v>
      </c>
      <c r="F13" s="4">
        <f t="shared" si="5"/>
        <v>27659.175009999999</v>
      </c>
      <c r="G13" s="4">
        <f t="shared" si="5"/>
        <v>146700.19847</v>
      </c>
      <c r="H13" s="4">
        <f t="shared" si="5"/>
        <v>174359.37348000001</v>
      </c>
      <c r="I13" s="4">
        <f t="shared" si="5"/>
        <v>0</v>
      </c>
      <c r="J13" s="4">
        <f t="shared" si="5"/>
        <v>174359.37348000001</v>
      </c>
      <c r="K13" s="4">
        <f>K14+K43+K54</f>
        <v>-4372.8</v>
      </c>
      <c r="L13" s="4">
        <f>L14+L43+L54</f>
        <v>169986.57348000002</v>
      </c>
      <c r="M13" s="4">
        <f>M14+M43+M54</f>
        <v>3499.2370000000001</v>
      </c>
      <c r="N13" s="4">
        <f>N14+N43+N54</f>
        <v>173485.81048000001</v>
      </c>
      <c r="O13" s="4">
        <f>O14+O43</f>
        <v>11154.7</v>
      </c>
      <c r="P13" s="4">
        <f t="shared" ref="P13:U13" si="6">P14+P43+P54</f>
        <v>0</v>
      </c>
      <c r="Q13" s="4">
        <f t="shared" si="6"/>
        <v>11154.7</v>
      </c>
      <c r="R13" s="4">
        <f t="shared" si="6"/>
        <v>0</v>
      </c>
      <c r="S13" s="4">
        <f t="shared" si="6"/>
        <v>11154.7</v>
      </c>
      <c r="T13" s="4">
        <f t="shared" si="6"/>
        <v>0</v>
      </c>
      <c r="U13" s="4">
        <f t="shared" si="6"/>
        <v>11154.7</v>
      </c>
      <c r="V13" s="4">
        <f>V14+V43+V54</f>
        <v>0</v>
      </c>
      <c r="W13" s="4">
        <f>W14+W43+W54</f>
        <v>11154.7</v>
      </c>
      <c r="X13" s="4">
        <f>X14+X43+X54</f>
        <v>0</v>
      </c>
      <c r="Y13" s="4">
        <f>Y14+Y43+Y54</f>
        <v>11154.7</v>
      </c>
      <c r="Z13" s="4">
        <f>Z14+Z43</f>
        <v>11827.2</v>
      </c>
      <c r="AA13" s="4">
        <f t="shared" ref="AA13:AF13" si="7">AA14+AA43+AA54</f>
        <v>0</v>
      </c>
      <c r="AB13" s="4">
        <f t="shared" si="7"/>
        <v>11827.2</v>
      </c>
      <c r="AC13" s="4">
        <f t="shared" si="7"/>
        <v>0</v>
      </c>
      <c r="AD13" s="4">
        <f t="shared" si="7"/>
        <v>11827.2</v>
      </c>
      <c r="AE13" s="4">
        <f t="shared" si="7"/>
        <v>0</v>
      </c>
      <c r="AF13" s="4">
        <f t="shared" si="7"/>
        <v>11827.2</v>
      </c>
      <c r="AG13" s="4">
        <f>AG14+AG43+AG54</f>
        <v>0</v>
      </c>
      <c r="AH13" s="4">
        <f>AH14+AH43+AH54</f>
        <v>11827.2</v>
      </c>
      <c r="AI13" s="127"/>
    </row>
    <row r="14" spans="1:35" ht="47.25" outlineLevel="4" x14ac:dyDescent="0.25">
      <c r="A14" s="137" t="s">
        <v>293</v>
      </c>
      <c r="B14" s="137"/>
      <c r="C14" s="19" t="s">
        <v>294</v>
      </c>
      <c r="D14" s="4">
        <f>D15+D17+D39+D41</f>
        <v>17095.3</v>
      </c>
      <c r="E14" s="4">
        <f>E15+E17+E39+E41+E21+E31</f>
        <v>9559.175009999999</v>
      </c>
      <c r="F14" s="4">
        <f>F15+F17+F39+F41+F21+F31</f>
        <v>26654.475009999998</v>
      </c>
      <c r="G14" s="4">
        <f>G15+G17+G39+G41+G21+G31+G27+G33+G35+G37+G19+G23+G25</f>
        <v>145905.19847</v>
      </c>
      <c r="H14" s="4">
        <f t="shared" ref="H14:AD14" si="8">H15+H17+H39+H41+H21+H31+H27+H33+H35+H37+H19+H23+H25</f>
        <v>172559.67348</v>
      </c>
      <c r="I14" s="4">
        <f>I15+I17+I39+I41+I21+I31+I27+I33+I35+I37+I19+I23+I25</f>
        <v>0</v>
      </c>
      <c r="J14" s="4">
        <f t="shared" ref="J14:L14" si="9">J15+J17+J39+J41+J21+J31+J27+J33+J35+J37+J19+J23+J25</f>
        <v>172559.67348</v>
      </c>
      <c r="K14" s="4">
        <f t="shared" si="9"/>
        <v>-4372.8</v>
      </c>
      <c r="L14" s="4">
        <f t="shared" si="9"/>
        <v>168186.87348000001</v>
      </c>
      <c r="M14" s="4">
        <f t="shared" ref="M14:N14" si="10">M15+M17+M39+M41+M21+M31+M27+M33+M35+M37+M19+M23+M25</f>
        <v>3499.2370000000001</v>
      </c>
      <c r="N14" s="4">
        <f t="shared" si="10"/>
        <v>171686.11048</v>
      </c>
      <c r="O14" s="4">
        <f t="shared" si="8"/>
        <v>10550</v>
      </c>
      <c r="P14" s="4">
        <f t="shared" si="8"/>
        <v>0</v>
      </c>
      <c r="Q14" s="4">
        <f t="shared" si="8"/>
        <v>10550</v>
      </c>
      <c r="R14" s="4">
        <f t="shared" si="8"/>
        <v>0</v>
      </c>
      <c r="S14" s="4">
        <f t="shared" si="8"/>
        <v>10550</v>
      </c>
      <c r="T14" s="4">
        <f>T15+T17+T39+T41+T21+T31+T27+T33+T35+T37+T19+T23+T25</f>
        <v>0</v>
      </c>
      <c r="U14" s="4">
        <f t="shared" ref="U14:W14" si="11">U15+U17+U39+U41+U21+U31+U27+U33+U35+U37+U19+U23+U25</f>
        <v>10550</v>
      </c>
      <c r="V14" s="4">
        <f t="shared" si="11"/>
        <v>0</v>
      </c>
      <c r="W14" s="4">
        <f t="shared" si="11"/>
        <v>10550</v>
      </c>
      <c r="X14" s="4">
        <f t="shared" ref="X14:Y14" si="12">X15+X17+X39+X41+X21+X31+X27+X33+X35+X37+X19+X23+X25</f>
        <v>0</v>
      </c>
      <c r="Y14" s="4">
        <f t="shared" si="12"/>
        <v>10550</v>
      </c>
      <c r="Z14" s="4">
        <f t="shared" si="8"/>
        <v>11222.5</v>
      </c>
      <c r="AA14" s="4">
        <f t="shared" si="8"/>
        <v>0</v>
      </c>
      <c r="AB14" s="4">
        <f t="shared" si="8"/>
        <v>11222.5</v>
      </c>
      <c r="AC14" s="4">
        <f t="shared" si="8"/>
        <v>0</v>
      </c>
      <c r="AD14" s="4">
        <f t="shared" si="8"/>
        <v>11222.5</v>
      </c>
      <c r="AE14" s="4">
        <f t="shared" ref="AE14:AH14" si="13">AE15+AE17+AE39+AE41+AE21+AE31+AE27+AE33+AE35+AE37+AE19+AE23+AE25</f>
        <v>0</v>
      </c>
      <c r="AF14" s="4">
        <f t="shared" si="13"/>
        <v>11222.5</v>
      </c>
      <c r="AG14" s="4">
        <f t="shared" si="13"/>
        <v>0</v>
      </c>
      <c r="AH14" s="4">
        <f t="shared" si="13"/>
        <v>11222.5</v>
      </c>
      <c r="AI14" s="127"/>
    </row>
    <row r="15" spans="1:35" ht="15.75" hidden="1" outlineLevel="5" x14ac:dyDescent="0.25">
      <c r="A15" s="137" t="s">
        <v>385</v>
      </c>
      <c r="B15" s="137"/>
      <c r="C15" s="19" t="s">
        <v>386</v>
      </c>
      <c r="D15" s="4">
        <f>D16</f>
        <v>10172.5</v>
      </c>
      <c r="E15" s="4">
        <f t="shared" ref="E15:N15" si="14">E16</f>
        <v>-1250</v>
      </c>
      <c r="F15" s="4">
        <f t="shared" si="14"/>
        <v>8922.5</v>
      </c>
      <c r="G15" s="4">
        <f t="shared" si="14"/>
        <v>0</v>
      </c>
      <c r="H15" s="4">
        <f t="shared" si="14"/>
        <v>8922.5</v>
      </c>
      <c r="I15" s="4">
        <f t="shared" si="14"/>
        <v>0</v>
      </c>
      <c r="J15" s="4">
        <f t="shared" si="14"/>
        <v>8922.5</v>
      </c>
      <c r="K15" s="4">
        <f t="shared" si="14"/>
        <v>0</v>
      </c>
      <c r="L15" s="4">
        <f t="shared" si="14"/>
        <v>8922.5</v>
      </c>
      <c r="M15" s="4">
        <f t="shared" si="14"/>
        <v>0</v>
      </c>
      <c r="N15" s="4">
        <f t="shared" si="14"/>
        <v>8922.5</v>
      </c>
      <c r="O15" s="4">
        <f>O16</f>
        <v>9150</v>
      </c>
      <c r="P15" s="4">
        <f t="shared" ref="P15:Y15" si="15">P16</f>
        <v>0</v>
      </c>
      <c r="Q15" s="4">
        <f t="shared" si="15"/>
        <v>9150</v>
      </c>
      <c r="R15" s="4">
        <f t="shared" si="15"/>
        <v>0</v>
      </c>
      <c r="S15" s="4">
        <f t="shared" si="15"/>
        <v>9150</v>
      </c>
      <c r="T15" s="4">
        <f t="shared" si="15"/>
        <v>0</v>
      </c>
      <c r="U15" s="4">
        <f t="shared" si="15"/>
        <v>9150</v>
      </c>
      <c r="V15" s="4">
        <f t="shared" si="15"/>
        <v>0</v>
      </c>
      <c r="W15" s="4">
        <f t="shared" si="15"/>
        <v>9150</v>
      </c>
      <c r="X15" s="4">
        <f t="shared" si="15"/>
        <v>0</v>
      </c>
      <c r="Y15" s="4">
        <f t="shared" si="15"/>
        <v>9150</v>
      </c>
      <c r="Z15" s="4">
        <f>Z16</f>
        <v>10172.5</v>
      </c>
      <c r="AA15" s="4">
        <f t="shared" ref="AA15:AH15" si="16">AA16</f>
        <v>0</v>
      </c>
      <c r="AB15" s="4">
        <f t="shared" si="16"/>
        <v>10172.5</v>
      </c>
      <c r="AC15" s="4">
        <f t="shared" si="16"/>
        <v>0</v>
      </c>
      <c r="AD15" s="4">
        <f t="shared" si="16"/>
        <v>10172.5</v>
      </c>
      <c r="AE15" s="4">
        <f t="shared" si="16"/>
        <v>0</v>
      </c>
      <c r="AF15" s="4">
        <f t="shared" si="16"/>
        <v>10172.5</v>
      </c>
      <c r="AG15" s="4">
        <f t="shared" si="16"/>
        <v>0</v>
      </c>
      <c r="AH15" s="4">
        <f t="shared" si="16"/>
        <v>10172.5</v>
      </c>
      <c r="AI15" s="127"/>
    </row>
    <row r="16" spans="1:35" ht="15.75" hidden="1" outlineLevel="7" x14ac:dyDescent="0.25">
      <c r="A16" s="138" t="s">
        <v>385</v>
      </c>
      <c r="B16" s="138" t="s">
        <v>27</v>
      </c>
      <c r="C16" s="18" t="s">
        <v>28</v>
      </c>
      <c r="D16" s="5">
        <v>10172.5</v>
      </c>
      <c r="E16" s="5">
        <v>-1250</v>
      </c>
      <c r="F16" s="5">
        <f>SUM(D16:E16)</f>
        <v>8922.5</v>
      </c>
      <c r="G16" s="5"/>
      <c r="H16" s="5">
        <f>SUM(F16:G16)</f>
        <v>8922.5</v>
      </c>
      <c r="I16" s="5"/>
      <c r="J16" s="5">
        <f>SUM(H16:I16)</f>
        <v>8922.5</v>
      </c>
      <c r="K16" s="5"/>
      <c r="L16" s="5">
        <f>SUM(J16:K16)</f>
        <v>8922.5</v>
      </c>
      <c r="M16" s="5"/>
      <c r="N16" s="5">
        <f>SUM(L16:M16)</f>
        <v>8922.5</v>
      </c>
      <c r="O16" s="5">
        <v>9150</v>
      </c>
      <c r="P16" s="5"/>
      <c r="Q16" s="5">
        <f>SUM(O16:P16)</f>
        <v>9150</v>
      </c>
      <c r="R16" s="5"/>
      <c r="S16" s="5">
        <f>SUM(Q16:R16)</f>
        <v>9150</v>
      </c>
      <c r="T16" s="5"/>
      <c r="U16" s="5">
        <f>SUM(S16:T16)</f>
        <v>9150</v>
      </c>
      <c r="V16" s="5"/>
      <c r="W16" s="5">
        <f>SUM(U16:V16)</f>
        <v>9150</v>
      </c>
      <c r="X16" s="5"/>
      <c r="Y16" s="5">
        <f>SUM(W16:X16)</f>
        <v>9150</v>
      </c>
      <c r="Z16" s="5">
        <v>10172.5</v>
      </c>
      <c r="AA16" s="5"/>
      <c r="AB16" s="5">
        <f>SUM(Z16:AA16)</f>
        <v>10172.5</v>
      </c>
      <c r="AC16" s="5"/>
      <c r="AD16" s="5">
        <f>SUM(AB16:AC16)</f>
        <v>10172.5</v>
      </c>
      <c r="AE16" s="5"/>
      <c r="AF16" s="5">
        <f>SUM(AD16:AE16)</f>
        <v>10172.5</v>
      </c>
      <c r="AG16" s="5"/>
      <c r="AH16" s="5">
        <f>SUM(AF16:AG16)</f>
        <v>10172.5</v>
      </c>
      <c r="AI16" s="127"/>
    </row>
    <row r="17" spans="1:35" s="30" customFormat="1" ht="15.75" hidden="1" outlineLevel="7" x14ac:dyDescent="0.25">
      <c r="A17" s="7" t="s">
        <v>585</v>
      </c>
      <c r="B17" s="7"/>
      <c r="C17" s="65" t="s">
        <v>583</v>
      </c>
      <c r="D17" s="4">
        <f>D18</f>
        <v>100</v>
      </c>
      <c r="E17" s="4">
        <f>E18</f>
        <v>0</v>
      </c>
      <c r="F17" s="4">
        <f t="shared" ref="E17:N21" si="17">F18</f>
        <v>100</v>
      </c>
      <c r="G17" s="4">
        <f>G18</f>
        <v>0</v>
      </c>
      <c r="H17" s="4">
        <f t="shared" si="17"/>
        <v>100</v>
      </c>
      <c r="I17" s="4">
        <f>I18</f>
        <v>0</v>
      </c>
      <c r="J17" s="4">
        <f t="shared" si="17"/>
        <v>100</v>
      </c>
      <c r="K17" s="4">
        <f>K18</f>
        <v>0</v>
      </c>
      <c r="L17" s="4">
        <f t="shared" ref="K17:N21" si="18">L18</f>
        <v>100</v>
      </c>
      <c r="M17" s="4">
        <f>M18</f>
        <v>0</v>
      </c>
      <c r="N17" s="4">
        <f t="shared" si="18"/>
        <v>100</v>
      </c>
      <c r="O17" s="4">
        <f>O18</f>
        <v>0</v>
      </c>
      <c r="P17" s="4">
        <f t="shared" ref="P17:P21" si="19">P18</f>
        <v>0</v>
      </c>
      <c r="Q17" s="4"/>
      <c r="R17" s="4">
        <f>R18</f>
        <v>0</v>
      </c>
      <c r="S17" s="4">
        <f t="shared" ref="R17:S21" si="20">S18</f>
        <v>0</v>
      </c>
      <c r="T17" s="4">
        <f>T18</f>
        <v>0</v>
      </c>
      <c r="U17" s="4">
        <f t="shared" ref="T17:U21" si="21">U18</f>
        <v>0</v>
      </c>
      <c r="V17" s="4">
        <f>V18</f>
        <v>0</v>
      </c>
      <c r="W17" s="4">
        <f t="shared" ref="V17:Y21" si="22">W18</f>
        <v>0</v>
      </c>
      <c r="X17" s="4">
        <f>X18</f>
        <v>0</v>
      </c>
      <c r="Y17" s="4">
        <f t="shared" si="22"/>
        <v>0</v>
      </c>
      <c r="Z17" s="4">
        <f>Z18</f>
        <v>0</v>
      </c>
      <c r="AA17" s="4">
        <f t="shared" ref="AA17:AA21" si="23">AA18</f>
        <v>0</v>
      </c>
      <c r="AB17" s="4"/>
      <c r="AC17" s="4">
        <f>AC18</f>
        <v>0</v>
      </c>
      <c r="AD17" s="4">
        <f t="shared" ref="AC17:AF21" si="24">AD18</f>
        <v>0</v>
      </c>
      <c r="AE17" s="4">
        <f>AE18</f>
        <v>0</v>
      </c>
      <c r="AF17" s="4">
        <f t="shared" si="24"/>
        <v>0</v>
      </c>
      <c r="AG17" s="4">
        <f>AG18</f>
        <v>0</v>
      </c>
      <c r="AH17" s="4">
        <f t="shared" ref="AG17:AH21" si="25">AH18</f>
        <v>0</v>
      </c>
      <c r="AI17" s="127"/>
    </row>
    <row r="18" spans="1:35" ht="31.5" hidden="1" outlineLevel="7" x14ac:dyDescent="0.25">
      <c r="A18" s="6" t="s">
        <v>585</v>
      </c>
      <c r="B18" s="6" t="s">
        <v>92</v>
      </c>
      <c r="C18" s="66" t="s">
        <v>584</v>
      </c>
      <c r="D18" s="5">
        <v>100</v>
      </c>
      <c r="E18" s="5"/>
      <c r="F18" s="5">
        <f>SUM(D18:E18)</f>
        <v>100</v>
      </c>
      <c r="G18" s="5"/>
      <c r="H18" s="5">
        <f>SUM(F18:G18)</f>
        <v>100</v>
      </c>
      <c r="I18" s="5"/>
      <c r="J18" s="5">
        <f>SUM(H18:I18)</f>
        <v>100</v>
      </c>
      <c r="K18" s="5"/>
      <c r="L18" s="5">
        <f>SUM(J18:K18)</f>
        <v>100</v>
      </c>
      <c r="M18" s="5"/>
      <c r="N18" s="5">
        <f>SUM(L18:M18)</f>
        <v>100</v>
      </c>
      <c r="O18" s="5"/>
      <c r="P18" s="5"/>
      <c r="Q18" s="5"/>
      <c r="R18" s="5"/>
      <c r="S18" s="5">
        <f>SUM(Q18:R18)</f>
        <v>0</v>
      </c>
      <c r="T18" s="5"/>
      <c r="U18" s="5">
        <f>SUM(S18:T18)</f>
        <v>0</v>
      </c>
      <c r="V18" s="5"/>
      <c r="W18" s="5">
        <f>SUM(U18:V18)</f>
        <v>0</v>
      </c>
      <c r="X18" s="5"/>
      <c r="Y18" s="5">
        <f>SUM(W18:X18)</f>
        <v>0</v>
      </c>
      <c r="Z18" s="5"/>
      <c r="AA18" s="5"/>
      <c r="AB18" s="5"/>
      <c r="AC18" s="5"/>
      <c r="AD18" s="5">
        <f>SUM(AB18:AC18)</f>
        <v>0</v>
      </c>
      <c r="AE18" s="5"/>
      <c r="AF18" s="5">
        <f>SUM(AD18:AE18)</f>
        <v>0</v>
      </c>
      <c r="AG18" s="5"/>
      <c r="AH18" s="5">
        <f>SUM(AF18:AG18)</f>
        <v>0</v>
      </c>
      <c r="AI18" s="127"/>
    </row>
    <row r="19" spans="1:35" ht="31.5" hidden="1" outlineLevel="7" x14ac:dyDescent="0.2">
      <c r="A19" s="7" t="s">
        <v>695</v>
      </c>
      <c r="B19" s="7"/>
      <c r="C19" s="21" t="s">
        <v>694</v>
      </c>
      <c r="D19" s="5"/>
      <c r="E19" s="5"/>
      <c r="F19" s="5"/>
      <c r="G19" s="4">
        <f>G20</f>
        <v>270</v>
      </c>
      <c r="H19" s="4">
        <f t="shared" si="17"/>
        <v>270</v>
      </c>
      <c r="I19" s="4">
        <f>I20</f>
        <v>0</v>
      </c>
      <c r="J19" s="4">
        <f t="shared" si="17"/>
        <v>270</v>
      </c>
      <c r="K19" s="4">
        <f t="shared" si="17"/>
        <v>0</v>
      </c>
      <c r="L19" s="4">
        <f t="shared" si="17"/>
        <v>270</v>
      </c>
      <c r="M19" s="4">
        <f t="shared" si="17"/>
        <v>0</v>
      </c>
      <c r="N19" s="4">
        <f t="shared" si="17"/>
        <v>270</v>
      </c>
      <c r="O19" s="5"/>
      <c r="P19" s="5"/>
      <c r="Q19" s="5"/>
      <c r="R19" s="5"/>
      <c r="S19" s="5"/>
      <c r="T19" s="4">
        <f>T20</f>
        <v>0</v>
      </c>
      <c r="U19" s="4">
        <f t="shared" si="21"/>
        <v>0</v>
      </c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127"/>
    </row>
    <row r="20" spans="1:35" ht="31.5" hidden="1" outlineLevel="7" x14ac:dyDescent="0.2">
      <c r="A20" s="6" t="s">
        <v>695</v>
      </c>
      <c r="B20" s="6" t="s">
        <v>92</v>
      </c>
      <c r="C20" s="20" t="s">
        <v>584</v>
      </c>
      <c r="D20" s="5"/>
      <c r="E20" s="5"/>
      <c r="F20" s="5"/>
      <c r="G20" s="5">
        <v>270</v>
      </c>
      <c r="H20" s="5">
        <f>SUM(F20:G20)</f>
        <v>270</v>
      </c>
      <c r="I20" s="5"/>
      <c r="J20" s="5">
        <f>SUM(H20:I20)</f>
        <v>270</v>
      </c>
      <c r="K20" s="5"/>
      <c r="L20" s="5">
        <f>SUM(J20:K20)</f>
        <v>270</v>
      </c>
      <c r="M20" s="5"/>
      <c r="N20" s="5">
        <f>SUM(L20:M20)</f>
        <v>270</v>
      </c>
      <c r="O20" s="5"/>
      <c r="P20" s="5"/>
      <c r="Q20" s="5"/>
      <c r="R20" s="5"/>
      <c r="S20" s="5"/>
      <c r="T20" s="5"/>
      <c r="U20" s="5">
        <f>SUM(S20:T20)</f>
        <v>0</v>
      </c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127"/>
    </row>
    <row r="21" spans="1:35" ht="63" hidden="1" outlineLevel="7" x14ac:dyDescent="0.2">
      <c r="A21" s="7" t="s">
        <v>641</v>
      </c>
      <c r="B21" s="7"/>
      <c r="C21" s="21" t="s">
        <v>640</v>
      </c>
      <c r="D21" s="5"/>
      <c r="E21" s="4">
        <f t="shared" si="17"/>
        <v>7559.1750099999999</v>
      </c>
      <c r="F21" s="4">
        <f t="shared" si="17"/>
        <v>7559.1750099999999</v>
      </c>
      <c r="G21" s="4">
        <f t="shared" si="17"/>
        <v>415.52</v>
      </c>
      <c r="H21" s="4">
        <f t="shared" si="17"/>
        <v>7974.6950099999995</v>
      </c>
      <c r="I21" s="4">
        <f t="shared" si="17"/>
        <v>0</v>
      </c>
      <c r="J21" s="4">
        <f t="shared" si="17"/>
        <v>7974.6950099999995</v>
      </c>
      <c r="K21" s="4">
        <f t="shared" si="18"/>
        <v>0</v>
      </c>
      <c r="L21" s="4">
        <f t="shared" si="17"/>
        <v>7974.6950099999995</v>
      </c>
      <c r="M21" s="4">
        <f t="shared" si="18"/>
        <v>0</v>
      </c>
      <c r="N21" s="4">
        <f t="shared" si="17"/>
        <v>7974.6950099999995</v>
      </c>
      <c r="O21" s="4">
        <f>O22</f>
        <v>0</v>
      </c>
      <c r="P21" s="4">
        <f t="shared" si="19"/>
        <v>0</v>
      </c>
      <c r="Q21" s="4"/>
      <c r="R21" s="4">
        <f t="shared" si="20"/>
        <v>0</v>
      </c>
      <c r="S21" s="4"/>
      <c r="T21" s="4">
        <f t="shared" si="21"/>
        <v>0</v>
      </c>
      <c r="U21" s="4">
        <f t="shared" si="21"/>
        <v>0</v>
      </c>
      <c r="V21" s="4">
        <f t="shared" si="22"/>
        <v>0</v>
      </c>
      <c r="W21" s="4"/>
      <c r="X21" s="4">
        <f t="shared" si="22"/>
        <v>0</v>
      </c>
      <c r="Y21" s="4"/>
      <c r="Z21" s="4">
        <f>Z22</f>
        <v>0</v>
      </c>
      <c r="AA21" s="4">
        <f t="shared" si="23"/>
        <v>0</v>
      </c>
      <c r="AB21" s="4"/>
      <c r="AC21" s="4">
        <f t="shared" si="24"/>
        <v>0</v>
      </c>
      <c r="AD21" s="4"/>
      <c r="AE21" s="4">
        <f t="shared" si="24"/>
        <v>0</v>
      </c>
      <c r="AF21" s="4"/>
      <c r="AG21" s="4">
        <f t="shared" si="25"/>
        <v>0</v>
      </c>
      <c r="AH21" s="4"/>
      <c r="AI21" s="127"/>
    </row>
    <row r="22" spans="1:35" ht="31.5" hidden="1" outlineLevel="7" x14ac:dyDescent="0.2">
      <c r="A22" s="6" t="s">
        <v>641</v>
      </c>
      <c r="B22" s="6" t="s">
        <v>92</v>
      </c>
      <c r="C22" s="20" t="s">
        <v>584</v>
      </c>
      <c r="D22" s="5"/>
      <c r="E22" s="16">
        <v>7559.1750099999999</v>
      </c>
      <c r="F22" s="16">
        <f>SUM(D22:E22)</f>
        <v>7559.1750099999999</v>
      </c>
      <c r="G22" s="16">
        <v>415.52</v>
      </c>
      <c r="H22" s="16">
        <f>SUM(F22:G22)</f>
        <v>7974.6950099999995</v>
      </c>
      <c r="I22" s="16"/>
      <c r="J22" s="16">
        <f>SUM(H22:I22)</f>
        <v>7974.6950099999995</v>
      </c>
      <c r="K22" s="16"/>
      <c r="L22" s="16">
        <f>SUM(J22:K22)</f>
        <v>7974.6950099999995</v>
      </c>
      <c r="M22" s="16"/>
      <c r="N22" s="16">
        <f>SUM(L22:M22)</f>
        <v>7974.6950099999995</v>
      </c>
      <c r="O22" s="5"/>
      <c r="P22" s="5"/>
      <c r="Q22" s="5"/>
      <c r="R22" s="16"/>
      <c r="S22" s="16"/>
      <c r="T22" s="16"/>
      <c r="U22" s="16">
        <f>SUM(S22:T22)</f>
        <v>0</v>
      </c>
      <c r="V22" s="16"/>
      <c r="W22" s="16"/>
      <c r="X22" s="16"/>
      <c r="Y22" s="16"/>
      <c r="Z22" s="5"/>
      <c r="AA22" s="5"/>
      <c r="AB22" s="5"/>
      <c r="AC22" s="16"/>
      <c r="AD22" s="16"/>
      <c r="AE22" s="16"/>
      <c r="AF22" s="16"/>
      <c r="AG22" s="16"/>
      <c r="AH22" s="16"/>
      <c r="AI22" s="127"/>
    </row>
    <row r="23" spans="1:35" ht="63" hidden="1" outlineLevel="7" x14ac:dyDescent="0.2">
      <c r="A23" s="7" t="s">
        <v>641</v>
      </c>
      <c r="B23" s="7"/>
      <c r="C23" s="21" t="s">
        <v>668</v>
      </c>
      <c r="D23" s="5"/>
      <c r="E23" s="16"/>
      <c r="F23" s="16"/>
      <c r="G23" s="4">
        <f t="shared" ref="G23:N23" si="26">G24</f>
        <v>32774.084990000003</v>
      </c>
      <c r="H23" s="4">
        <f t="shared" si="26"/>
        <v>32774.084990000003</v>
      </c>
      <c r="I23" s="4">
        <f t="shared" si="26"/>
        <v>0</v>
      </c>
      <c r="J23" s="4">
        <f t="shared" si="26"/>
        <v>32774.084990000003</v>
      </c>
      <c r="K23" s="4">
        <f t="shared" si="26"/>
        <v>0</v>
      </c>
      <c r="L23" s="4">
        <f t="shared" si="26"/>
        <v>32774.084990000003</v>
      </c>
      <c r="M23" s="4">
        <f t="shared" si="26"/>
        <v>0</v>
      </c>
      <c r="N23" s="4">
        <f t="shared" si="26"/>
        <v>32774.084990000003</v>
      </c>
      <c r="O23" s="5"/>
      <c r="P23" s="5"/>
      <c r="Q23" s="5"/>
      <c r="R23" s="16"/>
      <c r="S23" s="16"/>
      <c r="T23" s="4">
        <f t="shared" ref="T23:U23" si="27">T24</f>
        <v>0</v>
      </c>
      <c r="U23" s="4">
        <f t="shared" si="27"/>
        <v>0</v>
      </c>
      <c r="V23" s="16"/>
      <c r="W23" s="16"/>
      <c r="X23" s="16"/>
      <c r="Y23" s="16"/>
      <c r="Z23" s="5"/>
      <c r="AA23" s="5"/>
      <c r="AB23" s="5"/>
      <c r="AC23" s="16"/>
      <c r="AD23" s="16"/>
      <c r="AE23" s="16"/>
      <c r="AF23" s="16"/>
      <c r="AG23" s="16"/>
      <c r="AH23" s="16"/>
      <c r="AI23" s="127"/>
    </row>
    <row r="24" spans="1:35" ht="31.5" hidden="1" outlineLevel="7" x14ac:dyDescent="0.2">
      <c r="A24" s="6" t="s">
        <v>641</v>
      </c>
      <c r="B24" s="6" t="s">
        <v>92</v>
      </c>
      <c r="C24" s="20" t="s">
        <v>584</v>
      </c>
      <c r="D24" s="5"/>
      <c r="E24" s="16"/>
      <c r="F24" s="16"/>
      <c r="G24" s="16">
        <f>2318.48376+3053.07623+27402.525</f>
        <v>32774.084990000003</v>
      </c>
      <c r="H24" s="16">
        <f>SUM(F24:G24)</f>
        <v>32774.084990000003</v>
      </c>
      <c r="I24" s="16"/>
      <c r="J24" s="16">
        <f>SUM(H24:I24)</f>
        <v>32774.084990000003</v>
      </c>
      <c r="K24" s="16"/>
      <c r="L24" s="16">
        <f>SUM(J24:K24)</f>
        <v>32774.084990000003</v>
      </c>
      <c r="M24" s="16"/>
      <c r="N24" s="16">
        <f>SUM(L24:M24)</f>
        <v>32774.084990000003</v>
      </c>
      <c r="O24" s="5"/>
      <c r="P24" s="5"/>
      <c r="Q24" s="5"/>
      <c r="R24" s="16"/>
      <c r="S24" s="16"/>
      <c r="T24" s="16"/>
      <c r="U24" s="16">
        <f>SUM(S24:T24)</f>
        <v>0</v>
      </c>
      <c r="V24" s="16"/>
      <c r="W24" s="16"/>
      <c r="X24" s="16"/>
      <c r="Y24" s="16"/>
      <c r="Z24" s="5"/>
      <c r="AA24" s="5"/>
      <c r="AB24" s="5"/>
      <c r="AC24" s="16"/>
      <c r="AD24" s="16"/>
      <c r="AE24" s="16"/>
      <c r="AF24" s="16"/>
      <c r="AG24" s="16"/>
      <c r="AH24" s="16"/>
      <c r="AI24" s="127"/>
    </row>
    <row r="25" spans="1:35" ht="31.5" outlineLevel="7" x14ac:dyDescent="0.2">
      <c r="A25" s="7" t="s">
        <v>681</v>
      </c>
      <c r="B25" s="7" t="s">
        <v>663</v>
      </c>
      <c r="C25" s="21" t="s">
        <v>682</v>
      </c>
      <c r="D25" s="5"/>
      <c r="E25" s="16"/>
      <c r="F25" s="16"/>
      <c r="G25" s="4">
        <f>G26</f>
        <v>580</v>
      </c>
      <c r="H25" s="4">
        <f t="shared" ref="H25:N25" si="28">H26</f>
        <v>580</v>
      </c>
      <c r="I25" s="4">
        <f>I26</f>
        <v>0</v>
      </c>
      <c r="J25" s="4">
        <f t="shared" si="28"/>
        <v>580</v>
      </c>
      <c r="K25" s="4">
        <f t="shared" si="28"/>
        <v>0</v>
      </c>
      <c r="L25" s="4">
        <f t="shared" si="28"/>
        <v>580</v>
      </c>
      <c r="M25" s="4">
        <f t="shared" si="28"/>
        <v>3499.2370000000001</v>
      </c>
      <c r="N25" s="4">
        <f t="shared" si="28"/>
        <v>4079.2370000000001</v>
      </c>
      <c r="O25" s="5"/>
      <c r="P25" s="5"/>
      <c r="Q25" s="5"/>
      <c r="R25" s="16"/>
      <c r="S25" s="16"/>
      <c r="T25" s="4">
        <f>T26</f>
        <v>0</v>
      </c>
      <c r="U25" s="4">
        <f t="shared" ref="U25" si="29">U26</f>
        <v>0</v>
      </c>
      <c r="V25" s="16"/>
      <c r="W25" s="16"/>
      <c r="X25" s="16"/>
      <c r="Y25" s="16"/>
      <c r="Z25" s="5"/>
      <c r="AA25" s="5"/>
      <c r="AB25" s="5"/>
      <c r="AC25" s="16"/>
      <c r="AD25" s="16"/>
      <c r="AE25" s="16"/>
      <c r="AF25" s="16"/>
      <c r="AG25" s="16"/>
      <c r="AH25" s="16"/>
      <c r="AI25" s="127"/>
    </row>
    <row r="26" spans="1:35" ht="31.5" outlineLevel="7" x14ac:dyDescent="0.2">
      <c r="A26" s="6" t="s">
        <v>681</v>
      </c>
      <c r="B26" s="6" t="s">
        <v>92</v>
      </c>
      <c r="C26" s="20" t="s">
        <v>584</v>
      </c>
      <c r="D26" s="5"/>
      <c r="E26" s="16"/>
      <c r="F26" s="16"/>
      <c r="G26" s="5">
        <v>580</v>
      </c>
      <c r="H26" s="5">
        <f>SUM(F26:G26)</f>
        <v>580</v>
      </c>
      <c r="I26" s="5"/>
      <c r="J26" s="5">
        <f>SUM(H26:I26)</f>
        <v>580</v>
      </c>
      <c r="K26" s="16"/>
      <c r="L26" s="5">
        <f>SUM(J26:K26)</f>
        <v>580</v>
      </c>
      <c r="M26" s="5">
        <v>3499.2370000000001</v>
      </c>
      <c r="N26" s="5">
        <f>SUM(L26:M26)</f>
        <v>4079.2370000000001</v>
      </c>
      <c r="O26" s="5"/>
      <c r="P26" s="5"/>
      <c r="Q26" s="5"/>
      <c r="R26" s="16"/>
      <c r="S26" s="16"/>
      <c r="T26" s="5"/>
      <c r="U26" s="5">
        <f>SUM(S26:T26)</f>
        <v>0</v>
      </c>
      <c r="V26" s="16"/>
      <c r="W26" s="16"/>
      <c r="X26" s="16"/>
      <c r="Y26" s="16"/>
      <c r="Z26" s="5"/>
      <c r="AA26" s="5"/>
      <c r="AB26" s="5"/>
      <c r="AC26" s="16"/>
      <c r="AD26" s="16"/>
      <c r="AE26" s="16"/>
      <c r="AF26" s="16"/>
      <c r="AG26" s="16"/>
      <c r="AH26" s="16"/>
      <c r="AI26" s="127"/>
    </row>
    <row r="27" spans="1:35" ht="78.75" hidden="1" outlineLevel="7" x14ac:dyDescent="0.2">
      <c r="A27" s="7" t="s">
        <v>683</v>
      </c>
      <c r="B27" s="7"/>
      <c r="C27" s="36" t="s">
        <v>826</v>
      </c>
      <c r="D27" s="5"/>
      <c r="E27" s="16"/>
      <c r="F27" s="16"/>
      <c r="G27" s="43">
        <f t="shared" ref="G27:N27" si="30">G28</f>
        <v>97615.593479999996</v>
      </c>
      <c r="H27" s="43">
        <f t="shared" si="30"/>
        <v>97615.593479999996</v>
      </c>
      <c r="I27" s="43">
        <f t="shared" si="30"/>
        <v>0</v>
      </c>
      <c r="J27" s="43">
        <f t="shared" si="30"/>
        <v>97615.593479999996</v>
      </c>
      <c r="K27" s="43">
        <f t="shared" si="30"/>
        <v>0</v>
      </c>
      <c r="L27" s="43">
        <f t="shared" si="30"/>
        <v>97615.593479999996</v>
      </c>
      <c r="M27" s="43">
        <f t="shared" si="30"/>
        <v>0</v>
      </c>
      <c r="N27" s="43">
        <f t="shared" si="30"/>
        <v>97615.593479999996</v>
      </c>
      <c r="O27" s="5"/>
      <c r="P27" s="5"/>
      <c r="Q27" s="5"/>
      <c r="R27" s="16"/>
      <c r="S27" s="16"/>
      <c r="T27" s="43">
        <f>T28</f>
        <v>0</v>
      </c>
      <c r="U27" s="43">
        <f>U28</f>
        <v>0</v>
      </c>
      <c r="V27" s="16"/>
      <c r="W27" s="16"/>
      <c r="X27" s="16"/>
      <c r="Y27" s="16"/>
      <c r="Z27" s="5"/>
      <c r="AA27" s="5"/>
      <c r="AB27" s="5"/>
      <c r="AC27" s="16"/>
      <c r="AD27" s="16"/>
      <c r="AE27" s="16"/>
      <c r="AF27" s="16"/>
      <c r="AG27" s="16"/>
      <c r="AH27" s="16"/>
      <c r="AI27" s="127"/>
    </row>
    <row r="28" spans="1:35" ht="31.5" hidden="1" outlineLevel="7" x14ac:dyDescent="0.2">
      <c r="A28" s="6" t="s">
        <v>683</v>
      </c>
      <c r="B28" s="6" t="s">
        <v>684</v>
      </c>
      <c r="C28" s="20" t="s">
        <v>144</v>
      </c>
      <c r="D28" s="5"/>
      <c r="E28" s="16"/>
      <c r="F28" s="16"/>
      <c r="G28" s="16">
        <f>G30</f>
        <v>97615.593479999996</v>
      </c>
      <c r="H28" s="16">
        <f>H30</f>
        <v>97615.593479999996</v>
      </c>
      <c r="I28" s="16">
        <f>I30</f>
        <v>0</v>
      </c>
      <c r="J28" s="16">
        <f>J30</f>
        <v>97615.593479999996</v>
      </c>
      <c r="K28" s="16"/>
      <c r="L28" s="16">
        <f>L30</f>
        <v>97615.593479999996</v>
      </c>
      <c r="M28" s="16"/>
      <c r="N28" s="16">
        <f>N30</f>
        <v>97615.593479999996</v>
      </c>
      <c r="O28" s="5"/>
      <c r="P28" s="5"/>
      <c r="Q28" s="5"/>
      <c r="R28" s="16"/>
      <c r="S28" s="16"/>
      <c r="T28" s="16">
        <f>T30</f>
        <v>0</v>
      </c>
      <c r="U28" s="16">
        <f>U30</f>
        <v>0</v>
      </c>
      <c r="V28" s="16"/>
      <c r="W28" s="16"/>
      <c r="X28" s="16"/>
      <c r="Y28" s="16"/>
      <c r="Z28" s="5"/>
      <c r="AA28" s="5"/>
      <c r="AB28" s="5"/>
      <c r="AC28" s="16"/>
      <c r="AD28" s="16"/>
      <c r="AE28" s="16"/>
      <c r="AF28" s="16"/>
      <c r="AG28" s="16"/>
      <c r="AH28" s="16"/>
      <c r="AI28" s="127"/>
    </row>
    <row r="29" spans="1:35" ht="15.75" hidden="1" outlineLevel="7" x14ac:dyDescent="0.2">
      <c r="A29" s="6"/>
      <c r="B29" s="6"/>
      <c r="C29" s="20" t="s">
        <v>614</v>
      </c>
      <c r="D29" s="5"/>
      <c r="E29" s="16"/>
      <c r="F29" s="16"/>
      <c r="G29" s="5"/>
      <c r="H29" s="5"/>
      <c r="I29" s="5"/>
      <c r="J29" s="5"/>
      <c r="K29" s="16"/>
      <c r="L29" s="5"/>
      <c r="M29" s="16"/>
      <c r="N29" s="5"/>
      <c r="O29" s="5"/>
      <c r="P29" s="5"/>
      <c r="Q29" s="5"/>
      <c r="R29" s="16"/>
      <c r="S29" s="16"/>
      <c r="T29" s="5"/>
      <c r="U29" s="5"/>
      <c r="V29" s="16"/>
      <c r="W29" s="16"/>
      <c r="X29" s="16"/>
      <c r="Y29" s="16"/>
      <c r="Z29" s="5"/>
      <c r="AA29" s="5"/>
      <c r="AB29" s="5"/>
      <c r="AC29" s="16"/>
      <c r="AD29" s="16"/>
      <c r="AE29" s="16"/>
      <c r="AF29" s="16"/>
      <c r="AG29" s="16"/>
      <c r="AH29" s="16"/>
      <c r="AI29" s="127"/>
    </row>
    <row r="30" spans="1:35" ht="15.75" hidden="1" outlineLevel="7" x14ac:dyDescent="0.2">
      <c r="A30" s="6"/>
      <c r="B30" s="6"/>
      <c r="C30" s="20" t="s">
        <v>685</v>
      </c>
      <c r="D30" s="5"/>
      <c r="E30" s="16"/>
      <c r="F30" s="16"/>
      <c r="G30" s="16">
        <v>97615.593479999996</v>
      </c>
      <c r="H30" s="16">
        <f>SUM(F30:G30)</f>
        <v>97615.593479999996</v>
      </c>
      <c r="I30" s="16"/>
      <c r="J30" s="16">
        <f>SUM(H30:I30)</f>
        <v>97615.593479999996</v>
      </c>
      <c r="K30" s="16"/>
      <c r="L30" s="16">
        <f>SUM(J30:K30)</f>
        <v>97615.593479999996</v>
      </c>
      <c r="M30" s="16"/>
      <c r="N30" s="16">
        <f>SUM(L30:M30)</f>
        <v>97615.593479999996</v>
      </c>
      <c r="O30" s="5"/>
      <c r="P30" s="5"/>
      <c r="Q30" s="5"/>
      <c r="R30" s="16"/>
      <c r="S30" s="16"/>
      <c r="T30" s="16"/>
      <c r="U30" s="16">
        <f>SUM(S30:T30)</f>
        <v>0</v>
      </c>
      <c r="V30" s="16"/>
      <c r="W30" s="16"/>
      <c r="X30" s="16"/>
      <c r="Y30" s="16"/>
      <c r="Z30" s="5"/>
      <c r="AA30" s="5"/>
      <c r="AB30" s="5"/>
      <c r="AC30" s="16"/>
      <c r="AD30" s="16"/>
      <c r="AE30" s="16"/>
      <c r="AF30" s="16"/>
      <c r="AG30" s="16"/>
      <c r="AH30" s="16"/>
      <c r="AI30" s="127"/>
    </row>
    <row r="31" spans="1:35" ht="47.25" hidden="1" outlineLevel="7" x14ac:dyDescent="0.2">
      <c r="A31" s="137" t="s">
        <v>642</v>
      </c>
      <c r="B31" s="137"/>
      <c r="C31" s="13" t="s">
        <v>639</v>
      </c>
      <c r="D31" s="4"/>
      <c r="E31" s="4">
        <f t="shared" ref="E31:N31" si="31">E32</f>
        <v>3250</v>
      </c>
      <c r="F31" s="4">
        <f t="shared" si="31"/>
        <v>3250</v>
      </c>
      <c r="G31" s="4">
        <f t="shared" si="31"/>
        <v>0</v>
      </c>
      <c r="H31" s="4">
        <f t="shared" si="31"/>
        <v>3250</v>
      </c>
      <c r="I31" s="4">
        <f t="shared" si="31"/>
        <v>0</v>
      </c>
      <c r="J31" s="4">
        <f t="shared" si="31"/>
        <v>3250</v>
      </c>
      <c r="K31" s="4">
        <f t="shared" si="31"/>
        <v>0</v>
      </c>
      <c r="L31" s="4">
        <f t="shared" si="31"/>
        <v>3250</v>
      </c>
      <c r="M31" s="4">
        <f t="shared" si="31"/>
        <v>0</v>
      </c>
      <c r="N31" s="4">
        <f t="shared" si="31"/>
        <v>3250</v>
      </c>
      <c r="O31" s="5"/>
      <c r="P31" s="5"/>
      <c r="Q31" s="5"/>
      <c r="R31" s="4">
        <f t="shared" ref="R31:Y31" si="32">R32</f>
        <v>0</v>
      </c>
      <c r="S31" s="4">
        <f t="shared" si="32"/>
        <v>0</v>
      </c>
      <c r="T31" s="4">
        <f t="shared" si="32"/>
        <v>0</v>
      </c>
      <c r="U31" s="4">
        <f t="shared" si="32"/>
        <v>0</v>
      </c>
      <c r="V31" s="4">
        <f t="shared" si="32"/>
        <v>0</v>
      </c>
      <c r="W31" s="4">
        <f t="shared" si="32"/>
        <v>0</v>
      </c>
      <c r="X31" s="4">
        <f t="shared" si="32"/>
        <v>0</v>
      </c>
      <c r="Y31" s="4">
        <f t="shared" si="32"/>
        <v>0</v>
      </c>
      <c r="Z31" s="5"/>
      <c r="AA31" s="5"/>
      <c r="AB31" s="5"/>
      <c r="AC31" s="4">
        <f t="shared" ref="AC31:AH31" si="33">AC32</f>
        <v>0</v>
      </c>
      <c r="AD31" s="4">
        <f t="shared" si="33"/>
        <v>0</v>
      </c>
      <c r="AE31" s="4">
        <f t="shared" si="33"/>
        <v>0</v>
      </c>
      <c r="AF31" s="4">
        <f t="shared" si="33"/>
        <v>0</v>
      </c>
      <c r="AG31" s="4">
        <f t="shared" si="33"/>
        <v>0</v>
      </c>
      <c r="AH31" s="4">
        <f t="shared" si="33"/>
        <v>0</v>
      </c>
      <c r="AI31" s="127"/>
    </row>
    <row r="32" spans="1:35" ht="31.5" hidden="1" outlineLevel="7" x14ac:dyDescent="0.2">
      <c r="A32" s="138" t="s">
        <v>642</v>
      </c>
      <c r="B32" s="138" t="s">
        <v>92</v>
      </c>
      <c r="C32" s="11" t="s">
        <v>93</v>
      </c>
      <c r="D32" s="4"/>
      <c r="E32" s="5">
        <v>3250</v>
      </c>
      <c r="F32" s="5">
        <f t="shared" ref="F32" si="34">SUM(D32:E32)</f>
        <v>3250</v>
      </c>
      <c r="G32" s="5"/>
      <c r="H32" s="5">
        <f t="shared" ref="H32:H34" si="35">SUM(F32:G32)</f>
        <v>3250</v>
      </c>
      <c r="I32" s="5"/>
      <c r="J32" s="5">
        <f t="shared" ref="J32" si="36">SUM(H32:I32)</f>
        <v>3250</v>
      </c>
      <c r="K32" s="5"/>
      <c r="L32" s="5">
        <f t="shared" ref="L32" si="37">SUM(J32:K32)</f>
        <v>3250</v>
      </c>
      <c r="M32" s="5"/>
      <c r="N32" s="5">
        <f t="shared" ref="N32" si="38">SUM(L32:M32)</f>
        <v>3250</v>
      </c>
      <c r="O32" s="5"/>
      <c r="P32" s="5"/>
      <c r="Q32" s="5"/>
      <c r="R32" s="5"/>
      <c r="S32" s="5">
        <f t="shared" ref="S32" si="39">SUM(Q32:R32)</f>
        <v>0</v>
      </c>
      <c r="T32" s="5"/>
      <c r="U32" s="5">
        <f t="shared" ref="U32" si="40">SUM(S32:T32)</f>
        <v>0</v>
      </c>
      <c r="V32" s="5"/>
      <c r="W32" s="5">
        <f t="shared" ref="W32" si="41">SUM(U32:V32)</f>
        <v>0</v>
      </c>
      <c r="X32" s="5"/>
      <c r="Y32" s="5">
        <f t="shared" ref="Y32" si="42">SUM(W32:X32)</f>
        <v>0</v>
      </c>
      <c r="Z32" s="5"/>
      <c r="AA32" s="5"/>
      <c r="AB32" s="5"/>
      <c r="AC32" s="5"/>
      <c r="AD32" s="5">
        <f t="shared" ref="AD32" si="43">SUM(AB32:AC32)</f>
        <v>0</v>
      </c>
      <c r="AE32" s="5"/>
      <c r="AF32" s="5">
        <f t="shared" ref="AF32" si="44">SUM(AD32:AE32)</f>
        <v>0</v>
      </c>
      <c r="AG32" s="5"/>
      <c r="AH32" s="5">
        <f t="shared" ref="AH32" si="45">SUM(AF32:AG32)</f>
        <v>0</v>
      </c>
      <c r="AI32" s="127"/>
    </row>
    <row r="33" spans="1:35" ht="47.25" hidden="1" outlineLevel="7" x14ac:dyDescent="0.2">
      <c r="A33" s="137" t="s">
        <v>642</v>
      </c>
      <c r="B33" s="137"/>
      <c r="C33" s="13" t="s">
        <v>693</v>
      </c>
      <c r="D33" s="4"/>
      <c r="E33" s="5"/>
      <c r="F33" s="5"/>
      <c r="G33" s="4">
        <f t="shared" ref="G33:N33" si="46">G34</f>
        <v>250</v>
      </c>
      <c r="H33" s="4">
        <f t="shared" si="46"/>
        <v>250</v>
      </c>
      <c r="I33" s="4">
        <f t="shared" si="46"/>
        <v>0</v>
      </c>
      <c r="J33" s="4">
        <f t="shared" si="46"/>
        <v>250</v>
      </c>
      <c r="K33" s="4">
        <f t="shared" si="46"/>
        <v>0</v>
      </c>
      <c r="L33" s="4">
        <f t="shared" si="46"/>
        <v>250</v>
      </c>
      <c r="M33" s="4">
        <f t="shared" si="46"/>
        <v>0</v>
      </c>
      <c r="N33" s="4">
        <f t="shared" si="46"/>
        <v>250</v>
      </c>
      <c r="O33" s="5"/>
      <c r="P33" s="5"/>
      <c r="Q33" s="5"/>
      <c r="R33" s="5"/>
      <c r="S33" s="5"/>
      <c r="T33" s="4">
        <f t="shared" ref="T33:U33" si="47">T34</f>
        <v>0</v>
      </c>
      <c r="U33" s="4">
        <f t="shared" si="47"/>
        <v>0</v>
      </c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127"/>
    </row>
    <row r="34" spans="1:35" ht="31.5" hidden="1" outlineLevel="7" x14ac:dyDescent="0.2">
      <c r="A34" s="138" t="s">
        <v>642</v>
      </c>
      <c r="B34" s="138" t="s">
        <v>92</v>
      </c>
      <c r="C34" s="11" t="s">
        <v>93</v>
      </c>
      <c r="D34" s="4"/>
      <c r="E34" s="5"/>
      <c r="F34" s="5"/>
      <c r="G34" s="5">
        <v>250</v>
      </c>
      <c r="H34" s="5">
        <f t="shared" si="35"/>
        <v>250</v>
      </c>
      <c r="I34" s="5"/>
      <c r="J34" s="5">
        <f t="shared" ref="J34:L34" si="48">SUM(H34:I34)</f>
        <v>250</v>
      </c>
      <c r="K34" s="5"/>
      <c r="L34" s="5">
        <f t="shared" si="48"/>
        <v>250</v>
      </c>
      <c r="M34" s="5"/>
      <c r="N34" s="5">
        <f t="shared" ref="N34" si="49">SUM(L34:M34)</f>
        <v>250</v>
      </c>
      <c r="O34" s="5"/>
      <c r="P34" s="5"/>
      <c r="Q34" s="5"/>
      <c r="R34" s="5"/>
      <c r="S34" s="5"/>
      <c r="T34" s="5"/>
      <c r="U34" s="5">
        <f t="shared" ref="U34" si="50">SUM(S34:T34)</f>
        <v>0</v>
      </c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127"/>
    </row>
    <row r="35" spans="1:35" ht="47.25" hidden="1" outlineLevel="7" x14ac:dyDescent="0.2">
      <c r="A35" s="137" t="s">
        <v>642</v>
      </c>
      <c r="B35" s="137"/>
      <c r="C35" s="13" t="s">
        <v>671</v>
      </c>
      <c r="D35" s="4"/>
      <c r="E35" s="5"/>
      <c r="F35" s="5"/>
      <c r="G35" s="4">
        <f t="shared" ref="G35:N35" si="51">G36</f>
        <v>10500</v>
      </c>
      <c r="H35" s="4">
        <f t="shared" si="51"/>
        <v>10500</v>
      </c>
      <c r="I35" s="4">
        <f t="shared" si="51"/>
        <v>0</v>
      </c>
      <c r="J35" s="4">
        <f t="shared" si="51"/>
        <v>10500</v>
      </c>
      <c r="K35" s="4">
        <f t="shared" si="51"/>
        <v>0</v>
      </c>
      <c r="L35" s="4">
        <f t="shared" si="51"/>
        <v>10500</v>
      </c>
      <c r="M35" s="4">
        <f t="shared" si="51"/>
        <v>0</v>
      </c>
      <c r="N35" s="4">
        <f t="shared" si="51"/>
        <v>10500</v>
      </c>
      <c r="O35" s="5"/>
      <c r="P35" s="5"/>
      <c r="Q35" s="5"/>
      <c r="R35" s="5"/>
      <c r="S35" s="5"/>
      <c r="T35" s="4">
        <f t="shared" ref="T35:U35" si="52">T36</f>
        <v>0</v>
      </c>
      <c r="U35" s="4">
        <f t="shared" si="52"/>
        <v>0</v>
      </c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127"/>
    </row>
    <row r="36" spans="1:35" ht="31.5" hidden="1" outlineLevel="7" x14ac:dyDescent="0.2">
      <c r="A36" s="138" t="s">
        <v>642</v>
      </c>
      <c r="B36" s="138" t="s">
        <v>92</v>
      </c>
      <c r="C36" s="11" t="s">
        <v>93</v>
      </c>
      <c r="D36" s="4"/>
      <c r="E36" s="5"/>
      <c r="F36" s="5"/>
      <c r="G36" s="5">
        <v>10500</v>
      </c>
      <c r="H36" s="5">
        <f>SUM(F36:G36)</f>
        <v>10500</v>
      </c>
      <c r="I36" s="5"/>
      <c r="J36" s="5">
        <f>SUM(H36:I36)</f>
        <v>10500</v>
      </c>
      <c r="K36" s="5"/>
      <c r="L36" s="5">
        <f>SUM(J36:K36)</f>
        <v>10500</v>
      </c>
      <c r="M36" s="5"/>
      <c r="N36" s="5">
        <f>SUM(L36:M36)</f>
        <v>10500</v>
      </c>
      <c r="O36" s="5"/>
      <c r="P36" s="5"/>
      <c r="Q36" s="5"/>
      <c r="R36" s="5"/>
      <c r="S36" s="5"/>
      <c r="T36" s="5"/>
      <c r="U36" s="5">
        <f>SUM(S36:T36)</f>
        <v>0</v>
      </c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127"/>
    </row>
    <row r="37" spans="1:35" ht="63" hidden="1" outlineLevel="7" x14ac:dyDescent="0.2">
      <c r="A37" s="137" t="s">
        <v>669</v>
      </c>
      <c r="B37" s="137"/>
      <c r="C37" s="13" t="s">
        <v>670</v>
      </c>
      <c r="D37" s="4"/>
      <c r="E37" s="5"/>
      <c r="F37" s="5"/>
      <c r="G37" s="4">
        <f t="shared" ref="G37:I37" si="53">G38</f>
        <v>3500</v>
      </c>
      <c r="H37" s="4">
        <f>H38</f>
        <v>3500</v>
      </c>
      <c r="I37" s="4">
        <f t="shared" si="53"/>
        <v>0</v>
      </c>
      <c r="J37" s="4">
        <f>J38</f>
        <v>3500</v>
      </c>
      <c r="K37" s="4">
        <f>K38</f>
        <v>0</v>
      </c>
      <c r="L37" s="4">
        <f>L38</f>
        <v>3500</v>
      </c>
      <c r="M37" s="4">
        <f>M38</f>
        <v>0</v>
      </c>
      <c r="N37" s="4">
        <f>N38</f>
        <v>3500</v>
      </c>
      <c r="O37" s="5"/>
      <c r="P37" s="5"/>
      <c r="Q37" s="5"/>
      <c r="R37" s="5"/>
      <c r="S37" s="5"/>
      <c r="T37" s="4">
        <f t="shared" ref="T37" si="54">T38</f>
        <v>0</v>
      </c>
      <c r="U37" s="4">
        <f>U38</f>
        <v>0</v>
      </c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127"/>
    </row>
    <row r="38" spans="1:35" ht="31.5" hidden="1" outlineLevel="7" x14ac:dyDescent="0.2">
      <c r="A38" s="138" t="s">
        <v>669</v>
      </c>
      <c r="B38" s="138" t="s">
        <v>92</v>
      </c>
      <c r="C38" s="11" t="s">
        <v>93</v>
      </c>
      <c r="D38" s="4"/>
      <c r="E38" s="5"/>
      <c r="F38" s="5"/>
      <c r="G38" s="5">
        <v>3500</v>
      </c>
      <c r="H38" s="5">
        <f>SUM(F38:G38)</f>
        <v>3500</v>
      </c>
      <c r="I38" s="5"/>
      <c r="J38" s="5">
        <f>SUM(H38:I38)</f>
        <v>3500</v>
      </c>
      <c r="K38" s="5"/>
      <c r="L38" s="5">
        <f>SUM(J38:K38)</f>
        <v>3500</v>
      </c>
      <c r="M38" s="5"/>
      <c r="N38" s="5">
        <f>SUM(L38:M38)</f>
        <v>3500</v>
      </c>
      <c r="O38" s="5"/>
      <c r="P38" s="5"/>
      <c r="Q38" s="5"/>
      <c r="R38" s="5"/>
      <c r="S38" s="5"/>
      <c r="T38" s="5"/>
      <c r="U38" s="5">
        <f>SUM(S38:T38)</f>
        <v>0</v>
      </c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127"/>
    </row>
    <row r="39" spans="1:35" ht="47.25" hidden="1" outlineLevel="5" x14ac:dyDescent="0.25">
      <c r="A39" s="137" t="s">
        <v>387</v>
      </c>
      <c r="B39" s="137"/>
      <c r="C39" s="19" t="s">
        <v>388</v>
      </c>
      <c r="D39" s="4">
        <f>D40</f>
        <v>4372.8</v>
      </c>
      <c r="E39" s="4">
        <f t="shared" ref="E39:I39" si="55">E40</f>
        <v>0</v>
      </c>
      <c r="F39" s="4">
        <f t="shared" si="55"/>
        <v>4372.8</v>
      </c>
      <c r="G39" s="4">
        <f t="shared" si="55"/>
        <v>0</v>
      </c>
      <c r="H39" s="4">
        <f>H40</f>
        <v>4372.8</v>
      </c>
      <c r="I39" s="4">
        <f t="shared" si="55"/>
        <v>0</v>
      </c>
      <c r="J39" s="4">
        <f>J40</f>
        <v>4372.8</v>
      </c>
      <c r="K39" s="4">
        <f t="shared" ref="K39:N39" si="56">K40</f>
        <v>-4372.8</v>
      </c>
      <c r="L39" s="4">
        <f t="shared" si="56"/>
        <v>0</v>
      </c>
      <c r="M39" s="4">
        <f t="shared" si="56"/>
        <v>0</v>
      </c>
      <c r="N39" s="4">
        <f t="shared" si="56"/>
        <v>0</v>
      </c>
      <c r="O39" s="4">
        <f>O40</f>
        <v>0</v>
      </c>
      <c r="P39" s="4">
        <f t="shared" ref="P39" si="57">P40</f>
        <v>0</v>
      </c>
      <c r="Q39" s="4"/>
      <c r="R39" s="4">
        <f t="shared" ref="R39:T39" si="58">R40</f>
        <v>0</v>
      </c>
      <c r="S39" s="4">
        <f t="shared" si="58"/>
        <v>0</v>
      </c>
      <c r="T39" s="4">
        <f t="shared" si="58"/>
        <v>0</v>
      </c>
      <c r="U39" s="4">
        <f>U40</f>
        <v>0</v>
      </c>
      <c r="V39" s="4">
        <f t="shared" ref="V39:Y39" si="59">V40</f>
        <v>0</v>
      </c>
      <c r="W39" s="4">
        <f t="shared" si="59"/>
        <v>0</v>
      </c>
      <c r="X39" s="4">
        <f t="shared" si="59"/>
        <v>0</v>
      </c>
      <c r="Y39" s="4">
        <f t="shared" si="59"/>
        <v>0</v>
      </c>
      <c r="Z39" s="4">
        <f>Z40</f>
        <v>0</v>
      </c>
      <c r="AA39" s="4">
        <f t="shared" ref="AA39" si="60">AA40</f>
        <v>0</v>
      </c>
      <c r="AB39" s="4"/>
      <c r="AC39" s="4">
        <f t="shared" ref="AC39:AH39" si="61">AC40</f>
        <v>0</v>
      </c>
      <c r="AD39" s="4">
        <f t="shared" si="61"/>
        <v>0</v>
      </c>
      <c r="AE39" s="4">
        <f t="shared" si="61"/>
        <v>0</v>
      </c>
      <c r="AF39" s="4">
        <f t="shared" si="61"/>
        <v>0</v>
      </c>
      <c r="AG39" s="4">
        <f t="shared" si="61"/>
        <v>0</v>
      </c>
      <c r="AH39" s="4">
        <f t="shared" si="61"/>
        <v>0</v>
      </c>
      <c r="AI39" s="127"/>
    </row>
    <row r="40" spans="1:35" ht="31.5" hidden="1" outlineLevel="7" x14ac:dyDescent="0.25">
      <c r="A40" s="138" t="s">
        <v>387</v>
      </c>
      <c r="B40" s="138" t="s">
        <v>92</v>
      </c>
      <c r="C40" s="18" t="s">
        <v>93</v>
      </c>
      <c r="D40" s="5">
        <v>4372.8</v>
      </c>
      <c r="E40" s="5"/>
      <c r="F40" s="5">
        <f>SUM(D40:E40)</f>
        <v>4372.8</v>
      </c>
      <c r="G40" s="5"/>
      <c r="H40" s="5">
        <f>SUM(F40:G40)</f>
        <v>4372.8</v>
      </c>
      <c r="I40" s="5"/>
      <c r="J40" s="5">
        <f>SUM(H40:I40)</f>
        <v>4372.8</v>
      </c>
      <c r="K40" s="5">
        <v>-4372.8</v>
      </c>
      <c r="L40" s="5">
        <f>SUM(J40:K40)</f>
        <v>0</v>
      </c>
      <c r="M40" s="5"/>
      <c r="N40" s="5">
        <f>SUM(L40:M40)</f>
        <v>0</v>
      </c>
      <c r="O40" s="5"/>
      <c r="P40" s="5"/>
      <c r="Q40" s="5"/>
      <c r="R40" s="5"/>
      <c r="S40" s="5">
        <f>SUM(Q40:R40)</f>
        <v>0</v>
      </c>
      <c r="T40" s="5"/>
      <c r="U40" s="5">
        <f>SUM(S40:T40)</f>
        <v>0</v>
      </c>
      <c r="V40" s="5"/>
      <c r="W40" s="5">
        <f>SUM(U40:V40)</f>
        <v>0</v>
      </c>
      <c r="X40" s="5"/>
      <c r="Y40" s="5">
        <f>SUM(W40:X40)</f>
        <v>0</v>
      </c>
      <c r="Z40" s="5"/>
      <c r="AA40" s="5"/>
      <c r="AB40" s="5"/>
      <c r="AC40" s="5"/>
      <c r="AD40" s="5">
        <f>SUM(AB40:AC40)</f>
        <v>0</v>
      </c>
      <c r="AE40" s="5"/>
      <c r="AF40" s="5">
        <f>SUM(AD40:AE40)</f>
        <v>0</v>
      </c>
      <c r="AG40" s="5"/>
      <c r="AH40" s="5">
        <f>SUM(AF40:AG40)</f>
        <v>0</v>
      </c>
      <c r="AI40" s="127"/>
    </row>
    <row r="41" spans="1:35" ht="63" hidden="1" outlineLevel="5" x14ac:dyDescent="0.25">
      <c r="A41" s="137" t="s">
        <v>389</v>
      </c>
      <c r="B41" s="137"/>
      <c r="C41" s="19" t="s">
        <v>390</v>
      </c>
      <c r="D41" s="4">
        <f>D42</f>
        <v>2450</v>
      </c>
      <c r="E41" s="4">
        <f t="shared" ref="E41:N41" si="62">E42</f>
        <v>0</v>
      </c>
      <c r="F41" s="4">
        <f t="shared" si="62"/>
        <v>2450</v>
      </c>
      <c r="G41" s="4">
        <f t="shared" si="62"/>
        <v>0</v>
      </c>
      <c r="H41" s="4">
        <f t="shared" si="62"/>
        <v>2450</v>
      </c>
      <c r="I41" s="4">
        <f t="shared" si="62"/>
        <v>0</v>
      </c>
      <c r="J41" s="4">
        <f t="shared" si="62"/>
        <v>2450</v>
      </c>
      <c r="K41" s="4">
        <f t="shared" si="62"/>
        <v>0</v>
      </c>
      <c r="L41" s="4">
        <f t="shared" si="62"/>
        <v>2450</v>
      </c>
      <c r="M41" s="4">
        <f t="shared" si="62"/>
        <v>0</v>
      </c>
      <c r="N41" s="4">
        <f t="shared" si="62"/>
        <v>2450</v>
      </c>
      <c r="O41" s="4">
        <f>O42</f>
        <v>1400</v>
      </c>
      <c r="P41" s="4">
        <f t="shared" ref="P41:Y41" si="63">P42</f>
        <v>0</v>
      </c>
      <c r="Q41" s="4">
        <f t="shared" si="63"/>
        <v>1400</v>
      </c>
      <c r="R41" s="4">
        <f t="shared" si="63"/>
        <v>0</v>
      </c>
      <c r="S41" s="4">
        <f t="shared" si="63"/>
        <v>1400</v>
      </c>
      <c r="T41" s="4">
        <f t="shared" si="63"/>
        <v>0</v>
      </c>
      <c r="U41" s="4">
        <f t="shared" si="63"/>
        <v>1400</v>
      </c>
      <c r="V41" s="4">
        <f t="shared" si="63"/>
        <v>0</v>
      </c>
      <c r="W41" s="4">
        <f t="shared" si="63"/>
        <v>1400</v>
      </c>
      <c r="X41" s="4">
        <f t="shared" si="63"/>
        <v>0</v>
      </c>
      <c r="Y41" s="4">
        <f t="shared" si="63"/>
        <v>1400</v>
      </c>
      <c r="Z41" s="4">
        <f>Z42</f>
        <v>1050</v>
      </c>
      <c r="AA41" s="4">
        <f t="shared" ref="AA41:AH41" si="64">AA42</f>
        <v>0</v>
      </c>
      <c r="AB41" s="4">
        <f t="shared" si="64"/>
        <v>1050</v>
      </c>
      <c r="AC41" s="4">
        <f t="shared" si="64"/>
        <v>0</v>
      </c>
      <c r="AD41" s="4">
        <f t="shared" si="64"/>
        <v>1050</v>
      </c>
      <c r="AE41" s="4">
        <f t="shared" si="64"/>
        <v>0</v>
      </c>
      <c r="AF41" s="4">
        <f t="shared" si="64"/>
        <v>1050</v>
      </c>
      <c r="AG41" s="4">
        <f t="shared" si="64"/>
        <v>0</v>
      </c>
      <c r="AH41" s="4">
        <f t="shared" si="64"/>
        <v>1050</v>
      </c>
      <c r="AI41" s="127"/>
    </row>
    <row r="42" spans="1:35" ht="31.5" hidden="1" outlineLevel="7" x14ac:dyDescent="0.25">
      <c r="A42" s="138" t="s">
        <v>389</v>
      </c>
      <c r="B42" s="138" t="s">
        <v>92</v>
      </c>
      <c r="C42" s="18" t="s">
        <v>93</v>
      </c>
      <c r="D42" s="5">
        <v>2450</v>
      </c>
      <c r="E42" s="5"/>
      <c r="F42" s="5">
        <f>SUM(D42:E42)</f>
        <v>2450</v>
      </c>
      <c r="G42" s="5"/>
      <c r="H42" s="5">
        <f>SUM(F42:G42)</f>
        <v>2450</v>
      </c>
      <c r="I42" s="5"/>
      <c r="J42" s="5">
        <f>SUM(H42:I42)</f>
        <v>2450</v>
      </c>
      <c r="K42" s="5"/>
      <c r="L42" s="5">
        <f>SUM(J42:K42)</f>
        <v>2450</v>
      </c>
      <c r="M42" s="5"/>
      <c r="N42" s="5">
        <f>SUM(L42:M42)</f>
        <v>2450</v>
      </c>
      <c r="O42" s="5">
        <v>1400</v>
      </c>
      <c r="P42" s="5"/>
      <c r="Q42" s="5">
        <f>SUM(O42:P42)</f>
        <v>1400</v>
      </c>
      <c r="R42" s="5"/>
      <c r="S42" s="5">
        <f>SUM(Q42:R42)</f>
        <v>1400</v>
      </c>
      <c r="T42" s="5"/>
      <c r="U42" s="5">
        <f>SUM(S42:T42)</f>
        <v>1400</v>
      </c>
      <c r="V42" s="5"/>
      <c r="W42" s="5">
        <f>SUM(U42:V42)</f>
        <v>1400</v>
      </c>
      <c r="X42" s="5"/>
      <c r="Y42" s="5">
        <f>SUM(W42:X42)</f>
        <v>1400</v>
      </c>
      <c r="Z42" s="5">
        <v>1050</v>
      </c>
      <c r="AA42" s="5"/>
      <c r="AB42" s="5">
        <f>SUM(Z42:AA42)</f>
        <v>1050</v>
      </c>
      <c r="AC42" s="5"/>
      <c r="AD42" s="5">
        <f>SUM(AB42:AC42)</f>
        <v>1050</v>
      </c>
      <c r="AE42" s="5"/>
      <c r="AF42" s="5">
        <f>SUM(AD42:AE42)</f>
        <v>1050</v>
      </c>
      <c r="AG42" s="5"/>
      <c r="AH42" s="5">
        <f>SUM(AF42:AG42)</f>
        <v>1050</v>
      </c>
      <c r="AI42" s="127"/>
    </row>
    <row r="43" spans="1:35" ht="47.25" hidden="1" outlineLevel="4" x14ac:dyDescent="0.25">
      <c r="A43" s="137" t="s">
        <v>405</v>
      </c>
      <c r="B43" s="137"/>
      <c r="C43" s="19" t="s">
        <v>406</v>
      </c>
      <c r="D43" s="4">
        <f>D44+D48+D51</f>
        <v>604.70000000000005</v>
      </c>
      <c r="E43" s="4">
        <f t="shared" ref="E43:AD43" si="65">E44+E48+E51</f>
        <v>0</v>
      </c>
      <c r="F43" s="4">
        <f t="shared" si="65"/>
        <v>604.70000000000005</v>
      </c>
      <c r="G43" s="4">
        <f t="shared" si="65"/>
        <v>0</v>
      </c>
      <c r="H43" s="4">
        <f t="shared" si="65"/>
        <v>604.70000000000005</v>
      </c>
      <c r="I43" s="4">
        <f t="shared" si="65"/>
        <v>0</v>
      </c>
      <c r="J43" s="4">
        <f t="shared" si="65"/>
        <v>604.70000000000005</v>
      </c>
      <c r="K43" s="4">
        <f t="shared" ref="K43:L43" si="66">K44+K48+K51</f>
        <v>0</v>
      </c>
      <c r="L43" s="4">
        <f t="shared" si="66"/>
        <v>604.70000000000005</v>
      </c>
      <c r="M43" s="4">
        <f t="shared" ref="M43:N43" si="67">M44+M48+M51</f>
        <v>0</v>
      </c>
      <c r="N43" s="4">
        <f t="shared" si="67"/>
        <v>604.70000000000005</v>
      </c>
      <c r="O43" s="4">
        <f t="shared" si="65"/>
        <v>604.70000000000005</v>
      </c>
      <c r="P43" s="4">
        <f t="shared" si="65"/>
        <v>0</v>
      </c>
      <c r="Q43" s="4">
        <f t="shared" si="65"/>
        <v>604.70000000000005</v>
      </c>
      <c r="R43" s="4">
        <f t="shared" si="65"/>
        <v>0</v>
      </c>
      <c r="S43" s="4">
        <f t="shared" si="65"/>
        <v>604.70000000000005</v>
      </c>
      <c r="T43" s="4">
        <f t="shared" si="65"/>
        <v>0</v>
      </c>
      <c r="U43" s="4">
        <f t="shared" si="65"/>
        <v>604.70000000000005</v>
      </c>
      <c r="V43" s="4">
        <f t="shared" si="65"/>
        <v>0</v>
      </c>
      <c r="W43" s="4">
        <f t="shared" si="65"/>
        <v>604.70000000000005</v>
      </c>
      <c r="X43" s="4">
        <f t="shared" ref="X43:Y43" si="68">X44+X48+X51</f>
        <v>0</v>
      </c>
      <c r="Y43" s="4">
        <f t="shared" si="68"/>
        <v>604.70000000000005</v>
      </c>
      <c r="Z43" s="4">
        <f t="shared" si="65"/>
        <v>604.70000000000005</v>
      </c>
      <c r="AA43" s="4">
        <f t="shared" si="65"/>
        <v>0</v>
      </c>
      <c r="AB43" s="4">
        <f t="shared" si="65"/>
        <v>604.70000000000005</v>
      </c>
      <c r="AC43" s="4">
        <f t="shared" si="65"/>
        <v>0</v>
      </c>
      <c r="AD43" s="4">
        <f t="shared" si="65"/>
        <v>604.70000000000005</v>
      </c>
      <c r="AE43" s="4">
        <f t="shared" ref="AE43:AH43" si="69">AE44+AE48+AE51</f>
        <v>0</v>
      </c>
      <c r="AF43" s="4">
        <f t="shared" si="69"/>
        <v>604.70000000000005</v>
      </c>
      <c r="AG43" s="4">
        <f t="shared" si="69"/>
        <v>0</v>
      </c>
      <c r="AH43" s="4">
        <f t="shared" si="69"/>
        <v>604.70000000000005</v>
      </c>
      <c r="AI43" s="127"/>
    </row>
    <row r="44" spans="1:35" ht="15.75" hidden="1" outlineLevel="5" x14ac:dyDescent="0.25">
      <c r="A44" s="137" t="s">
        <v>424</v>
      </c>
      <c r="B44" s="137"/>
      <c r="C44" s="19" t="s">
        <v>425</v>
      </c>
      <c r="D44" s="4">
        <f>D45+D46+D47</f>
        <v>407.4</v>
      </c>
      <c r="E44" s="4">
        <f t="shared" ref="E44:L44" si="70">E45+E46+E47</f>
        <v>0</v>
      </c>
      <c r="F44" s="4">
        <f t="shared" si="70"/>
        <v>407.4</v>
      </c>
      <c r="G44" s="4">
        <f t="shared" si="70"/>
        <v>0</v>
      </c>
      <c r="H44" s="4">
        <f t="shared" si="70"/>
        <v>407.4</v>
      </c>
      <c r="I44" s="4">
        <f t="shared" si="70"/>
        <v>0</v>
      </c>
      <c r="J44" s="4">
        <f t="shared" si="70"/>
        <v>407.4</v>
      </c>
      <c r="K44" s="4">
        <f t="shared" si="70"/>
        <v>0</v>
      </c>
      <c r="L44" s="4">
        <f t="shared" si="70"/>
        <v>407.4</v>
      </c>
      <c r="M44" s="4">
        <f t="shared" ref="M44:N44" si="71">M45+M46+M47</f>
        <v>0</v>
      </c>
      <c r="N44" s="4">
        <f t="shared" si="71"/>
        <v>407.4</v>
      </c>
      <c r="O44" s="4">
        <f>O45+O46+O47</f>
        <v>407.4</v>
      </c>
      <c r="P44" s="4">
        <f t="shared" ref="P44:W44" si="72">P45+P46+P47</f>
        <v>0</v>
      </c>
      <c r="Q44" s="4">
        <f t="shared" si="72"/>
        <v>407.4</v>
      </c>
      <c r="R44" s="4">
        <f t="shared" si="72"/>
        <v>0</v>
      </c>
      <c r="S44" s="4">
        <f t="shared" si="72"/>
        <v>407.4</v>
      </c>
      <c r="T44" s="4">
        <f t="shared" si="72"/>
        <v>0</v>
      </c>
      <c r="U44" s="4">
        <f t="shared" si="72"/>
        <v>407.4</v>
      </c>
      <c r="V44" s="4">
        <f t="shared" si="72"/>
        <v>0</v>
      </c>
      <c r="W44" s="4">
        <f t="shared" si="72"/>
        <v>407.4</v>
      </c>
      <c r="X44" s="4">
        <f t="shared" ref="X44:Y44" si="73">X45+X46+X47</f>
        <v>0</v>
      </c>
      <c r="Y44" s="4">
        <f t="shared" si="73"/>
        <v>407.4</v>
      </c>
      <c r="Z44" s="4">
        <f>Z45+Z46+Z47</f>
        <v>407.4</v>
      </c>
      <c r="AA44" s="4">
        <f t="shared" ref="AA44:AD44" si="74">AA45+AA46+AA47</f>
        <v>0</v>
      </c>
      <c r="AB44" s="4">
        <f t="shared" si="74"/>
        <v>407.4</v>
      </c>
      <c r="AC44" s="4">
        <f t="shared" si="74"/>
        <v>0</v>
      </c>
      <c r="AD44" s="4">
        <f t="shared" si="74"/>
        <v>407.4</v>
      </c>
      <c r="AE44" s="4">
        <f t="shared" ref="AE44:AH44" si="75">AE45+AE46+AE47</f>
        <v>0</v>
      </c>
      <c r="AF44" s="4">
        <f t="shared" si="75"/>
        <v>407.4</v>
      </c>
      <c r="AG44" s="4">
        <f t="shared" si="75"/>
        <v>0</v>
      </c>
      <c r="AH44" s="4">
        <f t="shared" si="75"/>
        <v>407.4</v>
      </c>
      <c r="AI44" s="127"/>
    </row>
    <row r="45" spans="1:35" ht="31.5" hidden="1" outlineLevel="7" x14ac:dyDescent="0.25">
      <c r="A45" s="138" t="s">
        <v>424</v>
      </c>
      <c r="B45" s="138" t="s">
        <v>11</v>
      </c>
      <c r="C45" s="18" t="s">
        <v>12</v>
      </c>
      <c r="D45" s="5">
        <v>69</v>
      </c>
      <c r="E45" s="5"/>
      <c r="F45" s="5">
        <f t="shared" ref="F45:F47" si="76">SUM(D45:E45)</f>
        <v>69</v>
      </c>
      <c r="G45" s="5"/>
      <c r="H45" s="5">
        <f t="shared" ref="H45:H47" si="77">SUM(F45:G45)</f>
        <v>69</v>
      </c>
      <c r="I45" s="5"/>
      <c r="J45" s="5">
        <f t="shared" ref="J45:J47" si="78">SUM(H45:I45)</f>
        <v>69</v>
      </c>
      <c r="K45" s="5"/>
      <c r="L45" s="5">
        <f t="shared" ref="L45:L47" si="79">SUM(J45:K45)</f>
        <v>69</v>
      </c>
      <c r="M45" s="5"/>
      <c r="N45" s="5">
        <f t="shared" ref="N45:N47" si="80">SUM(L45:M45)</f>
        <v>69</v>
      </c>
      <c r="O45" s="5">
        <v>69</v>
      </c>
      <c r="P45" s="5"/>
      <c r="Q45" s="5">
        <f t="shared" ref="Q45:Q47" si="81">SUM(O45:P45)</f>
        <v>69</v>
      </c>
      <c r="R45" s="5"/>
      <c r="S45" s="5">
        <f t="shared" ref="S45:S47" si="82">SUM(Q45:R45)</f>
        <v>69</v>
      </c>
      <c r="T45" s="5"/>
      <c r="U45" s="5">
        <f t="shared" ref="U45:U47" si="83">SUM(S45:T45)</f>
        <v>69</v>
      </c>
      <c r="V45" s="5"/>
      <c r="W45" s="5">
        <f t="shared" ref="W45:W47" si="84">SUM(U45:V45)</f>
        <v>69</v>
      </c>
      <c r="X45" s="5"/>
      <c r="Y45" s="5">
        <f t="shared" ref="Y45:Y47" si="85">SUM(W45:X45)</f>
        <v>69</v>
      </c>
      <c r="Z45" s="5">
        <v>69</v>
      </c>
      <c r="AA45" s="5"/>
      <c r="AB45" s="5">
        <f t="shared" ref="AB45:AB47" si="86">SUM(Z45:AA45)</f>
        <v>69</v>
      </c>
      <c r="AC45" s="5"/>
      <c r="AD45" s="5">
        <f t="shared" ref="AD45:AD47" si="87">SUM(AB45:AC45)</f>
        <v>69</v>
      </c>
      <c r="AE45" s="5"/>
      <c r="AF45" s="5">
        <f t="shared" ref="AF45:AF47" si="88">SUM(AD45:AE45)</f>
        <v>69</v>
      </c>
      <c r="AG45" s="5"/>
      <c r="AH45" s="5">
        <f t="shared" ref="AH45:AH47" si="89">SUM(AF45:AG45)</f>
        <v>69</v>
      </c>
      <c r="AI45" s="127"/>
    </row>
    <row r="46" spans="1:35" ht="15.75" hidden="1" outlineLevel="7" x14ac:dyDescent="0.25">
      <c r="A46" s="138" t="s">
        <v>424</v>
      </c>
      <c r="B46" s="138" t="s">
        <v>33</v>
      </c>
      <c r="C46" s="18" t="s">
        <v>34</v>
      </c>
      <c r="D46" s="5">
        <v>38.4</v>
      </c>
      <c r="E46" s="5"/>
      <c r="F46" s="5">
        <f t="shared" si="76"/>
        <v>38.4</v>
      </c>
      <c r="G46" s="5"/>
      <c r="H46" s="5">
        <f t="shared" si="77"/>
        <v>38.4</v>
      </c>
      <c r="I46" s="5"/>
      <c r="J46" s="5">
        <f t="shared" si="78"/>
        <v>38.4</v>
      </c>
      <c r="K46" s="5"/>
      <c r="L46" s="5">
        <f t="shared" si="79"/>
        <v>38.4</v>
      </c>
      <c r="M46" s="5"/>
      <c r="N46" s="5">
        <f t="shared" si="80"/>
        <v>38.4</v>
      </c>
      <c r="O46" s="5">
        <v>38.4</v>
      </c>
      <c r="P46" s="5"/>
      <c r="Q46" s="5">
        <f t="shared" si="81"/>
        <v>38.4</v>
      </c>
      <c r="R46" s="5"/>
      <c r="S46" s="5">
        <f t="shared" si="82"/>
        <v>38.4</v>
      </c>
      <c r="T46" s="5"/>
      <c r="U46" s="5">
        <f t="shared" si="83"/>
        <v>38.4</v>
      </c>
      <c r="V46" s="5"/>
      <c r="W46" s="5">
        <f t="shared" si="84"/>
        <v>38.4</v>
      </c>
      <c r="X46" s="5"/>
      <c r="Y46" s="5">
        <f t="shared" si="85"/>
        <v>38.4</v>
      </c>
      <c r="Z46" s="5">
        <v>38.4</v>
      </c>
      <c r="AA46" s="5"/>
      <c r="AB46" s="5">
        <f t="shared" si="86"/>
        <v>38.4</v>
      </c>
      <c r="AC46" s="5"/>
      <c r="AD46" s="5">
        <f t="shared" si="87"/>
        <v>38.4</v>
      </c>
      <c r="AE46" s="5"/>
      <c r="AF46" s="5">
        <f t="shared" si="88"/>
        <v>38.4</v>
      </c>
      <c r="AG46" s="5"/>
      <c r="AH46" s="5">
        <f t="shared" si="89"/>
        <v>38.4</v>
      </c>
      <c r="AI46" s="127"/>
    </row>
    <row r="47" spans="1:35" ht="31.5" hidden="1" outlineLevel="7" x14ac:dyDescent="0.25">
      <c r="A47" s="138" t="s">
        <v>424</v>
      </c>
      <c r="B47" s="138" t="s">
        <v>92</v>
      </c>
      <c r="C47" s="18" t="s">
        <v>93</v>
      </c>
      <c r="D47" s="5">
        <v>300</v>
      </c>
      <c r="E47" s="5"/>
      <c r="F47" s="5">
        <f t="shared" si="76"/>
        <v>300</v>
      </c>
      <c r="G47" s="5"/>
      <c r="H47" s="5">
        <f t="shared" si="77"/>
        <v>300</v>
      </c>
      <c r="I47" s="5"/>
      <c r="J47" s="5">
        <f t="shared" si="78"/>
        <v>300</v>
      </c>
      <c r="K47" s="5"/>
      <c r="L47" s="5">
        <f t="shared" si="79"/>
        <v>300</v>
      </c>
      <c r="M47" s="5"/>
      <c r="N47" s="5">
        <f t="shared" si="80"/>
        <v>300</v>
      </c>
      <c r="O47" s="5">
        <v>300</v>
      </c>
      <c r="P47" s="5"/>
      <c r="Q47" s="5">
        <f t="shared" si="81"/>
        <v>300</v>
      </c>
      <c r="R47" s="5"/>
      <c r="S47" s="5">
        <f t="shared" si="82"/>
        <v>300</v>
      </c>
      <c r="T47" s="5"/>
      <c r="U47" s="5">
        <f t="shared" si="83"/>
        <v>300</v>
      </c>
      <c r="V47" s="5"/>
      <c r="W47" s="5">
        <f t="shared" si="84"/>
        <v>300</v>
      </c>
      <c r="X47" s="5"/>
      <c r="Y47" s="5">
        <f t="shared" si="85"/>
        <v>300</v>
      </c>
      <c r="Z47" s="5">
        <v>300</v>
      </c>
      <c r="AA47" s="5"/>
      <c r="AB47" s="5">
        <f t="shared" si="86"/>
        <v>300</v>
      </c>
      <c r="AC47" s="5"/>
      <c r="AD47" s="5">
        <f t="shared" si="87"/>
        <v>300</v>
      </c>
      <c r="AE47" s="5"/>
      <c r="AF47" s="5">
        <f t="shared" si="88"/>
        <v>300</v>
      </c>
      <c r="AG47" s="5"/>
      <c r="AH47" s="5">
        <f t="shared" si="89"/>
        <v>300</v>
      </c>
      <c r="AI47" s="127"/>
    </row>
    <row r="48" spans="1:35" ht="31.5" hidden="1" outlineLevel="5" x14ac:dyDescent="0.25">
      <c r="A48" s="137" t="s">
        <v>426</v>
      </c>
      <c r="B48" s="137"/>
      <c r="C48" s="19" t="s">
        <v>427</v>
      </c>
      <c r="D48" s="4">
        <f>D50+D49</f>
        <v>97.3</v>
      </c>
      <c r="E48" s="4">
        <f t="shared" ref="E48:L48" si="90">E50+E49</f>
        <v>0</v>
      </c>
      <c r="F48" s="4">
        <f t="shared" si="90"/>
        <v>97.3</v>
      </c>
      <c r="G48" s="4">
        <f t="shared" si="90"/>
        <v>0</v>
      </c>
      <c r="H48" s="4">
        <f t="shared" si="90"/>
        <v>97.3</v>
      </c>
      <c r="I48" s="4">
        <f t="shared" si="90"/>
        <v>0</v>
      </c>
      <c r="J48" s="4">
        <f t="shared" si="90"/>
        <v>97.3</v>
      </c>
      <c r="K48" s="4">
        <f t="shared" si="90"/>
        <v>0</v>
      </c>
      <c r="L48" s="4">
        <f t="shared" si="90"/>
        <v>97.3</v>
      </c>
      <c r="M48" s="4">
        <f t="shared" ref="M48:N48" si="91">M50+M49</f>
        <v>0</v>
      </c>
      <c r="N48" s="4">
        <f t="shared" si="91"/>
        <v>97.3</v>
      </c>
      <c r="O48" s="4">
        <f>O50+O49</f>
        <v>97.3</v>
      </c>
      <c r="P48" s="4">
        <f t="shared" ref="P48:W48" si="92">P50+P49</f>
        <v>0</v>
      </c>
      <c r="Q48" s="4">
        <f t="shared" si="92"/>
        <v>97.3</v>
      </c>
      <c r="R48" s="4">
        <f t="shared" si="92"/>
        <v>0</v>
      </c>
      <c r="S48" s="4">
        <f t="shared" si="92"/>
        <v>97.3</v>
      </c>
      <c r="T48" s="4">
        <f t="shared" si="92"/>
        <v>0</v>
      </c>
      <c r="U48" s="4">
        <f t="shared" si="92"/>
        <v>97.3</v>
      </c>
      <c r="V48" s="4">
        <f t="shared" si="92"/>
        <v>0</v>
      </c>
      <c r="W48" s="4">
        <f t="shared" si="92"/>
        <v>97.3</v>
      </c>
      <c r="X48" s="4">
        <f t="shared" ref="X48:Y48" si="93">X50+X49</f>
        <v>0</v>
      </c>
      <c r="Y48" s="4">
        <f t="shared" si="93"/>
        <v>97.3</v>
      </c>
      <c r="Z48" s="4">
        <f>Z50+Z49</f>
        <v>97.3</v>
      </c>
      <c r="AA48" s="4">
        <f t="shared" ref="AA48:AD48" si="94">AA50+AA49</f>
        <v>0</v>
      </c>
      <c r="AB48" s="4">
        <f t="shared" si="94"/>
        <v>97.3</v>
      </c>
      <c r="AC48" s="4">
        <f t="shared" si="94"/>
        <v>0</v>
      </c>
      <c r="AD48" s="4">
        <f t="shared" si="94"/>
        <v>97.3</v>
      </c>
      <c r="AE48" s="4">
        <f t="shared" ref="AE48:AH48" si="95">AE50+AE49</f>
        <v>0</v>
      </c>
      <c r="AF48" s="4">
        <f t="shared" si="95"/>
        <v>97.3</v>
      </c>
      <c r="AG48" s="4">
        <f t="shared" si="95"/>
        <v>0</v>
      </c>
      <c r="AH48" s="4">
        <f t="shared" si="95"/>
        <v>97.3</v>
      </c>
      <c r="AI48" s="127"/>
    </row>
    <row r="49" spans="1:35" ht="31.5" hidden="1" outlineLevel="5" x14ac:dyDescent="0.25">
      <c r="A49" s="138" t="s">
        <v>426</v>
      </c>
      <c r="B49" s="138" t="s">
        <v>11</v>
      </c>
      <c r="C49" s="18" t="s">
        <v>12</v>
      </c>
      <c r="D49" s="5">
        <v>20.8</v>
      </c>
      <c r="E49" s="5">
        <v>-20.8</v>
      </c>
      <c r="F49" s="5">
        <f t="shared" ref="F49:F50" si="96">SUM(D49:E49)</f>
        <v>0</v>
      </c>
      <c r="G49" s="5"/>
      <c r="H49" s="5">
        <f t="shared" ref="H49:H50" si="97">SUM(F49:G49)</f>
        <v>0</v>
      </c>
      <c r="I49" s="5"/>
      <c r="J49" s="5">
        <f t="shared" ref="J49:J50" si="98">SUM(H49:I49)</f>
        <v>0</v>
      </c>
      <c r="K49" s="5"/>
      <c r="L49" s="5">
        <f t="shared" ref="L49:L50" si="99">SUM(J49:K49)</f>
        <v>0</v>
      </c>
      <c r="M49" s="5"/>
      <c r="N49" s="5">
        <f t="shared" ref="N49:N50" si="100">SUM(L49:M49)</f>
        <v>0</v>
      </c>
      <c r="O49" s="5">
        <v>20.8</v>
      </c>
      <c r="P49" s="5">
        <v>-20.8</v>
      </c>
      <c r="Q49" s="5">
        <f t="shared" ref="Q49:Q50" si="101">SUM(O49:P49)</f>
        <v>0</v>
      </c>
      <c r="R49" s="5"/>
      <c r="S49" s="5">
        <f t="shared" ref="S49:S50" si="102">SUM(Q49:R49)</f>
        <v>0</v>
      </c>
      <c r="T49" s="5"/>
      <c r="U49" s="5">
        <f t="shared" ref="U49:U50" si="103">SUM(S49:T49)</f>
        <v>0</v>
      </c>
      <c r="V49" s="5"/>
      <c r="W49" s="5">
        <f t="shared" ref="W49:W50" si="104">SUM(U49:V49)</f>
        <v>0</v>
      </c>
      <c r="X49" s="5"/>
      <c r="Y49" s="5">
        <f t="shared" ref="Y49:Y50" si="105">SUM(W49:X49)</f>
        <v>0</v>
      </c>
      <c r="Z49" s="5">
        <v>20.8</v>
      </c>
      <c r="AA49" s="5">
        <v>-20.8</v>
      </c>
      <c r="AB49" s="5">
        <f t="shared" ref="AB49:AB50" si="106">SUM(Z49:AA49)</f>
        <v>0</v>
      </c>
      <c r="AC49" s="5"/>
      <c r="AD49" s="5">
        <f t="shared" ref="AD49:AD50" si="107">SUM(AB49:AC49)</f>
        <v>0</v>
      </c>
      <c r="AE49" s="5"/>
      <c r="AF49" s="5">
        <f t="shared" ref="AF49:AF50" si="108">SUM(AD49:AE49)</f>
        <v>0</v>
      </c>
      <c r="AG49" s="5"/>
      <c r="AH49" s="5">
        <f t="shared" ref="AH49:AH50" si="109">SUM(AF49:AG49)</f>
        <v>0</v>
      </c>
      <c r="AI49" s="127"/>
    </row>
    <row r="50" spans="1:35" ht="31.5" hidden="1" outlineLevel="7" x14ac:dyDescent="0.25">
      <c r="A50" s="138" t="s">
        <v>426</v>
      </c>
      <c r="B50" s="138" t="s">
        <v>92</v>
      </c>
      <c r="C50" s="18" t="s">
        <v>93</v>
      </c>
      <c r="D50" s="5">
        <v>76.5</v>
      </c>
      <c r="E50" s="5">
        <v>20.8</v>
      </c>
      <c r="F50" s="5">
        <f t="shared" si="96"/>
        <v>97.3</v>
      </c>
      <c r="G50" s="5"/>
      <c r="H50" s="5">
        <f t="shared" si="97"/>
        <v>97.3</v>
      </c>
      <c r="I50" s="5"/>
      <c r="J50" s="5">
        <f t="shared" si="98"/>
        <v>97.3</v>
      </c>
      <c r="K50" s="5"/>
      <c r="L50" s="5">
        <f t="shared" si="99"/>
        <v>97.3</v>
      </c>
      <c r="M50" s="5"/>
      <c r="N50" s="5">
        <f t="shared" si="100"/>
        <v>97.3</v>
      </c>
      <c r="O50" s="5">
        <v>76.5</v>
      </c>
      <c r="P50" s="5">
        <v>20.8</v>
      </c>
      <c r="Q50" s="5">
        <f t="shared" si="101"/>
        <v>97.3</v>
      </c>
      <c r="R50" s="5"/>
      <c r="S50" s="5">
        <f t="shared" si="102"/>
        <v>97.3</v>
      </c>
      <c r="T50" s="5"/>
      <c r="U50" s="5">
        <f t="shared" si="103"/>
        <v>97.3</v>
      </c>
      <c r="V50" s="5"/>
      <c r="W50" s="5">
        <f t="shared" si="104"/>
        <v>97.3</v>
      </c>
      <c r="X50" s="5"/>
      <c r="Y50" s="5">
        <f t="shared" si="105"/>
        <v>97.3</v>
      </c>
      <c r="Z50" s="5">
        <v>76.5</v>
      </c>
      <c r="AA50" s="5">
        <v>20.8</v>
      </c>
      <c r="AB50" s="5">
        <f t="shared" si="106"/>
        <v>97.3</v>
      </c>
      <c r="AC50" s="5"/>
      <c r="AD50" s="5">
        <f t="shared" si="107"/>
        <v>97.3</v>
      </c>
      <c r="AE50" s="5"/>
      <c r="AF50" s="5">
        <f t="shared" si="108"/>
        <v>97.3</v>
      </c>
      <c r="AG50" s="5"/>
      <c r="AH50" s="5">
        <f t="shared" si="109"/>
        <v>97.3</v>
      </c>
      <c r="AI50" s="127"/>
    </row>
    <row r="51" spans="1:35" ht="15.75" hidden="1" outlineLevel="5" x14ac:dyDescent="0.25">
      <c r="A51" s="137" t="s">
        <v>428</v>
      </c>
      <c r="B51" s="137"/>
      <c r="C51" s="19" t="s">
        <v>429</v>
      </c>
      <c r="D51" s="4">
        <f>D52+D53</f>
        <v>100</v>
      </c>
      <c r="E51" s="4">
        <f t="shared" ref="E51:L51" si="110">E52+E53</f>
        <v>0</v>
      </c>
      <c r="F51" s="4">
        <f t="shared" si="110"/>
        <v>100</v>
      </c>
      <c r="G51" s="4">
        <f t="shared" si="110"/>
        <v>0</v>
      </c>
      <c r="H51" s="4">
        <f t="shared" si="110"/>
        <v>100</v>
      </c>
      <c r="I51" s="4">
        <f t="shared" si="110"/>
        <v>0</v>
      </c>
      <c r="J51" s="4">
        <f t="shared" si="110"/>
        <v>100</v>
      </c>
      <c r="K51" s="4">
        <f t="shared" si="110"/>
        <v>0</v>
      </c>
      <c r="L51" s="4">
        <f t="shared" si="110"/>
        <v>100</v>
      </c>
      <c r="M51" s="4">
        <f t="shared" ref="M51:N51" si="111">M52+M53</f>
        <v>0</v>
      </c>
      <c r="N51" s="4">
        <f t="shared" si="111"/>
        <v>100</v>
      </c>
      <c r="O51" s="4">
        <f>O52+O53</f>
        <v>100</v>
      </c>
      <c r="P51" s="4">
        <f t="shared" ref="P51:W51" si="112">P52+P53</f>
        <v>0</v>
      </c>
      <c r="Q51" s="4">
        <f t="shared" si="112"/>
        <v>100</v>
      </c>
      <c r="R51" s="4">
        <f t="shared" si="112"/>
        <v>0</v>
      </c>
      <c r="S51" s="4">
        <f t="shared" si="112"/>
        <v>100</v>
      </c>
      <c r="T51" s="4">
        <f t="shared" si="112"/>
        <v>0</v>
      </c>
      <c r="U51" s="4">
        <f t="shared" si="112"/>
        <v>100</v>
      </c>
      <c r="V51" s="4">
        <f t="shared" si="112"/>
        <v>0</v>
      </c>
      <c r="W51" s="4">
        <f t="shared" si="112"/>
        <v>100</v>
      </c>
      <c r="X51" s="4">
        <f t="shared" ref="X51:Y51" si="113">X52+X53</f>
        <v>0</v>
      </c>
      <c r="Y51" s="4">
        <f t="shared" si="113"/>
        <v>100</v>
      </c>
      <c r="Z51" s="4">
        <f>Z52+Z53</f>
        <v>100</v>
      </c>
      <c r="AA51" s="4">
        <f t="shared" ref="AA51:AD51" si="114">AA52+AA53</f>
        <v>0</v>
      </c>
      <c r="AB51" s="4">
        <f t="shared" si="114"/>
        <v>100</v>
      </c>
      <c r="AC51" s="4">
        <f t="shared" si="114"/>
        <v>0</v>
      </c>
      <c r="AD51" s="4">
        <f t="shared" si="114"/>
        <v>100</v>
      </c>
      <c r="AE51" s="4">
        <f t="shared" ref="AE51:AH51" si="115">AE52+AE53</f>
        <v>0</v>
      </c>
      <c r="AF51" s="4">
        <f t="shared" si="115"/>
        <v>100</v>
      </c>
      <c r="AG51" s="4">
        <f t="shared" si="115"/>
        <v>0</v>
      </c>
      <c r="AH51" s="4">
        <f t="shared" si="115"/>
        <v>100</v>
      </c>
      <c r="AI51" s="127"/>
    </row>
    <row r="52" spans="1:35" ht="31.5" hidden="1" outlineLevel="7" x14ac:dyDescent="0.25">
      <c r="A52" s="138" t="s">
        <v>428</v>
      </c>
      <c r="B52" s="138" t="s">
        <v>11</v>
      </c>
      <c r="C52" s="18" t="s">
        <v>12</v>
      </c>
      <c r="D52" s="5">
        <v>25</v>
      </c>
      <c r="E52" s="5"/>
      <c r="F52" s="5">
        <f t="shared" ref="F52:F53" si="116">SUM(D52:E52)</f>
        <v>25</v>
      </c>
      <c r="G52" s="5"/>
      <c r="H52" s="5">
        <f t="shared" ref="H52:H53" si="117">SUM(F52:G52)</f>
        <v>25</v>
      </c>
      <c r="I52" s="5"/>
      <c r="J52" s="5">
        <f t="shared" ref="J52:J53" si="118">SUM(H52:I52)</f>
        <v>25</v>
      </c>
      <c r="K52" s="5"/>
      <c r="L52" s="5">
        <f t="shared" ref="L52:L53" si="119">SUM(J52:K52)</f>
        <v>25</v>
      </c>
      <c r="M52" s="5"/>
      <c r="N52" s="5">
        <f t="shared" ref="N52:N53" si="120">SUM(L52:M52)</f>
        <v>25</v>
      </c>
      <c r="O52" s="5">
        <v>25</v>
      </c>
      <c r="P52" s="5"/>
      <c r="Q52" s="5">
        <f t="shared" ref="Q52:Q53" si="121">SUM(O52:P52)</f>
        <v>25</v>
      </c>
      <c r="R52" s="5"/>
      <c r="S52" s="5">
        <f t="shared" ref="S52:S53" si="122">SUM(Q52:R52)</f>
        <v>25</v>
      </c>
      <c r="T52" s="5"/>
      <c r="U52" s="5">
        <f t="shared" ref="U52:U53" si="123">SUM(S52:T52)</f>
        <v>25</v>
      </c>
      <c r="V52" s="5"/>
      <c r="W52" s="5">
        <f t="shared" ref="W52:W53" si="124">SUM(U52:V52)</f>
        <v>25</v>
      </c>
      <c r="X52" s="5"/>
      <c r="Y52" s="5">
        <f t="shared" ref="Y52:Y53" si="125">SUM(W52:X52)</f>
        <v>25</v>
      </c>
      <c r="Z52" s="5">
        <v>25</v>
      </c>
      <c r="AA52" s="5"/>
      <c r="AB52" s="5">
        <f t="shared" ref="AB52:AB53" si="126">SUM(Z52:AA52)</f>
        <v>25</v>
      </c>
      <c r="AC52" s="5"/>
      <c r="AD52" s="5">
        <f t="shared" ref="AD52:AD53" si="127">SUM(AB52:AC52)</f>
        <v>25</v>
      </c>
      <c r="AE52" s="5"/>
      <c r="AF52" s="5">
        <f t="shared" ref="AF52:AF53" si="128">SUM(AD52:AE52)</f>
        <v>25</v>
      </c>
      <c r="AG52" s="5"/>
      <c r="AH52" s="5">
        <f t="shared" ref="AH52:AH53" si="129">SUM(AF52:AG52)</f>
        <v>25</v>
      </c>
      <c r="AI52" s="127"/>
    </row>
    <row r="53" spans="1:35" ht="15.75" hidden="1" outlineLevel="7" x14ac:dyDescent="0.25">
      <c r="A53" s="138" t="s">
        <v>428</v>
      </c>
      <c r="B53" s="138" t="s">
        <v>33</v>
      </c>
      <c r="C53" s="18" t="s">
        <v>34</v>
      </c>
      <c r="D53" s="5">
        <v>75</v>
      </c>
      <c r="E53" s="5"/>
      <c r="F53" s="5">
        <f t="shared" si="116"/>
        <v>75</v>
      </c>
      <c r="G53" s="5"/>
      <c r="H53" s="5">
        <f t="shared" si="117"/>
        <v>75</v>
      </c>
      <c r="I53" s="5"/>
      <c r="J53" s="5">
        <f t="shared" si="118"/>
        <v>75</v>
      </c>
      <c r="K53" s="5"/>
      <c r="L53" s="5">
        <f t="shared" si="119"/>
        <v>75</v>
      </c>
      <c r="M53" s="5"/>
      <c r="N53" s="5">
        <f t="shared" si="120"/>
        <v>75</v>
      </c>
      <c r="O53" s="5">
        <v>75</v>
      </c>
      <c r="P53" s="5"/>
      <c r="Q53" s="5">
        <f t="shared" si="121"/>
        <v>75</v>
      </c>
      <c r="R53" s="5"/>
      <c r="S53" s="5">
        <f t="shared" si="122"/>
        <v>75</v>
      </c>
      <c r="T53" s="5"/>
      <c r="U53" s="5">
        <f t="shared" si="123"/>
        <v>75</v>
      </c>
      <c r="V53" s="5"/>
      <c r="W53" s="5">
        <f t="shared" si="124"/>
        <v>75</v>
      </c>
      <c r="X53" s="5"/>
      <c r="Y53" s="5">
        <f t="shared" si="125"/>
        <v>75</v>
      </c>
      <c r="Z53" s="5">
        <v>75</v>
      </c>
      <c r="AA53" s="5"/>
      <c r="AB53" s="5">
        <f t="shared" si="126"/>
        <v>75</v>
      </c>
      <c r="AC53" s="5"/>
      <c r="AD53" s="5">
        <f t="shared" si="127"/>
        <v>75</v>
      </c>
      <c r="AE53" s="5"/>
      <c r="AF53" s="5">
        <f t="shared" si="128"/>
        <v>75</v>
      </c>
      <c r="AG53" s="5"/>
      <c r="AH53" s="5">
        <f t="shared" si="129"/>
        <v>75</v>
      </c>
      <c r="AI53" s="127"/>
    </row>
    <row r="54" spans="1:35" ht="31.5" hidden="1" outlineLevel="4" x14ac:dyDescent="0.25">
      <c r="A54" s="137" t="s">
        <v>391</v>
      </c>
      <c r="B54" s="137"/>
      <c r="C54" s="19" t="s">
        <v>616</v>
      </c>
      <c r="D54" s="4">
        <f t="shared" ref="D54:AG57" si="130">D55</f>
        <v>400</v>
      </c>
      <c r="E54" s="4">
        <f t="shared" si="130"/>
        <v>0</v>
      </c>
      <c r="F54" s="4">
        <f t="shared" si="130"/>
        <v>400</v>
      </c>
      <c r="G54" s="4">
        <f>G55+G57</f>
        <v>795</v>
      </c>
      <c r="H54" s="4">
        <f t="shared" ref="H54:AC54" si="131">H55+H57</f>
        <v>1195</v>
      </c>
      <c r="I54" s="4">
        <f>I55+I57</f>
        <v>0</v>
      </c>
      <c r="J54" s="4">
        <f t="shared" ref="J54:K54" si="132">J55+J57</f>
        <v>1195</v>
      </c>
      <c r="K54" s="4">
        <f t="shared" si="132"/>
        <v>0</v>
      </c>
      <c r="L54" s="4">
        <f t="shared" ref="L54:M54" si="133">L55+L57</f>
        <v>1195</v>
      </c>
      <c r="M54" s="4">
        <f t="shared" si="133"/>
        <v>0</v>
      </c>
      <c r="N54" s="4">
        <f t="shared" ref="N54" si="134">N55+N57</f>
        <v>1195</v>
      </c>
      <c r="O54" s="4">
        <f t="shared" si="131"/>
        <v>0</v>
      </c>
      <c r="P54" s="4">
        <f t="shared" si="131"/>
        <v>0</v>
      </c>
      <c r="Q54" s="4">
        <f t="shared" si="131"/>
        <v>0</v>
      </c>
      <c r="R54" s="4">
        <f t="shared" si="131"/>
        <v>0</v>
      </c>
      <c r="S54" s="4"/>
      <c r="T54" s="4">
        <f>T55+T57</f>
        <v>0</v>
      </c>
      <c r="U54" s="4">
        <f t="shared" ref="U54:V54" si="135">U55+U57</f>
        <v>0</v>
      </c>
      <c r="V54" s="4">
        <f t="shared" si="135"/>
        <v>0</v>
      </c>
      <c r="W54" s="4"/>
      <c r="X54" s="4">
        <f t="shared" ref="X54" si="136">X55+X57</f>
        <v>0</v>
      </c>
      <c r="Y54" s="4"/>
      <c r="Z54" s="4">
        <f t="shared" si="131"/>
        <v>0</v>
      </c>
      <c r="AA54" s="4">
        <f t="shared" si="131"/>
        <v>0</v>
      </c>
      <c r="AB54" s="4">
        <f t="shared" si="131"/>
        <v>0</v>
      </c>
      <c r="AC54" s="4">
        <f t="shared" si="131"/>
        <v>0</v>
      </c>
      <c r="AD54" s="4"/>
      <c r="AE54" s="4">
        <f t="shared" ref="AE54" si="137">AE55+AE57</f>
        <v>0</v>
      </c>
      <c r="AF54" s="4"/>
      <c r="AG54" s="4">
        <f t="shared" ref="AG54" si="138">AG55+AG57</f>
        <v>0</v>
      </c>
      <c r="AH54" s="4"/>
      <c r="AI54" s="127"/>
    </row>
    <row r="55" spans="1:35" ht="47.25" hidden="1" outlineLevel="5" x14ac:dyDescent="0.25">
      <c r="A55" s="137" t="s">
        <v>392</v>
      </c>
      <c r="B55" s="137"/>
      <c r="C55" s="19" t="s">
        <v>393</v>
      </c>
      <c r="D55" s="4">
        <f t="shared" si="130"/>
        <v>400</v>
      </c>
      <c r="E55" s="4">
        <f t="shared" si="130"/>
        <v>0</v>
      </c>
      <c r="F55" s="4">
        <f t="shared" si="130"/>
        <v>400</v>
      </c>
      <c r="G55" s="4">
        <f t="shared" si="130"/>
        <v>200</v>
      </c>
      <c r="H55" s="4">
        <f t="shared" si="130"/>
        <v>600</v>
      </c>
      <c r="I55" s="4">
        <f t="shared" si="130"/>
        <v>0</v>
      </c>
      <c r="J55" s="4">
        <f t="shared" si="130"/>
        <v>600</v>
      </c>
      <c r="K55" s="4">
        <f t="shared" si="130"/>
        <v>0</v>
      </c>
      <c r="L55" s="4">
        <f t="shared" si="130"/>
        <v>600</v>
      </c>
      <c r="M55" s="4">
        <f t="shared" si="130"/>
        <v>0</v>
      </c>
      <c r="N55" s="4">
        <f t="shared" si="130"/>
        <v>600</v>
      </c>
      <c r="O55" s="4">
        <f t="shared" si="130"/>
        <v>0</v>
      </c>
      <c r="P55" s="4">
        <f t="shared" si="130"/>
        <v>0</v>
      </c>
      <c r="Q55" s="4"/>
      <c r="R55" s="4">
        <f t="shared" si="130"/>
        <v>0</v>
      </c>
      <c r="S55" s="4"/>
      <c r="T55" s="4">
        <f t="shared" si="130"/>
        <v>0</v>
      </c>
      <c r="U55" s="4">
        <f t="shared" si="130"/>
        <v>0</v>
      </c>
      <c r="V55" s="4">
        <f t="shared" si="130"/>
        <v>0</v>
      </c>
      <c r="W55" s="4"/>
      <c r="X55" s="4">
        <f t="shared" si="130"/>
        <v>0</v>
      </c>
      <c r="Y55" s="4"/>
      <c r="Z55" s="4">
        <f t="shared" si="130"/>
        <v>0</v>
      </c>
      <c r="AA55" s="4">
        <f t="shared" si="130"/>
        <v>0</v>
      </c>
      <c r="AB55" s="4"/>
      <c r="AC55" s="4">
        <f t="shared" si="130"/>
        <v>0</v>
      </c>
      <c r="AD55" s="4"/>
      <c r="AE55" s="4">
        <f t="shared" si="130"/>
        <v>0</v>
      </c>
      <c r="AF55" s="4"/>
      <c r="AG55" s="4">
        <f t="shared" si="130"/>
        <v>0</v>
      </c>
      <c r="AH55" s="4"/>
      <c r="AI55" s="127"/>
    </row>
    <row r="56" spans="1:35" ht="31.5" hidden="1" outlineLevel="7" x14ac:dyDescent="0.25">
      <c r="A56" s="138" t="s">
        <v>392</v>
      </c>
      <c r="B56" s="138" t="s">
        <v>92</v>
      </c>
      <c r="C56" s="18" t="s">
        <v>93</v>
      </c>
      <c r="D56" s="5">
        <v>400</v>
      </c>
      <c r="E56" s="5"/>
      <c r="F56" s="5">
        <f>SUM(D56:E56)</f>
        <v>400</v>
      </c>
      <c r="G56" s="5">
        <v>200</v>
      </c>
      <c r="H56" s="5">
        <f>SUM(F56:G56)</f>
        <v>600</v>
      </c>
      <c r="I56" s="5"/>
      <c r="J56" s="5">
        <f>SUM(H56:I56)</f>
        <v>600</v>
      </c>
      <c r="K56" s="5"/>
      <c r="L56" s="5">
        <f>SUM(J56:K56)</f>
        <v>600</v>
      </c>
      <c r="M56" s="5"/>
      <c r="N56" s="5">
        <f>SUM(L56:M56)</f>
        <v>600</v>
      </c>
      <c r="O56" s="5"/>
      <c r="P56" s="5"/>
      <c r="Q56" s="5"/>
      <c r="R56" s="5"/>
      <c r="S56" s="5"/>
      <c r="T56" s="5"/>
      <c r="U56" s="5">
        <f>SUM(S56:T56)</f>
        <v>0</v>
      </c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127"/>
    </row>
    <row r="57" spans="1:35" ht="31.5" hidden="1" outlineLevel="7" x14ac:dyDescent="0.2">
      <c r="A57" s="7" t="s">
        <v>705</v>
      </c>
      <c r="B57" s="7" t="s">
        <v>663</v>
      </c>
      <c r="C57" s="21" t="s">
        <v>704</v>
      </c>
      <c r="D57" s="5"/>
      <c r="E57" s="5"/>
      <c r="F57" s="5"/>
      <c r="G57" s="4">
        <f t="shared" si="130"/>
        <v>595</v>
      </c>
      <c r="H57" s="4">
        <f t="shared" si="130"/>
        <v>595</v>
      </c>
      <c r="I57" s="4">
        <f t="shared" si="130"/>
        <v>0</v>
      </c>
      <c r="J57" s="4">
        <f t="shared" si="130"/>
        <v>595</v>
      </c>
      <c r="K57" s="5"/>
      <c r="L57" s="4">
        <f t="shared" si="130"/>
        <v>595</v>
      </c>
      <c r="M57" s="5"/>
      <c r="N57" s="4">
        <f t="shared" si="130"/>
        <v>595</v>
      </c>
      <c r="O57" s="5"/>
      <c r="P57" s="5"/>
      <c r="Q57" s="5"/>
      <c r="R57" s="5"/>
      <c r="S57" s="5"/>
      <c r="T57" s="4">
        <f t="shared" si="130"/>
        <v>0</v>
      </c>
      <c r="U57" s="4">
        <f t="shared" si="130"/>
        <v>0</v>
      </c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127"/>
    </row>
    <row r="58" spans="1:35" ht="31.5" hidden="1" outlineLevel="7" x14ac:dyDescent="0.2">
      <c r="A58" s="6" t="s">
        <v>705</v>
      </c>
      <c r="B58" s="6" t="s">
        <v>92</v>
      </c>
      <c r="C58" s="20" t="s">
        <v>584</v>
      </c>
      <c r="D58" s="5"/>
      <c r="E58" s="5"/>
      <c r="F58" s="5"/>
      <c r="G58" s="5">
        <v>595</v>
      </c>
      <c r="H58" s="5">
        <f>SUM(F58:G58)</f>
        <v>595</v>
      </c>
      <c r="I58" s="5"/>
      <c r="J58" s="5">
        <f>SUM(H58:I58)</f>
        <v>595</v>
      </c>
      <c r="K58" s="5"/>
      <c r="L58" s="5">
        <f>SUM(J58:K58)</f>
        <v>595</v>
      </c>
      <c r="M58" s="5"/>
      <c r="N58" s="5">
        <f>SUM(L58:M58)</f>
        <v>595</v>
      </c>
      <c r="O58" s="5"/>
      <c r="P58" s="5"/>
      <c r="Q58" s="5"/>
      <c r="R58" s="5"/>
      <c r="S58" s="5"/>
      <c r="T58" s="5"/>
      <c r="U58" s="5">
        <f>SUM(S58:T58)</f>
        <v>0</v>
      </c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127"/>
    </row>
    <row r="59" spans="1:35" ht="31.5" outlineLevel="3" collapsed="1" x14ac:dyDescent="0.25">
      <c r="A59" s="137" t="s">
        <v>394</v>
      </c>
      <c r="B59" s="137"/>
      <c r="C59" s="19" t="s">
        <v>395</v>
      </c>
      <c r="D59" s="4">
        <f>D60+D76</f>
        <v>1608353.16</v>
      </c>
      <c r="E59" s="4">
        <f t="shared" ref="E59:AD59" si="139">E60+E76</f>
        <v>2513.8000000000002</v>
      </c>
      <c r="F59" s="4">
        <f t="shared" si="139"/>
        <v>1610866.96</v>
      </c>
      <c r="G59" s="4">
        <f t="shared" si="139"/>
        <v>87.188370000000006</v>
      </c>
      <c r="H59" s="4">
        <f t="shared" si="139"/>
        <v>1610954.1483700001</v>
      </c>
      <c r="I59" s="4">
        <f t="shared" si="139"/>
        <v>2196.8879999999999</v>
      </c>
      <c r="J59" s="4">
        <f t="shared" si="139"/>
        <v>1613151.0363699999</v>
      </c>
      <c r="K59" s="4">
        <f t="shared" ref="K59:L59" si="140">K60+K76</f>
        <v>9398.2999999999993</v>
      </c>
      <c r="L59" s="4">
        <f t="shared" si="140"/>
        <v>1622549.3363699999</v>
      </c>
      <c r="M59" s="4">
        <f t="shared" ref="M59:N59" si="141">M60+M76</f>
        <v>12418.10363</v>
      </c>
      <c r="N59" s="4">
        <f t="shared" si="141"/>
        <v>1634967.44</v>
      </c>
      <c r="O59" s="4">
        <f t="shared" si="139"/>
        <v>1582647.3100000003</v>
      </c>
      <c r="P59" s="4">
        <f t="shared" si="139"/>
        <v>9771.5999999999985</v>
      </c>
      <c r="Q59" s="4">
        <f t="shared" si="139"/>
        <v>1592418.9100000004</v>
      </c>
      <c r="R59" s="4">
        <f t="shared" si="139"/>
        <v>0</v>
      </c>
      <c r="S59" s="4">
        <f t="shared" si="139"/>
        <v>1592418.9100000004</v>
      </c>
      <c r="T59" s="4">
        <f t="shared" si="139"/>
        <v>0</v>
      </c>
      <c r="U59" s="4">
        <f t="shared" si="139"/>
        <v>1592418.9100000004</v>
      </c>
      <c r="V59" s="4">
        <f t="shared" si="139"/>
        <v>2215.3000000000002</v>
      </c>
      <c r="W59" s="4">
        <f t="shared" si="139"/>
        <v>1594634.2100000004</v>
      </c>
      <c r="X59" s="4">
        <f t="shared" ref="X59:Y59" si="142">X60+X76</f>
        <v>0</v>
      </c>
      <c r="Y59" s="4">
        <f t="shared" si="142"/>
        <v>1594634.2100000004</v>
      </c>
      <c r="Z59" s="4">
        <f t="shared" si="139"/>
        <v>1587524.1500000004</v>
      </c>
      <c r="AA59" s="4">
        <f t="shared" si="139"/>
        <v>4123.7000000000007</v>
      </c>
      <c r="AB59" s="4">
        <f t="shared" si="139"/>
        <v>1591647.85</v>
      </c>
      <c r="AC59" s="4">
        <f t="shared" si="139"/>
        <v>0</v>
      </c>
      <c r="AD59" s="4">
        <f t="shared" si="139"/>
        <v>1591647.85</v>
      </c>
      <c r="AE59" s="4">
        <f t="shared" ref="AE59:AH59" si="143">AE60+AE76</f>
        <v>1470.52</v>
      </c>
      <c r="AF59" s="4">
        <f t="shared" si="143"/>
        <v>1593118.37</v>
      </c>
      <c r="AG59" s="4">
        <f t="shared" si="143"/>
        <v>0</v>
      </c>
      <c r="AH59" s="4">
        <f t="shared" si="143"/>
        <v>1593118.37</v>
      </c>
      <c r="AI59" s="127"/>
    </row>
    <row r="60" spans="1:35" ht="31.5" outlineLevel="4" x14ac:dyDescent="0.25">
      <c r="A60" s="137" t="s">
        <v>396</v>
      </c>
      <c r="B60" s="137"/>
      <c r="C60" s="19" t="s">
        <v>57</v>
      </c>
      <c r="D60" s="4">
        <f>D61+D64+D66+D68+D70</f>
        <v>333627.89999999997</v>
      </c>
      <c r="E60" s="4">
        <f t="shared" ref="E60:F60" si="144">E61+E64+E66+E68+E70</f>
        <v>0</v>
      </c>
      <c r="F60" s="4">
        <f t="shared" si="144"/>
        <v>333627.89999999997</v>
      </c>
      <c r="G60" s="4">
        <f>G61+G64+G66+G68+G70+G74</f>
        <v>87.188370000000006</v>
      </c>
      <c r="H60" s="4">
        <f t="shared" ref="H60" si="145">H61+H64+H66+H68+H70+H74</f>
        <v>333715.08836999995</v>
      </c>
      <c r="I60" s="4">
        <f>I61+I64+I66+I68+I70+I74</f>
        <v>1735.14</v>
      </c>
      <c r="J60" s="4">
        <f t="shared" ref="J60" si="146">J61+J64+J66+J68+J70+J74</f>
        <v>335450.22836999997</v>
      </c>
      <c r="K60" s="4">
        <f>K61+K64+K66+K68+K70+K74+K72</f>
        <v>1802.8</v>
      </c>
      <c r="L60" s="4">
        <f t="shared" ref="L60:AH60" si="147">L61+L64+L66+L68+L70+L74+L72</f>
        <v>337253.02836999996</v>
      </c>
      <c r="M60" s="4">
        <f>M61+M64+M66+M68+M70+M74+M72</f>
        <v>12418.10363</v>
      </c>
      <c r="N60" s="4">
        <f t="shared" ref="N60" si="148">N61+N64+N66+N68+N70+N74+N72</f>
        <v>349671.13199999998</v>
      </c>
      <c r="O60" s="4">
        <f t="shared" si="147"/>
        <v>311089.3</v>
      </c>
      <c r="P60" s="4">
        <f t="shared" si="147"/>
        <v>0</v>
      </c>
      <c r="Q60" s="4">
        <f t="shared" si="147"/>
        <v>311089.3</v>
      </c>
      <c r="R60" s="4">
        <f t="shared" si="147"/>
        <v>0</v>
      </c>
      <c r="S60" s="4">
        <f t="shared" si="147"/>
        <v>311089.3</v>
      </c>
      <c r="T60" s="4">
        <f t="shared" si="147"/>
        <v>0</v>
      </c>
      <c r="U60" s="4">
        <f t="shared" si="147"/>
        <v>311089.3</v>
      </c>
      <c r="V60" s="4">
        <f t="shared" si="147"/>
        <v>0</v>
      </c>
      <c r="W60" s="4">
        <f t="shared" si="147"/>
        <v>311089.3</v>
      </c>
      <c r="X60" s="4">
        <f t="shared" ref="X60:Y60" si="149">X61+X64+X66+X68+X70+X74+X72</f>
        <v>0</v>
      </c>
      <c r="Y60" s="4">
        <f t="shared" si="149"/>
        <v>311089.3</v>
      </c>
      <c r="Z60" s="4">
        <f t="shared" si="147"/>
        <v>310594.59999999998</v>
      </c>
      <c r="AA60" s="4">
        <f t="shared" si="147"/>
        <v>0</v>
      </c>
      <c r="AB60" s="4">
        <f t="shared" si="147"/>
        <v>310594.59999999998</v>
      </c>
      <c r="AC60" s="4">
        <f t="shared" si="147"/>
        <v>0</v>
      </c>
      <c r="AD60" s="4">
        <f t="shared" si="147"/>
        <v>310594.59999999998</v>
      </c>
      <c r="AE60" s="4">
        <f t="shared" si="147"/>
        <v>0</v>
      </c>
      <c r="AF60" s="4">
        <f t="shared" si="147"/>
        <v>310594.59999999998</v>
      </c>
      <c r="AG60" s="4">
        <f t="shared" si="147"/>
        <v>0</v>
      </c>
      <c r="AH60" s="4">
        <f t="shared" si="147"/>
        <v>310594.59999999998</v>
      </c>
      <c r="AI60" s="127"/>
    </row>
    <row r="61" spans="1:35" ht="15.75" hidden="1" outlineLevel="5" x14ac:dyDescent="0.25">
      <c r="A61" s="137" t="s">
        <v>430</v>
      </c>
      <c r="B61" s="137"/>
      <c r="C61" s="19" t="s">
        <v>59</v>
      </c>
      <c r="D61" s="4">
        <f>D62+D63</f>
        <v>10686.3</v>
      </c>
      <c r="E61" s="4">
        <f t="shared" ref="E61:L61" si="150">E62+E63</f>
        <v>0</v>
      </c>
      <c r="F61" s="4">
        <f t="shared" si="150"/>
        <v>10686.3</v>
      </c>
      <c r="G61" s="4">
        <f t="shared" si="150"/>
        <v>0</v>
      </c>
      <c r="H61" s="4">
        <f t="shared" si="150"/>
        <v>10686.3</v>
      </c>
      <c r="I61" s="4">
        <f t="shared" si="150"/>
        <v>0</v>
      </c>
      <c r="J61" s="4">
        <f t="shared" si="150"/>
        <v>10686.3</v>
      </c>
      <c r="K61" s="4">
        <f t="shared" si="150"/>
        <v>0</v>
      </c>
      <c r="L61" s="4">
        <f t="shared" si="150"/>
        <v>10686.3</v>
      </c>
      <c r="M61" s="4">
        <f t="shared" ref="M61:N61" si="151">M62+M63</f>
        <v>0</v>
      </c>
      <c r="N61" s="4">
        <f t="shared" si="151"/>
        <v>10686.3</v>
      </c>
      <c r="O61" s="4">
        <f>O62+O63</f>
        <v>10004</v>
      </c>
      <c r="P61" s="4">
        <f t="shared" ref="P61:W61" si="152">P62+P63</f>
        <v>0</v>
      </c>
      <c r="Q61" s="4">
        <f t="shared" si="152"/>
        <v>10004</v>
      </c>
      <c r="R61" s="4">
        <f t="shared" si="152"/>
        <v>0</v>
      </c>
      <c r="S61" s="4">
        <f t="shared" si="152"/>
        <v>10004</v>
      </c>
      <c r="T61" s="4">
        <f t="shared" si="152"/>
        <v>0</v>
      </c>
      <c r="U61" s="4">
        <f t="shared" si="152"/>
        <v>10004</v>
      </c>
      <c r="V61" s="4">
        <f t="shared" si="152"/>
        <v>0</v>
      </c>
      <c r="W61" s="4">
        <f t="shared" si="152"/>
        <v>10004</v>
      </c>
      <c r="X61" s="4">
        <f t="shared" ref="X61:Y61" si="153">X62+X63</f>
        <v>0</v>
      </c>
      <c r="Y61" s="4">
        <f t="shared" si="153"/>
        <v>10004</v>
      </c>
      <c r="Z61" s="4">
        <f>Z62+Z63</f>
        <v>9509.2999999999993</v>
      </c>
      <c r="AA61" s="4">
        <f t="shared" ref="AA61:AD61" si="154">AA62+AA63</f>
        <v>0</v>
      </c>
      <c r="AB61" s="4">
        <f t="shared" si="154"/>
        <v>9509.2999999999993</v>
      </c>
      <c r="AC61" s="4">
        <f t="shared" si="154"/>
        <v>0</v>
      </c>
      <c r="AD61" s="4">
        <f t="shared" si="154"/>
        <v>9509.2999999999993</v>
      </c>
      <c r="AE61" s="4">
        <f t="shared" ref="AE61:AH61" si="155">AE62+AE63</f>
        <v>0</v>
      </c>
      <c r="AF61" s="4">
        <f t="shared" si="155"/>
        <v>9509.2999999999993</v>
      </c>
      <c r="AG61" s="4">
        <f t="shared" si="155"/>
        <v>0</v>
      </c>
      <c r="AH61" s="4">
        <f t="shared" si="155"/>
        <v>9509.2999999999993</v>
      </c>
      <c r="AI61" s="127"/>
    </row>
    <row r="62" spans="1:35" ht="47.25" hidden="1" outlineLevel="7" x14ac:dyDescent="0.25">
      <c r="A62" s="138" t="s">
        <v>430</v>
      </c>
      <c r="B62" s="138" t="s">
        <v>8</v>
      </c>
      <c r="C62" s="18" t="s">
        <v>9</v>
      </c>
      <c r="D62" s="5">
        <v>10587</v>
      </c>
      <c r="E62" s="5"/>
      <c r="F62" s="5">
        <f t="shared" ref="F62:F63" si="156">SUM(D62:E62)</f>
        <v>10587</v>
      </c>
      <c r="G62" s="5"/>
      <c r="H62" s="5">
        <f t="shared" ref="H62:H63" si="157">SUM(F62:G62)</f>
        <v>10587</v>
      </c>
      <c r="I62" s="5"/>
      <c r="J62" s="5">
        <f t="shared" ref="J62:J63" si="158">SUM(H62:I62)</f>
        <v>10587</v>
      </c>
      <c r="K62" s="5"/>
      <c r="L62" s="5">
        <f t="shared" ref="L62:L63" si="159">SUM(J62:K62)</f>
        <v>10587</v>
      </c>
      <c r="M62" s="5"/>
      <c r="N62" s="5">
        <f t="shared" ref="N62:N63" si="160">SUM(L62:M62)</f>
        <v>10587</v>
      </c>
      <c r="O62" s="5">
        <v>9904.7000000000007</v>
      </c>
      <c r="P62" s="5"/>
      <c r="Q62" s="5">
        <f t="shared" ref="Q62:Q63" si="161">SUM(O62:P62)</f>
        <v>9904.7000000000007</v>
      </c>
      <c r="R62" s="5"/>
      <c r="S62" s="5">
        <f t="shared" ref="S62:S63" si="162">SUM(Q62:R62)</f>
        <v>9904.7000000000007</v>
      </c>
      <c r="T62" s="5"/>
      <c r="U62" s="5">
        <f t="shared" ref="U62:U63" si="163">SUM(S62:T62)</f>
        <v>9904.7000000000007</v>
      </c>
      <c r="V62" s="5"/>
      <c r="W62" s="5">
        <f t="shared" ref="W62:W63" si="164">SUM(U62:V62)</f>
        <v>9904.7000000000007</v>
      </c>
      <c r="X62" s="5"/>
      <c r="Y62" s="5">
        <f t="shared" ref="Y62:Y63" si="165">SUM(W62:X62)</f>
        <v>9904.7000000000007</v>
      </c>
      <c r="Z62" s="5">
        <v>9410</v>
      </c>
      <c r="AA62" s="5"/>
      <c r="AB62" s="5">
        <f t="shared" ref="AB62:AB63" si="166">SUM(Z62:AA62)</f>
        <v>9410</v>
      </c>
      <c r="AC62" s="5"/>
      <c r="AD62" s="5">
        <f t="shared" ref="AD62:AD63" si="167">SUM(AB62:AC62)</f>
        <v>9410</v>
      </c>
      <c r="AE62" s="5"/>
      <c r="AF62" s="5">
        <f t="shared" ref="AF62:AF63" si="168">SUM(AD62:AE62)</f>
        <v>9410</v>
      </c>
      <c r="AG62" s="5"/>
      <c r="AH62" s="5">
        <f t="shared" ref="AH62:AH63" si="169">SUM(AF62:AG62)</f>
        <v>9410</v>
      </c>
      <c r="AI62" s="127"/>
    </row>
    <row r="63" spans="1:35" ht="31.5" hidden="1" outlineLevel="7" x14ac:dyDescent="0.25">
      <c r="A63" s="138" t="s">
        <v>430</v>
      </c>
      <c r="B63" s="138" t="s">
        <v>11</v>
      </c>
      <c r="C63" s="18" t="s">
        <v>12</v>
      </c>
      <c r="D63" s="5">
        <v>99.3</v>
      </c>
      <c r="E63" s="5"/>
      <c r="F63" s="5">
        <f t="shared" si="156"/>
        <v>99.3</v>
      </c>
      <c r="G63" s="5"/>
      <c r="H63" s="5">
        <f t="shared" si="157"/>
        <v>99.3</v>
      </c>
      <c r="I63" s="5"/>
      <c r="J63" s="5">
        <f t="shared" si="158"/>
        <v>99.3</v>
      </c>
      <c r="K63" s="5"/>
      <c r="L63" s="5">
        <f t="shared" si="159"/>
        <v>99.3</v>
      </c>
      <c r="M63" s="5"/>
      <c r="N63" s="5">
        <f t="shared" si="160"/>
        <v>99.3</v>
      </c>
      <c r="O63" s="5">
        <v>99.3</v>
      </c>
      <c r="P63" s="5"/>
      <c r="Q63" s="5">
        <f t="shared" si="161"/>
        <v>99.3</v>
      </c>
      <c r="R63" s="5"/>
      <c r="S63" s="5">
        <f t="shared" si="162"/>
        <v>99.3</v>
      </c>
      <c r="T63" s="5"/>
      <c r="U63" s="5">
        <f t="shared" si="163"/>
        <v>99.3</v>
      </c>
      <c r="V63" s="5"/>
      <c r="W63" s="5">
        <f t="shared" si="164"/>
        <v>99.3</v>
      </c>
      <c r="X63" s="5"/>
      <c r="Y63" s="5">
        <f t="shared" si="165"/>
        <v>99.3</v>
      </c>
      <c r="Z63" s="5">
        <v>99.3</v>
      </c>
      <c r="AA63" s="5"/>
      <c r="AB63" s="5">
        <f t="shared" si="166"/>
        <v>99.3</v>
      </c>
      <c r="AC63" s="5"/>
      <c r="AD63" s="5">
        <f t="shared" si="167"/>
        <v>99.3</v>
      </c>
      <c r="AE63" s="5"/>
      <c r="AF63" s="5">
        <f t="shared" si="168"/>
        <v>99.3</v>
      </c>
      <c r="AG63" s="5"/>
      <c r="AH63" s="5">
        <f t="shared" si="169"/>
        <v>99.3</v>
      </c>
      <c r="AI63" s="127"/>
    </row>
    <row r="64" spans="1:35" ht="31.5" hidden="1" outlineLevel="5" x14ac:dyDescent="0.25">
      <c r="A64" s="137" t="s">
        <v>397</v>
      </c>
      <c r="B64" s="137"/>
      <c r="C64" s="19" t="s">
        <v>398</v>
      </c>
      <c r="D64" s="4">
        <f>D65</f>
        <v>123225.9</v>
      </c>
      <c r="E64" s="4">
        <f t="shared" ref="E64:N64" si="170">E65</f>
        <v>0</v>
      </c>
      <c r="F64" s="4">
        <f t="shared" si="170"/>
        <v>123225.9</v>
      </c>
      <c r="G64" s="4">
        <f t="shared" si="170"/>
        <v>0</v>
      </c>
      <c r="H64" s="4">
        <f t="shared" si="170"/>
        <v>123225.9</v>
      </c>
      <c r="I64" s="4">
        <f t="shared" si="170"/>
        <v>1735.14</v>
      </c>
      <c r="J64" s="4">
        <f t="shared" si="170"/>
        <v>124961.04</v>
      </c>
      <c r="K64" s="4">
        <f t="shared" si="170"/>
        <v>0</v>
      </c>
      <c r="L64" s="4">
        <f t="shared" si="170"/>
        <v>124961.04</v>
      </c>
      <c r="M64" s="4">
        <f t="shared" si="170"/>
        <v>0</v>
      </c>
      <c r="N64" s="4">
        <f t="shared" si="170"/>
        <v>124961.04</v>
      </c>
      <c r="O64" s="4">
        <f>O65</f>
        <v>110900</v>
      </c>
      <c r="P64" s="4">
        <f t="shared" ref="P64:Y64" si="171">P65</f>
        <v>0</v>
      </c>
      <c r="Q64" s="4">
        <f t="shared" si="171"/>
        <v>110900</v>
      </c>
      <c r="R64" s="4">
        <f t="shared" si="171"/>
        <v>0</v>
      </c>
      <c r="S64" s="4">
        <f t="shared" si="171"/>
        <v>110900</v>
      </c>
      <c r="T64" s="4">
        <f t="shared" si="171"/>
        <v>0</v>
      </c>
      <c r="U64" s="4">
        <f t="shared" si="171"/>
        <v>110900</v>
      </c>
      <c r="V64" s="4">
        <f t="shared" si="171"/>
        <v>0</v>
      </c>
      <c r="W64" s="4">
        <f t="shared" si="171"/>
        <v>110900</v>
      </c>
      <c r="X64" s="4">
        <f t="shared" si="171"/>
        <v>0</v>
      </c>
      <c r="Y64" s="4">
        <f t="shared" si="171"/>
        <v>110900</v>
      </c>
      <c r="Z64" s="4">
        <f>Z65</f>
        <v>110900</v>
      </c>
      <c r="AA64" s="4">
        <f t="shared" ref="AA64:AH64" si="172">AA65</f>
        <v>0</v>
      </c>
      <c r="AB64" s="4">
        <f t="shared" si="172"/>
        <v>110900</v>
      </c>
      <c r="AC64" s="4">
        <f t="shared" si="172"/>
        <v>0</v>
      </c>
      <c r="AD64" s="4">
        <f t="shared" si="172"/>
        <v>110900</v>
      </c>
      <c r="AE64" s="4">
        <f t="shared" si="172"/>
        <v>0</v>
      </c>
      <c r="AF64" s="4">
        <f t="shared" si="172"/>
        <v>110900</v>
      </c>
      <c r="AG64" s="4">
        <f t="shared" si="172"/>
        <v>0</v>
      </c>
      <c r="AH64" s="4">
        <f t="shared" si="172"/>
        <v>110900</v>
      </c>
      <c r="AI64" s="127"/>
    </row>
    <row r="65" spans="1:35" ht="31.5" hidden="1" outlineLevel="7" x14ac:dyDescent="0.25">
      <c r="A65" s="138" t="s">
        <v>397</v>
      </c>
      <c r="B65" s="138" t="s">
        <v>92</v>
      </c>
      <c r="C65" s="18" t="s">
        <v>93</v>
      </c>
      <c r="D65" s="5">
        <v>123225.9</v>
      </c>
      <c r="E65" s="5"/>
      <c r="F65" s="5">
        <f>SUM(D65:E65)</f>
        <v>123225.9</v>
      </c>
      <c r="G65" s="5"/>
      <c r="H65" s="5">
        <f>SUM(F65:G65)</f>
        <v>123225.9</v>
      </c>
      <c r="I65" s="5">
        <v>1735.14</v>
      </c>
      <c r="J65" s="5">
        <f>SUM(H65:I65)</f>
        <v>124961.04</v>
      </c>
      <c r="K65" s="5"/>
      <c r="L65" s="5">
        <f>SUM(J65:K65)</f>
        <v>124961.04</v>
      </c>
      <c r="M65" s="5"/>
      <c r="N65" s="5">
        <f>SUM(L65:M65)</f>
        <v>124961.04</v>
      </c>
      <c r="O65" s="5">
        <v>110900</v>
      </c>
      <c r="P65" s="5"/>
      <c r="Q65" s="5">
        <f>SUM(O65:P65)</f>
        <v>110900</v>
      </c>
      <c r="R65" s="5"/>
      <c r="S65" s="5">
        <f>SUM(Q65:R65)</f>
        <v>110900</v>
      </c>
      <c r="T65" s="5"/>
      <c r="U65" s="5">
        <f>SUM(S65:T65)</f>
        <v>110900</v>
      </c>
      <c r="V65" s="5"/>
      <c r="W65" s="5">
        <f>SUM(U65:V65)</f>
        <v>110900</v>
      </c>
      <c r="X65" s="5"/>
      <c r="Y65" s="5">
        <f>SUM(W65:X65)</f>
        <v>110900</v>
      </c>
      <c r="Z65" s="5">
        <v>110900</v>
      </c>
      <c r="AA65" s="5"/>
      <c r="AB65" s="5">
        <f>SUM(Z65:AA65)</f>
        <v>110900</v>
      </c>
      <c r="AC65" s="5"/>
      <c r="AD65" s="5">
        <f>SUM(AB65:AC65)</f>
        <v>110900</v>
      </c>
      <c r="AE65" s="5"/>
      <c r="AF65" s="5">
        <f>SUM(AD65:AE65)</f>
        <v>110900</v>
      </c>
      <c r="AG65" s="5"/>
      <c r="AH65" s="5">
        <f>SUM(AF65:AG65)</f>
        <v>110900</v>
      </c>
      <c r="AI65" s="127"/>
    </row>
    <row r="66" spans="1:35" ht="15.75" hidden="1" outlineLevel="5" x14ac:dyDescent="0.25">
      <c r="A66" s="137" t="s">
        <v>407</v>
      </c>
      <c r="B66" s="137"/>
      <c r="C66" s="19" t="s">
        <v>408</v>
      </c>
      <c r="D66" s="4">
        <f>D67</f>
        <v>115417.3</v>
      </c>
      <c r="E66" s="4">
        <f t="shared" ref="E66:N66" si="173">E67</f>
        <v>0</v>
      </c>
      <c r="F66" s="4">
        <f t="shared" si="173"/>
        <v>115417.3</v>
      </c>
      <c r="G66" s="4">
        <f t="shared" si="173"/>
        <v>0</v>
      </c>
      <c r="H66" s="4">
        <f t="shared" si="173"/>
        <v>115417.3</v>
      </c>
      <c r="I66" s="4">
        <f t="shared" si="173"/>
        <v>0</v>
      </c>
      <c r="J66" s="4">
        <f t="shared" si="173"/>
        <v>115417.3</v>
      </c>
      <c r="K66" s="4">
        <f t="shared" si="173"/>
        <v>0</v>
      </c>
      <c r="L66" s="4">
        <f t="shared" si="173"/>
        <v>115417.3</v>
      </c>
      <c r="M66" s="4">
        <f t="shared" si="173"/>
        <v>0</v>
      </c>
      <c r="N66" s="4">
        <f t="shared" si="173"/>
        <v>115417.3</v>
      </c>
      <c r="O66" s="4">
        <f>O67</f>
        <v>110585.3</v>
      </c>
      <c r="P66" s="4">
        <f t="shared" ref="P66:Y66" si="174">P67</f>
        <v>0</v>
      </c>
      <c r="Q66" s="4">
        <f t="shared" si="174"/>
        <v>110585.3</v>
      </c>
      <c r="R66" s="4">
        <f t="shared" si="174"/>
        <v>0</v>
      </c>
      <c r="S66" s="4">
        <f t="shared" si="174"/>
        <v>110585.3</v>
      </c>
      <c r="T66" s="4">
        <f t="shared" si="174"/>
        <v>0</v>
      </c>
      <c r="U66" s="4">
        <f t="shared" si="174"/>
        <v>110585.3</v>
      </c>
      <c r="V66" s="4">
        <f t="shared" si="174"/>
        <v>0</v>
      </c>
      <c r="W66" s="4">
        <f t="shared" si="174"/>
        <v>110585.3</v>
      </c>
      <c r="X66" s="4">
        <f t="shared" si="174"/>
        <v>0</v>
      </c>
      <c r="Y66" s="4">
        <f t="shared" si="174"/>
        <v>110585.3</v>
      </c>
      <c r="Z66" s="4">
        <f>Z67</f>
        <v>110585.3</v>
      </c>
      <c r="AA66" s="4">
        <f t="shared" ref="AA66:AH66" si="175">AA67</f>
        <v>0</v>
      </c>
      <c r="AB66" s="4">
        <f t="shared" si="175"/>
        <v>110585.3</v>
      </c>
      <c r="AC66" s="4">
        <f t="shared" si="175"/>
        <v>0</v>
      </c>
      <c r="AD66" s="4">
        <f t="shared" si="175"/>
        <v>110585.3</v>
      </c>
      <c r="AE66" s="4">
        <f t="shared" si="175"/>
        <v>0</v>
      </c>
      <c r="AF66" s="4">
        <f t="shared" si="175"/>
        <v>110585.3</v>
      </c>
      <c r="AG66" s="4">
        <f t="shared" si="175"/>
        <v>0</v>
      </c>
      <c r="AH66" s="4">
        <f t="shared" si="175"/>
        <v>110585.3</v>
      </c>
      <c r="AI66" s="127"/>
    </row>
    <row r="67" spans="1:35" ht="31.5" hidden="1" outlineLevel="7" x14ac:dyDescent="0.25">
      <c r="A67" s="138" t="s">
        <v>407</v>
      </c>
      <c r="B67" s="138" t="s">
        <v>92</v>
      </c>
      <c r="C67" s="18" t="s">
        <v>93</v>
      </c>
      <c r="D67" s="5">
        <f>96687+18730.3</f>
        <v>115417.3</v>
      </c>
      <c r="E67" s="5"/>
      <c r="F67" s="5">
        <f>SUM(D67:E67)</f>
        <v>115417.3</v>
      </c>
      <c r="G67" s="5">
        <f>-10.8+10.8</f>
        <v>0</v>
      </c>
      <c r="H67" s="5">
        <f>SUM(F67:G67)</f>
        <v>115417.3</v>
      </c>
      <c r="I67" s="5">
        <f>-10.8+10.8</f>
        <v>0</v>
      </c>
      <c r="J67" s="5">
        <f>SUM(H67:I67)</f>
        <v>115417.3</v>
      </c>
      <c r="K67" s="5"/>
      <c r="L67" s="5">
        <f>SUM(J67:K67)</f>
        <v>115417.3</v>
      </c>
      <c r="M67" s="5"/>
      <c r="N67" s="5">
        <f>SUM(L67:M67)</f>
        <v>115417.3</v>
      </c>
      <c r="O67" s="5">
        <f>91855+18730.3</f>
        <v>110585.3</v>
      </c>
      <c r="P67" s="5"/>
      <c r="Q67" s="5">
        <f>SUM(O67:P67)</f>
        <v>110585.3</v>
      </c>
      <c r="R67" s="5"/>
      <c r="S67" s="5">
        <f>SUM(Q67:R67)</f>
        <v>110585.3</v>
      </c>
      <c r="T67" s="5">
        <f>-10.8+10.8</f>
        <v>0</v>
      </c>
      <c r="U67" s="5">
        <f>SUM(S67:T67)</f>
        <v>110585.3</v>
      </c>
      <c r="V67" s="5"/>
      <c r="W67" s="5">
        <f>SUM(U67:V67)</f>
        <v>110585.3</v>
      </c>
      <c r="X67" s="5"/>
      <c r="Y67" s="5">
        <f>SUM(W67:X67)</f>
        <v>110585.3</v>
      </c>
      <c r="Z67" s="5">
        <f>91855+18730.3</f>
        <v>110585.3</v>
      </c>
      <c r="AA67" s="5"/>
      <c r="AB67" s="5">
        <f>SUM(Z67:AA67)</f>
        <v>110585.3</v>
      </c>
      <c r="AC67" s="5"/>
      <c r="AD67" s="5">
        <f>SUM(AB67:AC67)</f>
        <v>110585.3</v>
      </c>
      <c r="AE67" s="5"/>
      <c r="AF67" s="5">
        <f>SUM(AD67:AE67)</f>
        <v>110585.3</v>
      </c>
      <c r="AG67" s="5"/>
      <c r="AH67" s="5">
        <f>SUM(AF67:AG67)</f>
        <v>110585.3</v>
      </c>
      <c r="AI67" s="127"/>
    </row>
    <row r="68" spans="1:35" ht="15.75" outlineLevel="5" collapsed="1" x14ac:dyDescent="0.25">
      <c r="A68" s="137" t="s">
        <v>416</v>
      </c>
      <c r="B68" s="137"/>
      <c r="C68" s="19" t="s">
        <v>417</v>
      </c>
      <c r="D68" s="4">
        <f>D69</f>
        <v>71424.800000000003</v>
      </c>
      <c r="E68" s="4">
        <f t="shared" ref="E68:N68" si="176">E69</f>
        <v>0</v>
      </c>
      <c r="F68" s="4">
        <f t="shared" si="176"/>
        <v>71424.800000000003</v>
      </c>
      <c r="G68" s="4">
        <f t="shared" si="176"/>
        <v>0</v>
      </c>
      <c r="H68" s="4">
        <f t="shared" si="176"/>
        <v>71424.800000000003</v>
      </c>
      <c r="I68" s="4">
        <f t="shared" si="176"/>
        <v>0</v>
      </c>
      <c r="J68" s="4">
        <f t="shared" si="176"/>
        <v>71424.800000000003</v>
      </c>
      <c r="K68" s="4">
        <f t="shared" si="176"/>
        <v>0</v>
      </c>
      <c r="L68" s="4">
        <f t="shared" si="176"/>
        <v>71424.800000000003</v>
      </c>
      <c r="M68" s="4">
        <f t="shared" si="176"/>
        <v>12418.10363</v>
      </c>
      <c r="N68" s="4">
        <f t="shared" si="176"/>
        <v>83842.903630000001</v>
      </c>
      <c r="O68" s="4">
        <f>O69</f>
        <v>68000</v>
      </c>
      <c r="P68" s="4">
        <f t="shared" ref="P68:Y68" si="177">P69</f>
        <v>0</v>
      </c>
      <c r="Q68" s="4">
        <f t="shared" si="177"/>
        <v>68000</v>
      </c>
      <c r="R68" s="4">
        <f t="shared" si="177"/>
        <v>0</v>
      </c>
      <c r="S68" s="4">
        <f t="shared" si="177"/>
        <v>68000</v>
      </c>
      <c r="T68" s="4">
        <f t="shared" si="177"/>
        <v>0</v>
      </c>
      <c r="U68" s="4">
        <f t="shared" si="177"/>
        <v>68000</v>
      </c>
      <c r="V68" s="4">
        <f t="shared" si="177"/>
        <v>0</v>
      </c>
      <c r="W68" s="4">
        <f t="shared" si="177"/>
        <v>68000</v>
      </c>
      <c r="X68" s="4">
        <f t="shared" si="177"/>
        <v>0</v>
      </c>
      <c r="Y68" s="4">
        <f t="shared" si="177"/>
        <v>68000</v>
      </c>
      <c r="Z68" s="4">
        <f>Z69</f>
        <v>68000</v>
      </c>
      <c r="AA68" s="4">
        <f t="shared" ref="AA68:AH68" si="178">AA69</f>
        <v>0</v>
      </c>
      <c r="AB68" s="4">
        <f t="shared" si="178"/>
        <v>68000</v>
      </c>
      <c r="AC68" s="4">
        <f t="shared" si="178"/>
        <v>0</v>
      </c>
      <c r="AD68" s="4">
        <f t="shared" si="178"/>
        <v>68000</v>
      </c>
      <c r="AE68" s="4">
        <f t="shared" si="178"/>
        <v>0</v>
      </c>
      <c r="AF68" s="4">
        <f t="shared" si="178"/>
        <v>68000</v>
      </c>
      <c r="AG68" s="4">
        <f t="shared" si="178"/>
        <v>0</v>
      </c>
      <c r="AH68" s="4">
        <f t="shared" si="178"/>
        <v>68000</v>
      </c>
      <c r="AI68" s="127"/>
    </row>
    <row r="69" spans="1:35" ht="31.5" outlineLevel="7" x14ac:dyDescent="0.25">
      <c r="A69" s="138" t="s">
        <v>416</v>
      </c>
      <c r="B69" s="138" t="s">
        <v>92</v>
      </c>
      <c r="C69" s="18" t="s">
        <v>93</v>
      </c>
      <c r="D69" s="5">
        <v>71424.800000000003</v>
      </c>
      <c r="E69" s="5"/>
      <c r="F69" s="5">
        <f>SUM(D69:E69)</f>
        <v>71424.800000000003</v>
      </c>
      <c r="G69" s="5"/>
      <c r="H69" s="5">
        <f>SUM(F69:G69)</f>
        <v>71424.800000000003</v>
      </c>
      <c r="I69" s="5"/>
      <c r="J69" s="5">
        <f>SUM(H69:I69)</f>
        <v>71424.800000000003</v>
      </c>
      <c r="K69" s="5"/>
      <c r="L69" s="5">
        <f>SUM(J69:K69)</f>
        <v>71424.800000000003</v>
      </c>
      <c r="M69" s="5">
        <v>12418.10363</v>
      </c>
      <c r="N69" s="5">
        <f>SUM(L69:M69)</f>
        <v>83842.903630000001</v>
      </c>
      <c r="O69" s="5">
        <v>68000</v>
      </c>
      <c r="P69" s="5"/>
      <c r="Q69" s="5">
        <f>SUM(O69:P69)</f>
        <v>68000</v>
      </c>
      <c r="R69" s="5"/>
      <c r="S69" s="5">
        <f>SUM(Q69:R69)</f>
        <v>68000</v>
      </c>
      <c r="T69" s="5"/>
      <c r="U69" s="5">
        <f>SUM(S69:T69)</f>
        <v>68000</v>
      </c>
      <c r="V69" s="5"/>
      <c r="W69" s="5">
        <f>SUM(U69:V69)</f>
        <v>68000</v>
      </c>
      <c r="X69" s="5"/>
      <c r="Y69" s="5">
        <f>SUM(W69:X69)</f>
        <v>68000</v>
      </c>
      <c r="Z69" s="5">
        <v>68000</v>
      </c>
      <c r="AA69" s="5"/>
      <c r="AB69" s="5">
        <f>SUM(Z69:AA69)</f>
        <v>68000</v>
      </c>
      <c r="AC69" s="5"/>
      <c r="AD69" s="5">
        <f>SUM(AB69:AC69)</f>
        <v>68000</v>
      </c>
      <c r="AE69" s="5"/>
      <c r="AF69" s="5">
        <f>SUM(AD69:AE69)</f>
        <v>68000</v>
      </c>
      <c r="AG69" s="5"/>
      <c r="AH69" s="5">
        <f>SUM(AF69:AG69)</f>
        <v>68000</v>
      </c>
      <c r="AI69" s="127"/>
    </row>
    <row r="70" spans="1:35" ht="15.75" hidden="1" outlineLevel="5" x14ac:dyDescent="0.25">
      <c r="A70" s="137" t="s">
        <v>431</v>
      </c>
      <c r="B70" s="137"/>
      <c r="C70" s="19" t="s">
        <v>296</v>
      </c>
      <c r="D70" s="4">
        <f>D71</f>
        <v>12873.6</v>
      </c>
      <c r="E70" s="4">
        <f t="shared" ref="E70:N74" si="179">E71</f>
        <v>0</v>
      </c>
      <c r="F70" s="4">
        <f t="shared" si="179"/>
        <v>12873.6</v>
      </c>
      <c r="G70" s="4">
        <f t="shared" si="179"/>
        <v>0</v>
      </c>
      <c r="H70" s="4">
        <f t="shared" si="179"/>
        <v>12873.6</v>
      </c>
      <c r="I70" s="4">
        <f t="shared" si="179"/>
        <v>0</v>
      </c>
      <c r="J70" s="4">
        <f t="shared" si="179"/>
        <v>12873.6</v>
      </c>
      <c r="K70" s="4">
        <f t="shared" si="179"/>
        <v>0</v>
      </c>
      <c r="L70" s="4">
        <f t="shared" si="179"/>
        <v>12873.6</v>
      </c>
      <c r="M70" s="4">
        <f t="shared" si="179"/>
        <v>0</v>
      </c>
      <c r="N70" s="4">
        <f t="shared" si="179"/>
        <v>12873.6</v>
      </c>
      <c r="O70" s="4">
        <f>O71</f>
        <v>11600</v>
      </c>
      <c r="P70" s="4">
        <f t="shared" ref="P70:Y74" si="180">P71</f>
        <v>0</v>
      </c>
      <c r="Q70" s="4">
        <f t="shared" si="180"/>
        <v>11600</v>
      </c>
      <c r="R70" s="4">
        <f t="shared" si="180"/>
        <v>0</v>
      </c>
      <c r="S70" s="4">
        <f t="shared" si="180"/>
        <v>11600</v>
      </c>
      <c r="T70" s="4">
        <f t="shared" si="180"/>
        <v>0</v>
      </c>
      <c r="U70" s="4">
        <f t="shared" si="180"/>
        <v>11600</v>
      </c>
      <c r="V70" s="4">
        <f t="shared" si="180"/>
        <v>0</v>
      </c>
      <c r="W70" s="4">
        <f t="shared" si="180"/>
        <v>11600</v>
      </c>
      <c r="X70" s="4">
        <f t="shared" si="180"/>
        <v>0</v>
      </c>
      <c r="Y70" s="4">
        <f t="shared" si="180"/>
        <v>11600</v>
      </c>
      <c r="Z70" s="4">
        <f>Z71</f>
        <v>11600</v>
      </c>
      <c r="AA70" s="4">
        <f t="shared" ref="AA70:AH70" si="181">AA71</f>
        <v>0</v>
      </c>
      <c r="AB70" s="4">
        <f t="shared" si="181"/>
        <v>11600</v>
      </c>
      <c r="AC70" s="4">
        <f t="shared" si="181"/>
        <v>0</v>
      </c>
      <c r="AD70" s="4">
        <f t="shared" si="181"/>
        <v>11600</v>
      </c>
      <c r="AE70" s="4">
        <f t="shared" si="181"/>
        <v>0</v>
      </c>
      <c r="AF70" s="4">
        <f t="shared" si="181"/>
        <v>11600</v>
      </c>
      <c r="AG70" s="4">
        <f t="shared" si="181"/>
        <v>0</v>
      </c>
      <c r="AH70" s="4">
        <f t="shared" si="181"/>
        <v>11600</v>
      </c>
      <c r="AI70" s="127"/>
    </row>
    <row r="71" spans="1:35" ht="31.5" hidden="1" outlineLevel="7" x14ac:dyDescent="0.25">
      <c r="A71" s="138" t="s">
        <v>431</v>
      </c>
      <c r="B71" s="138" t="s">
        <v>92</v>
      </c>
      <c r="C71" s="18" t="s">
        <v>93</v>
      </c>
      <c r="D71" s="5">
        <v>12873.6</v>
      </c>
      <c r="E71" s="5"/>
      <c r="F71" s="5">
        <f>SUM(D71:E71)</f>
        <v>12873.6</v>
      </c>
      <c r="G71" s="5"/>
      <c r="H71" s="5">
        <f>SUM(F71:G71)</f>
        <v>12873.6</v>
      </c>
      <c r="I71" s="5"/>
      <c r="J71" s="5">
        <f>SUM(H71:I71)</f>
        <v>12873.6</v>
      </c>
      <c r="K71" s="5"/>
      <c r="L71" s="5">
        <f>SUM(J71:K71)</f>
        <v>12873.6</v>
      </c>
      <c r="M71" s="5"/>
      <c r="N71" s="5">
        <f>SUM(L71:M71)</f>
        <v>12873.6</v>
      </c>
      <c r="O71" s="5">
        <v>11600</v>
      </c>
      <c r="P71" s="5"/>
      <c r="Q71" s="5">
        <f>SUM(O71:P71)</f>
        <v>11600</v>
      </c>
      <c r="R71" s="5"/>
      <c r="S71" s="5">
        <f>SUM(Q71:R71)</f>
        <v>11600</v>
      </c>
      <c r="T71" s="5"/>
      <c r="U71" s="5">
        <f>SUM(S71:T71)</f>
        <v>11600</v>
      </c>
      <c r="V71" s="5"/>
      <c r="W71" s="5">
        <f>SUM(U71:V71)</f>
        <v>11600</v>
      </c>
      <c r="X71" s="5"/>
      <c r="Y71" s="5">
        <f>SUM(W71:X71)</f>
        <v>11600</v>
      </c>
      <c r="Z71" s="5">
        <v>11600</v>
      </c>
      <c r="AA71" s="5"/>
      <c r="AB71" s="5">
        <f>SUM(Z71:AA71)</f>
        <v>11600</v>
      </c>
      <c r="AC71" s="5"/>
      <c r="AD71" s="5">
        <f>SUM(AB71:AC71)</f>
        <v>11600</v>
      </c>
      <c r="AE71" s="5"/>
      <c r="AF71" s="5">
        <f>SUM(AD71:AE71)</f>
        <v>11600</v>
      </c>
      <c r="AG71" s="5"/>
      <c r="AH71" s="5">
        <f>SUM(AF71:AG71)</f>
        <v>11600</v>
      </c>
      <c r="AI71" s="127"/>
    </row>
    <row r="72" spans="1:35" ht="31.5" hidden="1" outlineLevel="7" x14ac:dyDescent="0.25">
      <c r="A72" s="47" t="s">
        <v>750</v>
      </c>
      <c r="B72" s="47"/>
      <c r="C72" s="49" t="s">
        <v>751</v>
      </c>
      <c r="D72" s="5"/>
      <c r="E72" s="5"/>
      <c r="F72" s="5"/>
      <c r="G72" s="5"/>
      <c r="H72" s="5"/>
      <c r="I72" s="5"/>
      <c r="J72" s="5"/>
      <c r="K72" s="4">
        <f t="shared" ref="K72:N72" si="182">K73</f>
        <v>1802.8</v>
      </c>
      <c r="L72" s="4">
        <f t="shared" si="182"/>
        <v>1802.8</v>
      </c>
      <c r="M72" s="4">
        <f t="shared" si="182"/>
        <v>0</v>
      </c>
      <c r="N72" s="4">
        <f t="shared" si="182"/>
        <v>1802.8</v>
      </c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127"/>
    </row>
    <row r="73" spans="1:35" ht="31.5" hidden="1" outlineLevel="7" x14ac:dyDescent="0.25">
      <c r="A73" s="50" t="s">
        <v>750</v>
      </c>
      <c r="B73" s="50" t="s">
        <v>92</v>
      </c>
      <c r="C73" s="54" t="s">
        <v>584</v>
      </c>
      <c r="D73" s="5"/>
      <c r="E73" s="5"/>
      <c r="F73" s="5"/>
      <c r="G73" s="5"/>
      <c r="H73" s="5"/>
      <c r="I73" s="5"/>
      <c r="J73" s="5"/>
      <c r="K73" s="5">
        <v>1802.8</v>
      </c>
      <c r="L73" s="5">
        <f>SUM(J73:K73)</f>
        <v>1802.8</v>
      </c>
      <c r="M73" s="5"/>
      <c r="N73" s="5">
        <f>SUM(L73:M73)</f>
        <v>1802.8</v>
      </c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127"/>
    </row>
    <row r="74" spans="1:35" ht="31.5" hidden="1" outlineLevel="7" x14ac:dyDescent="0.25">
      <c r="A74" s="47" t="s">
        <v>723</v>
      </c>
      <c r="B74" s="47"/>
      <c r="C74" s="49" t="s">
        <v>828</v>
      </c>
      <c r="D74" s="5"/>
      <c r="E74" s="5"/>
      <c r="F74" s="5"/>
      <c r="G74" s="4">
        <f t="shared" si="179"/>
        <v>87.188370000000006</v>
      </c>
      <c r="H74" s="4">
        <f t="shared" si="179"/>
        <v>87.188370000000006</v>
      </c>
      <c r="I74" s="4">
        <f t="shared" si="179"/>
        <v>0</v>
      </c>
      <c r="J74" s="4">
        <f t="shared" si="179"/>
        <v>87.188370000000006</v>
      </c>
      <c r="K74" s="5"/>
      <c r="L74" s="4">
        <f t="shared" si="179"/>
        <v>87.188370000000006</v>
      </c>
      <c r="M74" s="5"/>
      <c r="N74" s="4">
        <f t="shared" si="179"/>
        <v>87.188370000000006</v>
      </c>
      <c r="O74" s="5"/>
      <c r="P74" s="5"/>
      <c r="Q74" s="5"/>
      <c r="R74" s="5"/>
      <c r="S74" s="5"/>
      <c r="T74" s="4">
        <f t="shared" si="180"/>
        <v>0</v>
      </c>
      <c r="U74" s="4">
        <f t="shared" si="180"/>
        <v>0</v>
      </c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127"/>
    </row>
    <row r="75" spans="1:35" ht="31.5" hidden="1" outlineLevel="7" x14ac:dyDescent="0.25">
      <c r="A75" s="50" t="s">
        <v>723</v>
      </c>
      <c r="B75" s="50" t="s">
        <v>92</v>
      </c>
      <c r="C75" s="54" t="s">
        <v>584</v>
      </c>
      <c r="D75" s="5"/>
      <c r="E75" s="5"/>
      <c r="F75" s="5"/>
      <c r="G75" s="57">
        <v>87.188370000000006</v>
      </c>
      <c r="H75" s="5">
        <f>SUM(F75:G75)</f>
        <v>87.188370000000006</v>
      </c>
      <c r="I75" s="57"/>
      <c r="J75" s="5">
        <f>SUM(H75:I75)</f>
        <v>87.188370000000006</v>
      </c>
      <c r="K75" s="5"/>
      <c r="L75" s="5">
        <f>SUM(J75:K75)</f>
        <v>87.188370000000006</v>
      </c>
      <c r="M75" s="5"/>
      <c r="N75" s="5">
        <f>SUM(L75:M75)</f>
        <v>87.188370000000006</v>
      </c>
      <c r="O75" s="5"/>
      <c r="P75" s="5"/>
      <c r="Q75" s="5"/>
      <c r="R75" s="5"/>
      <c r="S75" s="5"/>
      <c r="T75" s="57"/>
      <c r="U75" s="5">
        <f>SUM(S75:T75)</f>
        <v>0</v>
      </c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127"/>
    </row>
    <row r="76" spans="1:35" ht="31.5" hidden="1" outlineLevel="4" x14ac:dyDescent="0.25">
      <c r="A76" s="137" t="s">
        <v>399</v>
      </c>
      <c r="B76" s="137"/>
      <c r="C76" s="19" t="s">
        <v>400</v>
      </c>
      <c r="D76" s="4">
        <f>D77+D79+D81+D83+D88+D94+D96+D98+D100</f>
        <v>1274725.26</v>
      </c>
      <c r="E76" s="4">
        <f t="shared" ref="E76:AD76" si="183">E77+E79+E81+E83+E88+E94+E96+E98+E100</f>
        <v>2513.8000000000002</v>
      </c>
      <c r="F76" s="4">
        <f t="shared" si="183"/>
        <v>1277239.06</v>
      </c>
      <c r="G76" s="4">
        <f t="shared" si="183"/>
        <v>0</v>
      </c>
      <c r="H76" s="4">
        <f t="shared" si="183"/>
        <v>1277239.06</v>
      </c>
      <c r="I76" s="4">
        <f t="shared" si="183"/>
        <v>461.74799999999999</v>
      </c>
      <c r="J76" s="4">
        <f t="shared" si="183"/>
        <v>1277700.808</v>
      </c>
      <c r="K76" s="4">
        <f t="shared" ref="K76:L76" si="184">K77+K79+K81+K83+K88+K94+K96+K98+K100</f>
        <v>7595.5</v>
      </c>
      <c r="L76" s="4">
        <f t="shared" si="184"/>
        <v>1285296.308</v>
      </c>
      <c r="M76" s="4">
        <f t="shared" ref="M76:N76" si="185">M77+M79+M81+M83+M88+M94+M96+M98+M100</f>
        <v>0</v>
      </c>
      <c r="N76" s="4">
        <f t="shared" si="185"/>
        <v>1285296.308</v>
      </c>
      <c r="O76" s="4">
        <f t="shared" si="183"/>
        <v>1271558.0100000002</v>
      </c>
      <c r="P76" s="4">
        <f t="shared" si="183"/>
        <v>9771.5999999999985</v>
      </c>
      <c r="Q76" s="4">
        <f t="shared" si="183"/>
        <v>1281329.6100000003</v>
      </c>
      <c r="R76" s="4">
        <f t="shared" si="183"/>
        <v>0</v>
      </c>
      <c r="S76" s="4">
        <f t="shared" si="183"/>
        <v>1281329.6100000003</v>
      </c>
      <c r="T76" s="4">
        <f t="shared" si="183"/>
        <v>0</v>
      </c>
      <c r="U76" s="4">
        <f t="shared" si="183"/>
        <v>1281329.6100000003</v>
      </c>
      <c r="V76" s="4">
        <f t="shared" si="183"/>
        <v>2215.3000000000002</v>
      </c>
      <c r="W76" s="4">
        <f t="shared" si="183"/>
        <v>1283544.9100000004</v>
      </c>
      <c r="X76" s="4">
        <f t="shared" ref="X76:Y76" si="186">X77+X79+X81+X83+X88+X94+X96+X98+X100</f>
        <v>0</v>
      </c>
      <c r="Y76" s="4">
        <f t="shared" si="186"/>
        <v>1283544.9100000004</v>
      </c>
      <c r="Z76" s="4">
        <f t="shared" si="183"/>
        <v>1276929.5500000003</v>
      </c>
      <c r="AA76" s="4">
        <f t="shared" si="183"/>
        <v>4123.7000000000007</v>
      </c>
      <c r="AB76" s="4">
        <f t="shared" si="183"/>
        <v>1281053.2500000002</v>
      </c>
      <c r="AC76" s="4">
        <f t="shared" si="183"/>
        <v>0</v>
      </c>
      <c r="AD76" s="4">
        <f t="shared" si="183"/>
        <v>1281053.2500000002</v>
      </c>
      <c r="AE76" s="4">
        <f t="shared" ref="AE76:AH76" si="187">AE77+AE79+AE81+AE83+AE88+AE94+AE96+AE98+AE100</f>
        <v>1470.52</v>
      </c>
      <c r="AF76" s="4">
        <f t="shared" si="187"/>
        <v>1282523.7700000003</v>
      </c>
      <c r="AG76" s="4">
        <f t="shared" si="187"/>
        <v>0</v>
      </c>
      <c r="AH76" s="4">
        <f t="shared" si="187"/>
        <v>1282523.7700000003</v>
      </c>
      <c r="AI76" s="127"/>
    </row>
    <row r="77" spans="1:35" ht="47.25" hidden="1" outlineLevel="5" x14ac:dyDescent="0.25">
      <c r="A77" s="137" t="s">
        <v>401</v>
      </c>
      <c r="B77" s="137"/>
      <c r="C77" s="19" t="s">
        <v>402</v>
      </c>
      <c r="D77" s="4">
        <f>D78</f>
        <v>16201.1</v>
      </c>
      <c r="E77" s="4">
        <f t="shared" ref="E77:N77" si="188">E78</f>
        <v>0</v>
      </c>
      <c r="F77" s="4">
        <f t="shared" si="188"/>
        <v>16201.1</v>
      </c>
      <c r="G77" s="4">
        <f t="shared" si="188"/>
        <v>0</v>
      </c>
      <c r="H77" s="4">
        <f t="shared" si="188"/>
        <v>16201.1</v>
      </c>
      <c r="I77" s="4">
        <f t="shared" si="188"/>
        <v>461.74799999999999</v>
      </c>
      <c r="J77" s="4">
        <f t="shared" si="188"/>
        <v>16662.848000000002</v>
      </c>
      <c r="K77" s="4">
        <f t="shared" si="188"/>
        <v>0</v>
      </c>
      <c r="L77" s="4">
        <f t="shared" si="188"/>
        <v>16662.848000000002</v>
      </c>
      <c r="M77" s="4">
        <f t="shared" si="188"/>
        <v>0</v>
      </c>
      <c r="N77" s="4">
        <f t="shared" si="188"/>
        <v>16662.848000000002</v>
      </c>
      <c r="O77" s="4">
        <f>O78</f>
        <v>14620</v>
      </c>
      <c r="P77" s="4">
        <f t="shared" ref="P77:Y77" si="189">P78</f>
        <v>0</v>
      </c>
      <c r="Q77" s="4">
        <f t="shared" si="189"/>
        <v>14620</v>
      </c>
      <c r="R77" s="4">
        <f t="shared" si="189"/>
        <v>0</v>
      </c>
      <c r="S77" s="4">
        <f t="shared" si="189"/>
        <v>14620</v>
      </c>
      <c r="T77" s="4">
        <f t="shared" si="189"/>
        <v>0</v>
      </c>
      <c r="U77" s="4">
        <f t="shared" si="189"/>
        <v>14620</v>
      </c>
      <c r="V77" s="4">
        <f t="shared" si="189"/>
        <v>0</v>
      </c>
      <c r="W77" s="4">
        <f t="shared" si="189"/>
        <v>14620</v>
      </c>
      <c r="X77" s="4">
        <f t="shared" si="189"/>
        <v>0</v>
      </c>
      <c r="Y77" s="4">
        <f t="shared" si="189"/>
        <v>14620</v>
      </c>
      <c r="Z77" s="4">
        <f>Z78</f>
        <v>14600</v>
      </c>
      <c r="AA77" s="4">
        <f t="shared" ref="AA77:AH77" si="190">AA78</f>
        <v>0</v>
      </c>
      <c r="AB77" s="4">
        <f t="shared" si="190"/>
        <v>14600</v>
      </c>
      <c r="AC77" s="4">
        <f t="shared" si="190"/>
        <v>0</v>
      </c>
      <c r="AD77" s="4">
        <f t="shared" si="190"/>
        <v>14600</v>
      </c>
      <c r="AE77" s="4">
        <f t="shared" si="190"/>
        <v>0</v>
      </c>
      <c r="AF77" s="4">
        <f t="shared" si="190"/>
        <v>14600</v>
      </c>
      <c r="AG77" s="4">
        <f t="shared" si="190"/>
        <v>0</v>
      </c>
      <c r="AH77" s="4">
        <f t="shared" si="190"/>
        <v>14600</v>
      </c>
      <c r="AI77" s="127"/>
    </row>
    <row r="78" spans="1:35" ht="31.5" hidden="1" outlineLevel="7" x14ac:dyDescent="0.25">
      <c r="A78" s="138" t="s">
        <v>401</v>
      </c>
      <c r="B78" s="138" t="s">
        <v>92</v>
      </c>
      <c r="C78" s="18" t="s">
        <v>93</v>
      </c>
      <c r="D78" s="5">
        <v>16201.1</v>
      </c>
      <c r="E78" s="5"/>
      <c r="F78" s="5">
        <f>SUM(D78:E78)</f>
        <v>16201.1</v>
      </c>
      <c r="G78" s="5"/>
      <c r="H78" s="5">
        <f>SUM(F78:G78)</f>
        <v>16201.1</v>
      </c>
      <c r="I78" s="5">
        <v>461.74799999999999</v>
      </c>
      <c r="J78" s="5">
        <f>SUM(H78:I78)</f>
        <v>16662.848000000002</v>
      </c>
      <c r="K78" s="5"/>
      <c r="L78" s="5">
        <f>SUM(J78:K78)</f>
        <v>16662.848000000002</v>
      </c>
      <c r="M78" s="5"/>
      <c r="N78" s="5">
        <f>SUM(L78:M78)</f>
        <v>16662.848000000002</v>
      </c>
      <c r="O78" s="5">
        <v>14620</v>
      </c>
      <c r="P78" s="5"/>
      <c r="Q78" s="5">
        <f>SUM(O78:P78)</f>
        <v>14620</v>
      </c>
      <c r="R78" s="5"/>
      <c r="S78" s="5">
        <f>SUM(Q78:R78)</f>
        <v>14620</v>
      </c>
      <c r="T78" s="5"/>
      <c r="U78" s="5">
        <f>SUM(S78:T78)</f>
        <v>14620</v>
      </c>
      <c r="V78" s="5"/>
      <c r="W78" s="5">
        <f>SUM(U78:V78)</f>
        <v>14620</v>
      </c>
      <c r="X78" s="5"/>
      <c r="Y78" s="5">
        <f>SUM(W78:X78)</f>
        <v>14620</v>
      </c>
      <c r="Z78" s="5">
        <v>14600</v>
      </c>
      <c r="AA78" s="5"/>
      <c r="AB78" s="5">
        <f>SUM(Z78:AA78)</f>
        <v>14600</v>
      </c>
      <c r="AC78" s="5"/>
      <c r="AD78" s="5">
        <f>SUM(AB78:AC78)</f>
        <v>14600</v>
      </c>
      <c r="AE78" s="5"/>
      <c r="AF78" s="5">
        <f>SUM(AD78:AE78)</f>
        <v>14600</v>
      </c>
      <c r="AG78" s="5"/>
      <c r="AH78" s="5">
        <f>SUM(AF78:AG78)</f>
        <v>14600</v>
      </c>
      <c r="AI78" s="127"/>
    </row>
    <row r="79" spans="1:35" ht="15.75" hidden="1" outlineLevel="5" x14ac:dyDescent="0.25">
      <c r="A79" s="137" t="s">
        <v>420</v>
      </c>
      <c r="B79" s="137"/>
      <c r="C79" s="19" t="s">
        <v>421</v>
      </c>
      <c r="D79" s="4">
        <f>D80</f>
        <v>5665.9</v>
      </c>
      <c r="E79" s="4">
        <f t="shared" ref="E79:N79" si="191">E80</f>
        <v>0</v>
      </c>
      <c r="F79" s="4">
        <f t="shared" si="191"/>
        <v>5665.9</v>
      </c>
      <c r="G79" s="4">
        <f t="shared" si="191"/>
        <v>0</v>
      </c>
      <c r="H79" s="4">
        <f t="shared" si="191"/>
        <v>5665.9</v>
      </c>
      <c r="I79" s="4">
        <f t="shared" si="191"/>
        <v>0</v>
      </c>
      <c r="J79" s="4">
        <f t="shared" si="191"/>
        <v>5665.9</v>
      </c>
      <c r="K79" s="4">
        <f t="shared" si="191"/>
        <v>0</v>
      </c>
      <c r="L79" s="4">
        <f t="shared" si="191"/>
        <v>5665.9</v>
      </c>
      <c r="M79" s="4">
        <f t="shared" si="191"/>
        <v>0</v>
      </c>
      <c r="N79" s="4">
        <f t="shared" si="191"/>
        <v>5665.9</v>
      </c>
      <c r="O79" s="4">
        <f>O80</f>
        <v>5666</v>
      </c>
      <c r="P79" s="4">
        <f t="shared" ref="P79:Y79" si="192">P80</f>
        <v>0</v>
      </c>
      <c r="Q79" s="4">
        <f t="shared" si="192"/>
        <v>5666</v>
      </c>
      <c r="R79" s="4">
        <f t="shared" si="192"/>
        <v>0</v>
      </c>
      <c r="S79" s="4">
        <f t="shared" si="192"/>
        <v>5666</v>
      </c>
      <c r="T79" s="4">
        <f t="shared" si="192"/>
        <v>0</v>
      </c>
      <c r="U79" s="4">
        <f t="shared" si="192"/>
        <v>5666</v>
      </c>
      <c r="V79" s="4">
        <f t="shared" si="192"/>
        <v>0</v>
      </c>
      <c r="W79" s="4">
        <f t="shared" si="192"/>
        <v>5666</v>
      </c>
      <c r="X79" s="4">
        <f t="shared" si="192"/>
        <v>0</v>
      </c>
      <c r="Y79" s="4">
        <f t="shared" si="192"/>
        <v>5666</v>
      </c>
      <c r="Z79" s="4">
        <f>Z80</f>
        <v>5666</v>
      </c>
      <c r="AA79" s="4">
        <f t="shared" ref="AA79:AH79" si="193">AA80</f>
        <v>0</v>
      </c>
      <c r="AB79" s="4">
        <f t="shared" si="193"/>
        <v>5666</v>
      </c>
      <c r="AC79" s="4">
        <f t="shared" si="193"/>
        <v>0</v>
      </c>
      <c r="AD79" s="4">
        <f t="shared" si="193"/>
        <v>5666</v>
      </c>
      <c r="AE79" s="4">
        <f t="shared" si="193"/>
        <v>0</v>
      </c>
      <c r="AF79" s="4">
        <f t="shared" si="193"/>
        <v>5666</v>
      </c>
      <c r="AG79" s="4">
        <f t="shared" si="193"/>
        <v>0</v>
      </c>
      <c r="AH79" s="4">
        <f t="shared" si="193"/>
        <v>5666</v>
      </c>
      <c r="AI79" s="127"/>
    </row>
    <row r="80" spans="1:35" ht="31.5" hidden="1" outlineLevel="7" x14ac:dyDescent="0.25">
      <c r="A80" s="138" t="s">
        <v>420</v>
      </c>
      <c r="B80" s="138" t="s">
        <v>92</v>
      </c>
      <c r="C80" s="18" t="s">
        <v>93</v>
      </c>
      <c r="D80" s="5">
        <v>5665.9</v>
      </c>
      <c r="E80" s="5"/>
      <c r="F80" s="5">
        <f>SUM(D80:E80)</f>
        <v>5665.9</v>
      </c>
      <c r="G80" s="5"/>
      <c r="H80" s="5">
        <f>SUM(F80:G80)</f>
        <v>5665.9</v>
      </c>
      <c r="I80" s="5"/>
      <c r="J80" s="5">
        <f>SUM(H80:I80)</f>
        <v>5665.9</v>
      </c>
      <c r="K80" s="5"/>
      <c r="L80" s="5">
        <f>SUM(J80:K80)</f>
        <v>5665.9</v>
      </c>
      <c r="M80" s="5"/>
      <c r="N80" s="5">
        <f>SUM(L80:M80)</f>
        <v>5665.9</v>
      </c>
      <c r="O80" s="5">
        <v>5666</v>
      </c>
      <c r="P80" s="5"/>
      <c r="Q80" s="5">
        <f>SUM(O80:P80)</f>
        <v>5666</v>
      </c>
      <c r="R80" s="5"/>
      <c r="S80" s="5">
        <f>SUM(Q80:R80)</f>
        <v>5666</v>
      </c>
      <c r="T80" s="5"/>
      <c r="U80" s="5">
        <f>SUM(S80:T80)</f>
        <v>5666</v>
      </c>
      <c r="V80" s="5"/>
      <c r="W80" s="5">
        <f>SUM(U80:V80)</f>
        <v>5666</v>
      </c>
      <c r="X80" s="5"/>
      <c r="Y80" s="5">
        <f>SUM(W80:X80)</f>
        <v>5666</v>
      </c>
      <c r="Z80" s="5">
        <v>5666</v>
      </c>
      <c r="AA80" s="5"/>
      <c r="AB80" s="5">
        <f>SUM(Z80:AA80)</f>
        <v>5666</v>
      </c>
      <c r="AC80" s="5"/>
      <c r="AD80" s="5">
        <f>SUM(AB80:AC80)</f>
        <v>5666</v>
      </c>
      <c r="AE80" s="5"/>
      <c r="AF80" s="5">
        <f>SUM(AD80:AE80)</f>
        <v>5666</v>
      </c>
      <c r="AG80" s="5"/>
      <c r="AH80" s="5">
        <f>SUM(AF80:AG80)</f>
        <v>5666</v>
      </c>
      <c r="AI80" s="127"/>
    </row>
    <row r="81" spans="1:35" ht="47.25" hidden="1" outlineLevel="5" x14ac:dyDescent="0.25">
      <c r="A81" s="137" t="s">
        <v>409</v>
      </c>
      <c r="B81" s="137"/>
      <c r="C81" s="19" t="s">
        <v>410</v>
      </c>
      <c r="D81" s="4">
        <f>D82</f>
        <v>54531.7</v>
      </c>
      <c r="E81" s="4">
        <f t="shared" ref="E81:N81" si="194">E82</f>
        <v>0</v>
      </c>
      <c r="F81" s="4">
        <f t="shared" si="194"/>
        <v>54531.7</v>
      </c>
      <c r="G81" s="4">
        <f t="shared" si="194"/>
        <v>0</v>
      </c>
      <c r="H81" s="4">
        <f t="shared" si="194"/>
        <v>54531.7</v>
      </c>
      <c r="I81" s="4">
        <f t="shared" si="194"/>
        <v>0</v>
      </c>
      <c r="J81" s="4">
        <f t="shared" si="194"/>
        <v>54531.7</v>
      </c>
      <c r="K81" s="4">
        <f t="shared" si="194"/>
        <v>0</v>
      </c>
      <c r="L81" s="4">
        <f t="shared" si="194"/>
        <v>54531.7</v>
      </c>
      <c r="M81" s="4">
        <f t="shared" si="194"/>
        <v>0</v>
      </c>
      <c r="N81" s="4">
        <f t="shared" si="194"/>
        <v>54531.7</v>
      </c>
      <c r="O81" s="4">
        <f>O82</f>
        <v>54531.7</v>
      </c>
      <c r="P81" s="4">
        <f t="shared" ref="P81:Y81" si="195">P82</f>
        <v>0</v>
      </c>
      <c r="Q81" s="4">
        <f t="shared" si="195"/>
        <v>54531.7</v>
      </c>
      <c r="R81" s="4">
        <f t="shared" si="195"/>
        <v>0</v>
      </c>
      <c r="S81" s="4">
        <f t="shared" si="195"/>
        <v>54531.7</v>
      </c>
      <c r="T81" s="4">
        <f t="shared" si="195"/>
        <v>0</v>
      </c>
      <c r="U81" s="4">
        <f t="shared" si="195"/>
        <v>54531.7</v>
      </c>
      <c r="V81" s="4">
        <f t="shared" si="195"/>
        <v>0</v>
      </c>
      <c r="W81" s="4">
        <f t="shared" si="195"/>
        <v>54531.7</v>
      </c>
      <c r="X81" s="4">
        <f t="shared" si="195"/>
        <v>0</v>
      </c>
      <c r="Y81" s="4">
        <f t="shared" si="195"/>
        <v>54531.7</v>
      </c>
      <c r="Z81" s="4">
        <f>Z82</f>
        <v>57226.8</v>
      </c>
      <c r="AA81" s="4">
        <f t="shared" ref="AA81:AH81" si="196">AA82</f>
        <v>-5659.8</v>
      </c>
      <c r="AB81" s="4">
        <f t="shared" si="196"/>
        <v>51567</v>
      </c>
      <c r="AC81" s="4">
        <f t="shared" si="196"/>
        <v>0</v>
      </c>
      <c r="AD81" s="4">
        <f t="shared" si="196"/>
        <v>51567</v>
      </c>
      <c r="AE81" s="4">
        <f t="shared" si="196"/>
        <v>0</v>
      </c>
      <c r="AF81" s="4">
        <f t="shared" si="196"/>
        <v>51567</v>
      </c>
      <c r="AG81" s="4">
        <f t="shared" si="196"/>
        <v>0</v>
      </c>
      <c r="AH81" s="4">
        <f t="shared" si="196"/>
        <v>51567</v>
      </c>
      <c r="AI81" s="127"/>
    </row>
    <row r="82" spans="1:35" ht="31.5" hidden="1" outlineLevel="7" x14ac:dyDescent="0.25">
      <c r="A82" s="138" t="s">
        <v>409</v>
      </c>
      <c r="B82" s="138" t="s">
        <v>92</v>
      </c>
      <c r="C82" s="18" t="s">
        <v>93</v>
      </c>
      <c r="D82" s="5">
        <v>54531.7</v>
      </c>
      <c r="E82" s="5"/>
      <c r="F82" s="5">
        <f>SUM(D82:E82)</f>
        <v>54531.7</v>
      </c>
      <c r="G82" s="5"/>
      <c r="H82" s="5">
        <f>SUM(F82:G82)</f>
        <v>54531.7</v>
      </c>
      <c r="I82" s="5"/>
      <c r="J82" s="5">
        <f>SUM(H82:I82)</f>
        <v>54531.7</v>
      </c>
      <c r="K82" s="5"/>
      <c r="L82" s="5">
        <f>SUM(J82:K82)</f>
        <v>54531.7</v>
      </c>
      <c r="M82" s="5"/>
      <c r="N82" s="5">
        <f>SUM(L82:M82)</f>
        <v>54531.7</v>
      </c>
      <c r="O82" s="5">
        <v>54531.7</v>
      </c>
      <c r="P82" s="5"/>
      <c r="Q82" s="5">
        <f>SUM(O82:P82)</f>
        <v>54531.7</v>
      </c>
      <c r="R82" s="5"/>
      <c r="S82" s="5">
        <f>SUM(Q82:R82)</f>
        <v>54531.7</v>
      </c>
      <c r="T82" s="5"/>
      <c r="U82" s="5">
        <f>SUM(S82:T82)</f>
        <v>54531.7</v>
      </c>
      <c r="V82" s="5"/>
      <c r="W82" s="5">
        <f>SUM(U82:V82)</f>
        <v>54531.7</v>
      </c>
      <c r="X82" s="5"/>
      <c r="Y82" s="5">
        <f>SUM(W82:X82)</f>
        <v>54531.7</v>
      </c>
      <c r="Z82" s="5">
        <v>57226.8</v>
      </c>
      <c r="AA82" s="5">
        <v>-5659.8</v>
      </c>
      <c r="AB82" s="5">
        <f>SUM(Z82:AA82)</f>
        <v>51567</v>
      </c>
      <c r="AC82" s="5"/>
      <c r="AD82" s="5">
        <f>SUM(AB82:AC82)</f>
        <v>51567</v>
      </c>
      <c r="AE82" s="5"/>
      <c r="AF82" s="5">
        <f>SUM(AD82:AE82)</f>
        <v>51567</v>
      </c>
      <c r="AG82" s="5"/>
      <c r="AH82" s="5">
        <f>SUM(AF82:AG82)</f>
        <v>51567</v>
      </c>
      <c r="AI82" s="127"/>
    </row>
    <row r="83" spans="1:35" ht="15.75" hidden="1" outlineLevel="5" x14ac:dyDescent="0.25">
      <c r="A83" s="137" t="s">
        <v>422</v>
      </c>
      <c r="B83" s="137"/>
      <c r="C83" s="19" t="s">
        <v>423</v>
      </c>
      <c r="D83" s="4">
        <f>D84+D85+D86+D87</f>
        <v>23543.3</v>
      </c>
      <c r="E83" s="4">
        <f t="shared" ref="E83:L83" si="197">E84+E85+E86+E87</f>
        <v>99.3</v>
      </c>
      <c r="F83" s="4">
        <f t="shared" si="197"/>
        <v>23642.6</v>
      </c>
      <c r="G83" s="4">
        <f t="shared" si="197"/>
        <v>0</v>
      </c>
      <c r="H83" s="4">
        <f t="shared" si="197"/>
        <v>23642.6</v>
      </c>
      <c r="I83" s="4">
        <f t="shared" si="197"/>
        <v>0</v>
      </c>
      <c r="J83" s="4">
        <f t="shared" si="197"/>
        <v>23642.6</v>
      </c>
      <c r="K83" s="4">
        <f t="shared" si="197"/>
        <v>0</v>
      </c>
      <c r="L83" s="4">
        <f t="shared" si="197"/>
        <v>23642.6</v>
      </c>
      <c r="M83" s="4">
        <f t="shared" ref="M83:N83" si="198">M84+M85+M86+M87</f>
        <v>0</v>
      </c>
      <c r="N83" s="4">
        <f t="shared" si="198"/>
        <v>23642.6</v>
      </c>
      <c r="O83" s="4">
        <f>O84+O85+O86+O87</f>
        <v>23543.3</v>
      </c>
      <c r="P83" s="4">
        <f t="shared" ref="P83:W83" si="199">P84+P85+P86+P87</f>
        <v>99.3</v>
      </c>
      <c r="Q83" s="4">
        <f t="shared" si="199"/>
        <v>23642.6</v>
      </c>
      <c r="R83" s="4">
        <f t="shared" si="199"/>
        <v>0</v>
      </c>
      <c r="S83" s="4">
        <f t="shared" si="199"/>
        <v>23642.6</v>
      </c>
      <c r="T83" s="4">
        <f t="shared" si="199"/>
        <v>0</v>
      </c>
      <c r="U83" s="4">
        <f t="shared" si="199"/>
        <v>23642.6</v>
      </c>
      <c r="V83" s="4">
        <f t="shared" si="199"/>
        <v>0</v>
      </c>
      <c r="W83" s="4">
        <f t="shared" si="199"/>
        <v>23642.6</v>
      </c>
      <c r="X83" s="4">
        <f t="shared" ref="X83:Y83" si="200">X84+X85+X86+X87</f>
        <v>0</v>
      </c>
      <c r="Y83" s="4">
        <f t="shared" si="200"/>
        <v>23642.6</v>
      </c>
      <c r="Z83" s="4">
        <f>Z84+Z85+Z86+Z87</f>
        <v>23543.3</v>
      </c>
      <c r="AA83" s="4">
        <f t="shared" ref="AA83:AD83" si="201">AA84+AA85+AA86+AA87</f>
        <v>99.3</v>
      </c>
      <c r="AB83" s="4">
        <f t="shared" si="201"/>
        <v>23642.6</v>
      </c>
      <c r="AC83" s="4">
        <f t="shared" si="201"/>
        <v>0</v>
      </c>
      <c r="AD83" s="4">
        <f t="shared" si="201"/>
        <v>23642.6</v>
      </c>
      <c r="AE83" s="4">
        <f t="shared" ref="AE83:AH83" si="202">AE84+AE85+AE86+AE87</f>
        <v>0</v>
      </c>
      <c r="AF83" s="4">
        <f t="shared" si="202"/>
        <v>23642.6</v>
      </c>
      <c r="AG83" s="4">
        <f t="shared" si="202"/>
        <v>0</v>
      </c>
      <c r="AH83" s="4">
        <f t="shared" si="202"/>
        <v>23642.6</v>
      </c>
      <c r="AI83" s="127"/>
    </row>
    <row r="84" spans="1:35" ht="31.5" hidden="1" outlineLevel="7" x14ac:dyDescent="0.25">
      <c r="A84" s="138" t="s">
        <v>422</v>
      </c>
      <c r="B84" s="138" t="s">
        <v>11</v>
      </c>
      <c r="C84" s="18" t="s">
        <v>12</v>
      </c>
      <c r="D84" s="5">
        <v>5808</v>
      </c>
      <c r="E84" s="5"/>
      <c r="F84" s="5">
        <f t="shared" ref="F84:F87" si="203">SUM(D84:E84)</f>
        <v>5808</v>
      </c>
      <c r="G84" s="5"/>
      <c r="H84" s="5">
        <f t="shared" ref="H84:H87" si="204">SUM(F84:G84)</f>
        <v>5808</v>
      </c>
      <c r="I84" s="5"/>
      <c r="J84" s="5">
        <f t="shared" ref="J84:J87" si="205">SUM(H84:I84)</f>
        <v>5808</v>
      </c>
      <c r="K84" s="5">
        <v>-5808</v>
      </c>
      <c r="L84" s="5"/>
      <c r="M84" s="5"/>
      <c r="N84" s="5"/>
      <c r="O84" s="5">
        <v>5808</v>
      </c>
      <c r="P84" s="5"/>
      <c r="Q84" s="5">
        <f t="shared" ref="Q84:Q87" si="206">SUM(O84:P84)</f>
        <v>5808</v>
      </c>
      <c r="R84" s="5"/>
      <c r="S84" s="5">
        <f t="shared" ref="S84:S87" si="207">SUM(Q84:R84)</f>
        <v>5808</v>
      </c>
      <c r="T84" s="5"/>
      <c r="U84" s="5">
        <f t="shared" ref="U84:U87" si="208">SUM(S84:T84)</f>
        <v>5808</v>
      </c>
      <c r="V84" s="5"/>
      <c r="W84" s="5">
        <f t="shared" ref="W84:W87" si="209">SUM(U84:V84)</f>
        <v>5808</v>
      </c>
      <c r="X84" s="5"/>
      <c r="Y84" s="5">
        <f t="shared" ref="Y84:Y87" si="210">SUM(W84:X84)</f>
        <v>5808</v>
      </c>
      <c r="Z84" s="5">
        <v>5808</v>
      </c>
      <c r="AA84" s="5"/>
      <c r="AB84" s="5">
        <f t="shared" ref="AB84:AB87" si="211">SUM(Z84:AA84)</f>
        <v>5808</v>
      </c>
      <c r="AC84" s="5"/>
      <c r="AD84" s="5">
        <f t="shared" ref="AD84:AD87" si="212">SUM(AB84:AC84)</f>
        <v>5808</v>
      </c>
      <c r="AE84" s="5"/>
      <c r="AF84" s="5">
        <f t="shared" ref="AF84:AF87" si="213">SUM(AD84:AE84)</f>
        <v>5808</v>
      </c>
      <c r="AG84" s="5"/>
      <c r="AH84" s="5">
        <f t="shared" ref="AH84:AH87" si="214">SUM(AF84:AG84)</f>
        <v>5808</v>
      </c>
      <c r="AI84" s="127"/>
    </row>
    <row r="85" spans="1:35" ht="15.75" hidden="1" outlineLevel="7" x14ac:dyDescent="0.25">
      <c r="A85" s="138" t="s">
        <v>422</v>
      </c>
      <c r="B85" s="138" t="s">
        <v>33</v>
      </c>
      <c r="C85" s="18" t="s">
        <v>34</v>
      </c>
      <c r="D85" s="5">
        <v>341.7</v>
      </c>
      <c r="E85" s="5"/>
      <c r="F85" s="5">
        <f t="shared" si="203"/>
        <v>341.7</v>
      </c>
      <c r="G85" s="5"/>
      <c r="H85" s="5">
        <f t="shared" si="204"/>
        <v>341.7</v>
      </c>
      <c r="I85" s="5"/>
      <c r="J85" s="5">
        <f t="shared" si="205"/>
        <v>341.7</v>
      </c>
      <c r="K85" s="5"/>
      <c r="L85" s="5">
        <f t="shared" ref="L85:L87" si="215">SUM(J85:K85)</f>
        <v>341.7</v>
      </c>
      <c r="M85" s="5"/>
      <c r="N85" s="5">
        <f t="shared" ref="N85:N87" si="216">SUM(L85:M85)</f>
        <v>341.7</v>
      </c>
      <c r="O85" s="5">
        <v>341.7</v>
      </c>
      <c r="P85" s="5"/>
      <c r="Q85" s="5">
        <f t="shared" si="206"/>
        <v>341.7</v>
      </c>
      <c r="R85" s="5"/>
      <c r="S85" s="5">
        <f t="shared" si="207"/>
        <v>341.7</v>
      </c>
      <c r="T85" s="5"/>
      <c r="U85" s="5">
        <f t="shared" si="208"/>
        <v>341.7</v>
      </c>
      <c r="V85" s="5"/>
      <c r="W85" s="5">
        <f t="shared" si="209"/>
        <v>341.7</v>
      </c>
      <c r="X85" s="5"/>
      <c r="Y85" s="5">
        <f t="shared" si="210"/>
        <v>341.7</v>
      </c>
      <c r="Z85" s="5">
        <v>341.7</v>
      </c>
      <c r="AA85" s="5"/>
      <c r="AB85" s="5">
        <f t="shared" si="211"/>
        <v>341.7</v>
      </c>
      <c r="AC85" s="5"/>
      <c r="AD85" s="5">
        <f t="shared" si="212"/>
        <v>341.7</v>
      </c>
      <c r="AE85" s="5"/>
      <c r="AF85" s="5">
        <f t="shared" si="213"/>
        <v>341.7</v>
      </c>
      <c r="AG85" s="5"/>
      <c r="AH85" s="5">
        <f t="shared" si="214"/>
        <v>341.7</v>
      </c>
      <c r="AI85" s="127"/>
    </row>
    <row r="86" spans="1:35" ht="31.5" hidden="1" outlineLevel="7" x14ac:dyDescent="0.25">
      <c r="A86" s="138" t="s">
        <v>422</v>
      </c>
      <c r="B86" s="138" t="s">
        <v>92</v>
      </c>
      <c r="C86" s="18" t="s">
        <v>93</v>
      </c>
      <c r="D86" s="5">
        <v>9268.9</v>
      </c>
      <c r="E86" s="5">
        <v>99.3</v>
      </c>
      <c r="F86" s="5">
        <f t="shared" si="203"/>
        <v>9368.1999999999989</v>
      </c>
      <c r="G86" s="5"/>
      <c r="H86" s="5">
        <f t="shared" si="204"/>
        <v>9368.1999999999989</v>
      </c>
      <c r="I86" s="5"/>
      <c r="J86" s="5">
        <f t="shared" si="205"/>
        <v>9368.1999999999989</v>
      </c>
      <c r="K86" s="5"/>
      <c r="L86" s="5">
        <f t="shared" si="215"/>
        <v>9368.1999999999989</v>
      </c>
      <c r="M86" s="5"/>
      <c r="N86" s="5">
        <f t="shared" si="216"/>
        <v>9368.1999999999989</v>
      </c>
      <c r="O86" s="5">
        <v>9268.9</v>
      </c>
      <c r="P86" s="5">
        <v>99.3</v>
      </c>
      <c r="Q86" s="5">
        <f t="shared" si="206"/>
        <v>9368.1999999999989</v>
      </c>
      <c r="R86" s="5"/>
      <c r="S86" s="5">
        <f t="shared" si="207"/>
        <v>9368.1999999999989</v>
      </c>
      <c r="T86" s="5"/>
      <c r="U86" s="5">
        <f t="shared" si="208"/>
        <v>9368.1999999999989</v>
      </c>
      <c r="V86" s="5"/>
      <c r="W86" s="5">
        <f t="shared" si="209"/>
        <v>9368.1999999999989</v>
      </c>
      <c r="X86" s="5"/>
      <c r="Y86" s="5">
        <f t="shared" si="210"/>
        <v>9368.1999999999989</v>
      </c>
      <c r="Z86" s="5">
        <v>9268.9</v>
      </c>
      <c r="AA86" s="5">
        <v>99.3</v>
      </c>
      <c r="AB86" s="5">
        <f t="shared" si="211"/>
        <v>9368.1999999999989</v>
      </c>
      <c r="AC86" s="5"/>
      <c r="AD86" s="5">
        <f t="shared" si="212"/>
        <v>9368.1999999999989</v>
      </c>
      <c r="AE86" s="5"/>
      <c r="AF86" s="5">
        <f t="shared" si="213"/>
        <v>9368.1999999999989</v>
      </c>
      <c r="AG86" s="5"/>
      <c r="AH86" s="5">
        <f t="shared" si="214"/>
        <v>9368.1999999999989</v>
      </c>
      <c r="AI86" s="127"/>
    </row>
    <row r="87" spans="1:35" ht="15.75" hidden="1" outlineLevel="7" x14ac:dyDescent="0.25">
      <c r="A87" s="138" t="s">
        <v>422</v>
      </c>
      <c r="B87" s="138" t="s">
        <v>27</v>
      </c>
      <c r="C87" s="18" t="s">
        <v>28</v>
      </c>
      <c r="D87" s="5">
        <v>8124.7</v>
      </c>
      <c r="E87" s="5"/>
      <c r="F87" s="5">
        <f t="shared" si="203"/>
        <v>8124.7</v>
      </c>
      <c r="G87" s="5"/>
      <c r="H87" s="5">
        <f t="shared" si="204"/>
        <v>8124.7</v>
      </c>
      <c r="I87" s="5"/>
      <c r="J87" s="5">
        <f t="shared" si="205"/>
        <v>8124.7</v>
      </c>
      <c r="K87" s="5">
        <v>5808</v>
      </c>
      <c r="L87" s="5">
        <f t="shared" si="215"/>
        <v>13932.7</v>
      </c>
      <c r="M87" s="5"/>
      <c r="N87" s="5">
        <f t="shared" si="216"/>
        <v>13932.7</v>
      </c>
      <c r="O87" s="5">
        <v>8124.7</v>
      </c>
      <c r="P87" s="5"/>
      <c r="Q87" s="5">
        <f t="shared" si="206"/>
        <v>8124.7</v>
      </c>
      <c r="R87" s="5"/>
      <c r="S87" s="5">
        <f t="shared" si="207"/>
        <v>8124.7</v>
      </c>
      <c r="T87" s="5"/>
      <c r="U87" s="5">
        <f t="shared" si="208"/>
        <v>8124.7</v>
      </c>
      <c r="V87" s="5"/>
      <c r="W87" s="5">
        <f t="shared" si="209"/>
        <v>8124.7</v>
      </c>
      <c r="X87" s="5"/>
      <c r="Y87" s="5">
        <f t="shared" si="210"/>
        <v>8124.7</v>
      </c>
      <c r="Z87" s="5">
        <v>8124.7</v>
      </c>
      <c r="AA87" s="5"/>
      <c r="AB87" s="5">
        <f t="shared" si="211"/>
        <v>8124.7</v>
      </c>
      <c r="AC87" s="5"/>
      <c r="AD87" s="5">
        <f t="shared" si="212"/>
        <v>8124.7</v>
      </c>
      <c r="AE87" s="5"/>
      <c r="AF87" s="5">
        <f t="shared" si="213"/>
        <v>8124.7</v>
      </c>
      <c r="AG87" s="5"/>
      <c r="AH87" s="5">
        <f t="shared" si="214"/>
        <v>8124.7</v>
      </c>
      <c r="AI87" s="127"/>
    </row>
    <row r="88" spans="1:35" ht="31.5" hidden="1" outlineLevel="7" x14ac:dyDescent="0.25">
      <c r="A88" s="137" t="s">
        <v>403</v>
      </c>
      <c r="B88" s="137"/>
      <c r="C88" s="19" t="s">
        <v>404</v>
      </c>
      <c r="D88" s="4">
        <f>D89+D90+D91+D92+D93</f>
        <v>1079801.3</v>
      </c>
      <c r="E88" s="4">
        <f t="shared" ref="E88:AD88" si="217">E89+E90+E91+E92+E93</f>
        <v>2414.5</v>
      </c>
      <c r="F88" s="4">
        <f t="shared" si="217"/>
        <v>1082215.8</v>
      </c>
      <c r="G88" s="4">
        <f t="shared" si="217"/>
        <v>0</v>
      </c>
      <c r="H88" s="4">
        <f t="shared" si="217"/>
        <v>1082215.8</v>
      </c>
      <c r="I88" s="4">
        <f t="shared" si="217"/>
        <v>0</v>
      </c>
      <c r="J88" s="4">
        <f t="shared" si="217"/>
        <v>1082215.8</v>
      </c>
      <c r="K88" s="4">
        <f t="shared" ref="K88:L88" si="218">K89+K90+K91+K92+K93</f>
        <v>5483.5</v>
      </c>
      <c r="L88" s="4">
        <f t="shared" si="218"/>
        <v>1087699.3</v>
      </c>
      <c r="M88" s="4">
        <f t="shared" ref="M88:N88" si="219">M89+M90+M91+M92+M93</f>
        <v>0</v>
      </c>
      <c r="N88" s="4">
        <f t="shared" si="219"/>
        <v>1087699.3</v>
      </c>
      <c r="O88" s="4">
        <f t="shared" si="217"/>
        <v>1082474.5</v>
      </c>
      <c r="P88" s="4">
        <f t="shared" si="217"/>
        <v>9672.2999999999993</v>
      </c>
      <c r="Q88" s="4">
        <f t="shared" si="217"/>
        <v>1092146.8</v>
      </c>
      <c r="R88" s="4">
        <f t="shared" si="217"/>
        <v>0</v>
      </c>
      <c r="S88" s="4">
        <f t="shared" si="217"/>
        <v>1092146.8</v>
      </c>
      <c r="T88" s="4">
        <f t="shared" si="217"/>
        <v>0</v>
      </c>
      <c r="U88" s="4">
        <f t="shared" si="217"/>
        <v>1092146.8</v>
      </c>
      <c r="V88" s="4">
        <f t="shared" si="217"/>
        <v>850.2</v>
      </c>
      <c r="W88" s="4">
        <f t="shared" si="217"/>
        <v>1092997</v>
      </c>
      <c r="X88" s="4">
        <f t="shared" ref="X88:Y88" si="220">X89+X90+X91+X92+X93</f>
        <v>0</v>
      </c>
      <c r="Y88" s="4">
        <f t="shared" si="220"/>
        <v>1092997</v>
      </c>
      <c r="Z88" s="4">
        <f t="shared" si="217"/>
        <v>1085855.7000000002</v>
      </c>
      <c r="AA88" s="4">
        <f t="shared" si="217"/>
        <v>9684.2000000000007</v>
      </c>
      <c r="AB88" s="4">
        <f t="shared" si="217"/>
        <v>1095539.9000000001</v>
      </c>
      <c r="AC88" s="4">
        <f t="shared" si="217"/>
        <v>0</v>
      </c>
      <c r="AD88" s="4">
        <f t="shared" si="217"/>
        <v>1095539.9000000001</v>
      </c>
      <c r="AE88" s="4">
        <f t="shared" ref="AE88:AH88" si="221">AE89+AE90+AE91+AE92+AE93</f>
        <v>869.61999999999989</v>
      </c>
      <c r="AF88" s="4">
        <f t="shared" si="221"/>
        <v>1096409.52</v>
      </c>
      <c r="AG88" s="4">
        <f t="shared" si="221"/>
        <v>0</v>
      </c>
      <c r="AH88" s="4">
        <f t="shared" si="221"/>
        <v>1096409.52</v>
      </c>
      <c r="AI88" s="127"/>
    </row>
    <row r="89" spans="1:35" ht="47.25" hidden="1" outlineLevel="7" x14ac:dyDescent="0.25">
      <c r="A89" s="138" t="s">
        <v>403</v>
      </c>
      <c r="B89" s="138" t="s">
        <v>8</v>
      </c>
      <c r="C89" s="18" t="s">
        <v>9</v>
      </c>
      <c r="D89" s="132">
        <v>15520.2</v>
      </c>
      <c r="E89" s="5">
        <v>36.200000000000003</v>
      </c>
      <c r="F89" s="5">
        <f t="shared" ref="F89:F93" si="222">SUM(D89:E89)</f>
        <v>15556.400000000001</v>
      </c>
      <c r="G89" s="5"/>
      <c r="H89" s="5">
        <f t="shared" ref="H89:H93" si="223">SUM(F89:G89)</f>
        <v>15556.400000000001</v>
      </c>
      <c r="I89" s="5"/>
      <c r="J89" s="5">
        <f t="shared" ref="J89:J93" si="224">SUM(H89:I89)</f>
        <v>15556.400000000001</v>
      </c>
      <c r="K89" s="5">
        <v>6.8</v>
      </c>
      <c r="L89" s="5">
        <f t="shared" ref="L89:L93" si="225">SUM(J89:K89)</f>
        <v>15563.2</v>
      </c>
      <c r="M89" s="5"/>
      <c r="N89" s="5">
        <f t="shared" ref="N89:N93" si="226">SUM(L89:M89)</f>
        <v>15563.2</v>
      </c>
      <c r="O89" s="132">
        <v>15528.5</v>
      </c>
      <c r="P89" s="5"/>
      <c r="Q89" s="5">
        <f t="shared" ref="Q89:Q93" si="227">SUM(O89:P89)</f>
        <v>15528.5</v>
      </c>
      <c r="R89" s="5"/>
      <c r="S89" s="5">
        <f t="shared" ref="S89:S93" si="228">SUM(Q89:R89)</f>
        <v>15528.5</v>
      </c>
      <c r="T89" s="5"/>
      <c r="U89" s="5">
        <f t="shared" ref="U89:U93" si="229">SUM(S89:T89)</f>
        <v>15528.5</v>
      </c>
      <c r="V89" s="5">
        <v>7.4</v>
      </c>
      <c r="W89" s="5">
        <f t="shared" ref="W89:W93" si="230">SUM(U89:V89)</f>
        <v>15535.9</v>
      </c>
      <c r="X89" s="5"/>
      <c r="Y89" s="5">
        <f t="shared" ref="Y89:Y93" si="231">SUM(W89:X89)</f>
        <v>15535.9</v>
      </c>
      <c r="Z89" s="132">
        <v>15547.9</v>
      </c>
      <c r="AA89" s="5"/>
      <c r="AB89" s="5">
        <f t="shared" ref="AB89:AB93" si="232">SUM(Z89:AA89)</f>
        <v>15547.9</v>
      </c>
      <c r="AC89" s="5"/>
      <c r="AD89" s="5">
        <f t="shared" ref="AD89:AD93" si="233">SUM(AB89:AC89)</f>
        <v>15547.9</v>
      </c>
      <c r="AE89" s="5">
        <v>7.32</v>
      </c>
      <c r="AF89" s="5">
        <f t="shared" ref="AF89:AF93" si="234">SUM(AD89:AE89)</f>
        <v>15555.22</v>
      </c>
      <c r="AG89" s="5"/>
      <c r="AH89" s="5">
        <f t="shared" ref="AH89:AH93" si="235">SUM(AF89:AG89)</f>
        <v>15555.22</v>
      </c>
      <c r="AI89" s="127"/>
    </row>
    <row r="90" spans="1:35" ht="31.5" hidden="1" outlineLevel="7" x14ac:dyDescent="0.25">
      <c r="A90" s="138" t="s">
        <v>403</v>
      </c>
      <c r="B90" s="138" t="s">
        <v>11</v>
      </c>
      <c r="C90" s="18" t="s">
        <v>12</v>
      </c>
      <c r="D90" s="132">
        <v>57.7</v>
      </c>
      <c r="E90" s="5"/>
      <c r="F90" s="5">
        <f t="shared" si="222"/>
        <v>57.7</v>
      </c>
      <c r="G90" s="5"/>
      <c r="H90" s="5">
        <f t="shared" si="223"/>
        <v>57.7</v>
      </c>
      <c r="I90" s="5"/>
      <c r="J90" s="5">
        <f t="shared" si="224"/>
        <v>57.7</v>
      </c>
      <c r="K90" s="5">
        <v>0.2</v>
      </c>
      <c r="L90" s="5">
        <f t="shared" si="225"/>
        <v>57.900000000000006</v>
      </c>
      <c r="M90" s="5"/>
      <c r="N90" s="5">
        <f t="shared" si="226"/>
        <v>57.900000000000006</v>
      </c>
      <c r="O90" s="132">
        <v>56.2</v>
      </c>
      <c r="P90" s="5"/>
      <c r="Q90" s="5">
        <f t="shared" si="227"/>
        <v>56.2</v>
      </c>
      <c r="R90" s="5"/>
      <c r="S90" s="5">
        <f t="shared" si="228"/>
        <v>56.2</v>
      </c>
      <c r="T90" s="5"/>
      <c r="U90" s="5">
        <f t="shared" si="229"/>
        <v>56.2</v>
      </c>
      <c r="V90" s="5">
        <v>0.2</v>
      </c>
      <c r="W90" s="5">
        <f t="shared" si="230"/>
        <v>56.400000000000006</v>
      </c>
      <c r="X90" s="5"/>
      <c r="Y90" s="5">
        <f t="shared" si="231"/>
        <v>56.400000000000006</v>
      </c>
      <c r="Z90" s="132">
        <v>53.2</v>
      </c>
      <c r="AA90" s="5"/>
      <c r="AB90" s="5">
        <f t="shared" si="232"/>
        <v>53.2</v>
      </c>
      <c r="AC90" s="5"/>
      <c r="AD90" s="5">
        <f t="shared" si="233"/>
        <v>53.2</v>
      </c>
      <c r="AE90" s="5">
        <v>0.2</v>
      </c>
      <c r="AF90" s="5">
        <f t="shared" si="234"/>
        <v>53.400000000000006</v>
      </c>
      <c r="AG90" s="5"/>
      <c r="AH90" s="5">
        <f t="shared" si="235"/>
        <v>53.400000000000006</v>
      </c>
      <c r="AI90" s="127"/>
    </row>
    <row r="91" spans="1:35" ht="15.75" hidden="1" outlineLevel="7" x14ac:dyDescent="0.25">
      <c r="A91" s="138" t="s">
        <v>403</v>
      </c>
      <c r="B91" s="138" t="s">
        <v>33</v>
      </c>
      <c r="C91" s="18" t="s">
        <v>34</v>
      </c>
      <c r="D91" s="132">
        <v>3245</v>
      </c>
      <c r="E91" s="5"/>
      <c r="F91" s="5">
        <f t="shared" si="222"/>
        <v>3245</v>
      </c>
      <c r="G91" s="5"/>
      <c r="H91" s="5">
        <f t="shared" si="223"/>
        <v>3245</v>
      </c>
      <c r="I91" s="5"/>
      <c r="J91" s="5">
        <f t="shared" si="224"/>
        <v>3245</v>
      </c>
      <c r="K91" s="5"/>
      <c r="L91" s="5">
        <f t="shared" si="225"/>
        <v>3245</v>
      </c>
      <c r="M91" s="5"/>
      <c r="N91" s="5">
        <f t="shared" si="226"/>
        <v>3245</v>
      </c>
      <c r="O91" s="132">
        <v>3065</v>
      </c>
      <c r="P91" s="5"/>
      <c r="Q91" s="5">
        <f t="shared" si="227"/>
        <v>3065</v>
      </c>
      <c r="R91" s="5"/>
      <c r="S91" s="5">
        <f t="shared" si="228"/>
        <v>3065</v>
      </c>
      <c r="T91" s="5"/>
      <c r="U91" s="5">
        <f t="shared" si="229"/>
        <v>3065</v>
      </c>
      <c r="V91" s="5"/>
      <c r="W91" s="5">
        <f t="shared" si="230"/>
        <v>3065</v>
      </c>
      <c r="X91" s="5"/>
      <c r="Y91" s="5">
        <f t="shared" si="231"/>
        <v>3065</v>
      </c>
      <c r="Z91" s="132">
        <v>3015</v>
      </c>
      <c r="AA91" s="5"/>
      <c r="AB91" s="5">
        <f t="shared" si="232"/>
        <v>3015</v>
      </c>
      <c r="AC91" s="5"/>
      <c r="AD91" s="5">
        <f t="shared" si="233"/>
        <v>3015</v>
      </c>
      <c r="AE91" s="5"/>
      <c r="AF91" s="5">
        <f t="shared" si="234"/>
        <v>3015</v>
      </c>
      <c r="AG91" s="5"/>
      <c r="AH91" s="5">
        <f t="shared" si="235"/>
        <v>3015</v>
      </c>
      <c r="AI91" s="127"/>
    </row>
    <row r="92" spans="1:35" ht="31.5" hidden="1" outlineLevel="7" x14ac:dyDescent="0.25">
      <c r="A92" s="138" t="s">
        <v>403</v>
      </c>
      <c r="B92" s="138" t="s">
        <v>92</v>
      </c>
      <c r="C92" s="18" t="s">
        <v>93</v>
      </c>
      <c r="D92" s="132">
        <v>1029994.4</v>
      </c>
      <c r="E92" s="5">
        <f>2414.5-36.2</f>
        <v>2378.3000000000002</v>
      </c>
      <c r="F92" s="5">
        <f t="shared" si="222"/>
        <v>1032372.7000000001</v>
      </c>
      <c r="G92" s="5">
        <f>-198.22524+198.22524</f>
        <v>0</v>
      </c>
      <c r="H92" s="5">
        <f t="shared" si="223"/>
        <v>1032372.7000000001</v>
      </c>
      <c r="I92" s="5">
        <f>-198.22524+198.22524</f>
        <v>0</v>
      </c>
      <c r="J92" s="5">
        <f t="shared" si="224"/>
        <v>1032372.7000000001</v>
      </c>
      <c r="K92" s="5">
        <f>2766+2337.7+35.1+337.7</f>
        <v>5476.5</v>
      </c>
      <c r="L92" s="5">
        <f t="shared" si="225"/>
        <v>1037849.2000000001</v>
      </c>
      <c r="M92" s="5"/>
      <c r="N92" s="5">
        <f t="shared" si="226"/>
        <v>1037849.2000000001</v>
      </c>
      <c r="O92" s="132">
        <v>1032840.7999999999</v>
      </c>
      <c r="P92" s="5">
        <v>9672.2999999999993</v>
      </c>
      <c r="Q92" s="5">
        <f t="shared" si="227"/>
        <v>1042513.1</v>
      </c>
      <c r="R92" s="5"/>
      <c r="S92" s="5">
        <f t="shared" si="228"/>
        <v>1042513.1</v>
      </c>
      <c r="T92" s="5">
        <f>-198.22524+198.22524</f>
        <v>0</v>
      </c>
      <c r="U92" s="5">
        <f t="shared" si="229"/>
        <v>1042513.1</v>
      </c>
      <c r="V92" s="5">
        <f>179.6+305.6+357.4</f>
        <v>842.6</v>
      </c>
      <c r="W92" s="5">
        <f t="shared" si="230"/>
        <v>1043355.7</v>
      </c>
      <c r="X92" s="5"/>
      <c r="Y92" s="5">
        <f t="shared" si="231"/>
        <v>1043355.7</v>
      </c>
      <c r="Z92" s="132">
        <v>1036255.6000000001</v>
      </c>
      <c r="AA92" s="5">
        <v>9684.2000000000007</v>
      </c>
      <c r="AB92" s="5">
        <f t="shared" si="232"/>
        <v>1045939.8</v>
      </c>
      <c r="AC92" s="5"/>
      <c r="AD92" s="5">
        <f t="shared" si="233"/>
        <v>1045939.8</v>
      </c>
      <c r="AE92" s="5">
        <f>186.6+307.8+367.7</f>
        <v>862.09999999999991</v>
      </c>
      <c r="AF92" s="5">
        <f t="shared" si="234"/>
        <v>1046801.9</v>
      </c>
      <c r="AG92" s="5"/>
      <c r="AH92" s="5">
        <f t="shared" si="235"/>
        <v>1046801.9</v>
      </c>
      <c r="AI92" s="127"/>
    </row>
    <row r="93" spans="1:35" ht="15.75" hidden="1" outlineLevel="7" x14ac:dyDescent="0.25">
      <c r="A93" s="138" t="s">
        <v>403</v>
      </c>
      <c r="B93" s="138" t="s">
        <v>27</v>
      </c>
      <c r="C93" s="18" t="s">
        <v>28</v>
      </c>
      <c r="D93" s="132">
        <v>30984</v>
      </c>
      <c r="E93" s="5"/>
      <c r="F93" s="5">
        <f t="shared" si="222"/>
        <v>30984</v>
      </c>
      <c r="G93" s="5"/>
      <c r="H93" s="5">
        <f t="shared" si="223"/>
        <v>30984</v>
      </c>
      <c r="I93" s="5"/>
      <c r="J93" s="5">
        <f t="shared" si="224"/>
        <v>30984</v>
      </c>
      <c r="K93" s="5"/>
      <c r="L93" s="5">
        <f t="shared" si="225"/>
        <v>30984</v>
      </c>
      <c r="M93" s="5"/>
      <c r="N93" s="5">
        <f t="shared" si="226"/>
        <v>30984</v>
      </c>
      <c r="O93" s="132">
        <v>30984</v>
      </c>
      <c r="P93" s="5"/>
      <c r="Q93" s="5">
        <f t="shared" si="227"/>
        <v>30984</v>
      </c>
      <c r="R93" s="5"/>
      <c r="S93" s="5">
        <f t="shared" si="228"/>
        <v>30984</v>
      </c>
      <c r="T93" s="5"/>
      <c r="U93" s="5">
        <f t="shared" si="229"/>
        <v>30984</v>
      </c>
      <c r="V93" s="5"/>
      <c r="W93" s="5">
        <f t="shared" si="230"/>
        <v>30984</v>
      </c>
      <c r="X93" s="5"/>
      <c r="Y93" s="5">
        <f t="shared" si="231"/>
        <v>30984</v>
      </c>
      <c r="Z93" s="132">
        <v>30984</v>
      </c>
      <c r="AA93" s="5"/>
      <c r="AB93" s="5">
        <f t="shared" si="232"/>
        <v>30984</v>
      </c>
      <c r="AC93" s="5"/>
      <c r="AD93" s="5">
        <f t="shared" si="233"/>
        <v>30984</v>
      </c>
      <c r="AE93" s="5"/>
      <c r="AF93" s="5">
        <f t="shared" si="234"/>
        <v>30984</v>
      </c>
      <c r="AG93" s="5"/>
      <c r="AH93" s="5">
        <f t="shared" si="235"/>
        <v>30984</v>
      </c>
      <c r="AI93" s="127"/>
    </row>
    <row r="94" spans="1:35" ht="78.75" hidden="1" outlineLevel="5" x14ac:dyDescent="0.25">
      <c r="A94" s="137" t="s">
        <v>438</v>
      </c>
      <c r="B94" s="137"/>
      <c r="C94" s="67" t="s">
        <v>439</v>
      </c>
      <c r="D94" s="4">
        <f>D95</f>
        <v>4716.6000000000004</v>
      </c>
      <c r="E94" s="4">
        <f t="shared" ref="E94:N94" si="236">E95</f>
        <v>0</v>
      </c>
      <c r="F94" s="4">
        <f t="shared" si="236"/>
        <v>4716.6000000000004</v>
      </c>
      <c r="G94" s="4">
        <f t="shared" si="236"/>
        <v>0</v>
      </c>
      <c r="H94" s="4">
        <f t="shared" si="236"/>
        <v>4716.6000000000004</v>
      </c>
      <c r="I94" s="4">
        <f t="shared" si="236"/>
        <v>0</v>
      </c>
      <c r="J94" s="4">
        <f t="shared" si="236"/>
        <v>4716.6000000000004</v>
      </c>
      <c r="K94" s="4">
        <f t="shared" si="236"/>
        <v>0</v>
      </c>
      <c r="L94" s="4">
        <f t="shared" si="236"/>
        <v>4716.6000000000004</v>
      </c>
      <c r="M94" s="4">
        <f t="shared" si="236"/>
        <v>0</v>
      </c>
      <c r="N94" s="4">
        <f t="shared" si="236"/>
        <v>4716.6000000000004</v>
      </c>
      <c r="O94" s="4">
        <f>O95</f>
        <v>4716.6000000000004</v>
      </c>
      <c r="P94" s="4">
        <f t="shared" ref="P94:Y94" si="237">P95</f>
        <v>0</v>
      </c>
      <c r="Q94" s="4">
        <f t="shared" si="237"/>
        <v>4716.6000000000004</v>
      </c>
      <c r="R94" s="4">
        <f t="shared" si="237"/>
        <v>0</v>
      </c>
      <c r="S94" s="4">
        <f t="shared" si="237"/>
        <v>4716.6000000000004</v>
      </c>
      <c r="T94" s="4">
        <f t="shared" si="237"/>
        <v>0</v>
      </c>
      <c r="U94" s="4">
        <f t="shared" si="237"/>
        <v>4716.6000000000004</v>
      </c>
      <c r="V94" s="4">
        <f t="shared" si="237"/>
        <v>0</v>
      </c>
      <c r="W94" s="4">
        <f t="shared" si="237"/>
        <v>4716.6000000000004</v>
      </c>
      <c r="X94" s="4">
        <f t="shared" si="237"/>
        <v>0</v>
      </c>
      <c r="Y94" s="4">
        <f t="shared" si="237"/>
        <v>4716.6000000000004</v>
      </c>
      <c r="Z94" s="4">
        <f>Z95</f>
        <v>4716.6000000000004</v>
      </c>
      <c r="AA94" s="4">
        <f t="shared" ref="AA94:AH94" si="238">AA95</f>
        <v>0</v>
      </c>
      <c r="AB94" s="4">
        <f t="shared" si="238"/>
        <v>4716.6000000000004</v>
      </c>
      <c r="AC94" s="4">
        <f t="shared" si="238"/>
        <v>0</v>
      </c>
      <c r="AD94" s="4">
        <f t="shared" si="238"/>
        <v>4716.6000000000004</v>
      </c>
      <c r="AE94" s="4">
        <f t="shared" si="238"/>
        <v>0</v>
      </c>
      <c r="AF94" s="4">
        <f t="shared" si="238"/>
        <v>4716.6000000000004</v>
      </c>
      <c r="AG94" s="4">
        <f t="shared" si="238"/>
        <v>0</v>
      </c>
      <c r="AH94" s="4">
        <f t="shared" si="238"/>
        <v>4716.6000000000004</v>
      </c>
      <c r="AI94" s="127"/>
    </row>
    <row r="95" spans="1:35" ht="31.5" hidden="1" outlineLevel="7" x14ac:dyDescent="0.25">
      <c r="A95" s="138" t="s">
        <v>438</v>
      </c>
      <c r="B95" s="138" t="s">
        <v>92</v>
      </c>
      <c r="C95" s="18" t="s">
        <v>93</v>
      </c>
      <c r="D95" s="5">
        <v>4716.6000000000004</v>
      </c>
      <c r="E95" s="5"/>
      <c r="F95" s="5">
        <f>SUM(D95:E95)</f>
        <v>4716.6000000000004</v>
      </c>
      <c r="G95" s="5"/>
      <c r="H95" s="5">
        <f>SUM(F95:G95)</f>
        <v>4716.6000000000004</v>
      </c>
      <c r="I95" s="5"/>
      <c r="J95" s="5">
        <f>SUM(H95:I95)</f>
        <v>4716.6000000000004</v>
      </c>
      <c r="K95" s="5"/>
      <c r="L95" s="5">
        <f>SUM(J95:K95)</f>
        <v>4716.6000000000004</v>
      </c>
      <c r="M95" s="5"/>
      <c r="N95" s="5">
        <f>SUM(L95:M95)</f>
        <v>4716.6000000000004</v>
      </c>
      <c r="O95" s="5">
        <v>4716.6000000000004</v>
      </c>
      <c r="P95" s="5"/>
      <c r="Q95" s="5">
        <f>SUM(O95:P95)</f>
        <v>4716.6000000000004</v>
      </c>
      <c r="R95" s="5"/>
      <c r="S95" s="5">
        <f>SUM(Q95:R95)</f>
        <v>4716.6000000000004</v>
      </c>
      <c r="T95" s="5"/>
      <c r="U95" s="5">
        <f>SUM(S95:T95)</f>
        <v>4716.6000000000004</v>
      </c>
      <c r="V95" s="5"/>
      <c r="W95" s="5">
        <f>SUM(U95:V95)</f>
        <v>4716.6000000000004</v>
      </c>
      <c r="X95" s="5"/>
      <c r="Y95" s="5">
        <f>SUM(W95:X95)</f>
        <v>4716.6000000000004</v>
      </c>
      <c r="Z95" s="5">
        <v>4716.6000000000004</v>
      </c>
      <c r="AA95" s="5"/>
      <c r="AB95" s="5">
        <f>SUM(Z95:AA95)</f>
        <v>4716.6000000000004</v>
      </c>
      <c r="AC95" s="5"/>
      <c r="AD95" s="5">
        <f>SUM(AB95:AC95)</f>
        <v>4716.6000000000004</v>
      </c>
      <c r="AE95" s="5"/>
      <c r="AF95" s="5">
        <f>SUM(AD95:AE95)</f>
        <v>4716.6000000000004</v>
      </c>
      <c r="AG95" s="5"/>
      <c r="AH95" s="5">
        <f>SUM(AF95:AG95)</f>
        <v>4716.6000000000004</v>
      </c>
      <c r="AI95" s="127"/>
    </row>
    <row r="96" spans="1:35" ht="173.25" hidden="1" outlineLevel="5" x14ac:dyDescent="0.25">
      <c r="A96" s="137" t="s">
        <v>413</v>
      </c>
      <c r="B96" s="137"/>
      <c r="C96" s="67" t="s">
        <v>586</v>
      </c>
      <c r="D96" s="4">
        <f>D97</f>
        <v>417.56</v>
      </c>
      <c r="E96" s="4">
        <f t="shared" ref="E96:N96" si="239">E97</f>
        <v>0</v>
      </c>
      <c r="F96" s="4">
        <f t="shared" si="239"/>
        <v>417.56</v>
      </c>
      <c r="G96" s="4">
        <f t="shared" si="239"/>
        <v>0</v>
      </c>
      <c r="H96" s="4">
        <f t="shared" si="239"/>
        <v>417.56</v>
      </c>
      <c r="I96" s="4">
        <f t="shared" si="239"/>
        <v>0</v>
      </c>
      <c r="J96" s="4">
        <f t="shared" si="239"/>
        <v>417.56</v>
      </c>
      <c r="K96" s="4">
        <f t="shared" si="239"/>
        <v>0</v>
      </c>
      <c r="L96" s="4">
        <f t="shared" si="239"/>
        <v>417.56</v>
      </c>
      <c r="M96" s="4">
        <f t="shared" si="239"/>
        <v>0</v>
      </c>
      <c r="N96" s="4">
        <f t="shared" si="239"/>
        <v>417.56</v>
      </c>
      <c r="O96" s="4">
        <f>O97</f>
        <v>419.81</v>
      </c>
      <c r="P96" s="4">
        <f t="shared" ref="P96:Y96" si="240">P97</f>
        <v>0</v>
      </c>
      <c r="Q96" s="4">
        <f t="shared" si="240"/>
        <v>419.81</v>
      </c>
      <c r="R96" s="4">
        <f t="shared" si="240"/>
        <v>0</v>
      </c>
      <c r="S96" s="4">
        <f t="shared" si="240"/>
        <v>419.81</v>
      </c>
      <c r="T96" s="4">
        <f t="shared" si="240"/>
        <v>0</v>
      </c>
      <c r="U96" s="4">
        <f t="shared" si="240"/>
        <v>419.81</v>
      </c>
      <c r="V96" s="4">
        <f t="shared" si="240"/>
        <v>0</v>
      </c>
      <c r="W96" s="4">
        <f t="shared" si="240"/>
        <v>419.81</v>
      </c>
      <c r="X96" s="4">
        <f t="shared" si="240"/>
        <v>0</v>
      </c>
      <c r="Y96" s="4">
        <f t="shared" si="240"/>
        <v>419.81</v>
      </c>
      <c r="Z96" s="4">
        <f>Z97</f>
        <v>426.55</v>
      </c>
      <c r="AA96" s="4">
        <f t="shared" ref="AA96:AH96" si="241">AA97</f>
        <v>0</v>
      </c>
      <c r="AB96" s="4">
        <f t="shared" si="241"/>
        <v>426.55</v>
      </c>
      <c r="AC96" s="4">
        <f t="shared" si="241"/>
        <v>0</v>
      </c>
      <c r="AD96" s="4">
        <f t="shared" si="241"/>
        <v>426.55</v>
      </c>
      <c r="AE96" s="4">
        <f t="shared" si="241"/>
        <v>0</v>
      </c>
      <c r="AF96" s="4">
        <f t="shared" si="241"/>
        <v>426.55</v>
      </c>
      <c r="AG96" s="4">
        <f t="shared" si="241"/>
        <v>0</v>
      </c>
      <c r="AH96" s="4">
        <f t="shared" si="241"/>
        <v>426.55</v>
      </c>
      <c r="AI96" s="127"/>
    </row>
    <row r="97" spans="1:35" ht="31.5" hidden="1" outlineLevel="7" x14ac:dyDescent="0.25">
      <c r="A97" s="138" t="s">
        <v>413</v>
      </c>
      <c r="B97" s="138" t="s">
        <v>92</v>
      </c>
      <c r="C97" s="18" t="s">
        <v>93</v>
      </c>
      <c r="D97" s="17">
        <v>417.56</v>
      </c>
      <c r="E97" s="5"/>
      <c r="F97" s="5">
        <f>SUM(D97:E97)</f>
        <v>417.56</v>
      </c>
      <c r="G97" s="5"/>
      <c r="H97" s="5">
        <f>SUM(F97:G97)</f>
        <v>417.56</v>
      </c>
      <c r="I97" s="5"/>
      <c r="J97" s="5">
        <f>SUM(H97:I97)</f>
        <v>417.56</v>
      </c>
      <c r="K97" s="5"/>
      <c r="L97" s="5">
        <f>SUM(J97:K97)</f>
        <v>417.56</v>
      </c>
      <c r="M97" s="5"/>
      <c r="N97" s="5">
        <f>SUM(L97:M97)</f>
        <v>417.56</v>
      </c>
      <c r="O97" s="17">
        <v>419.81</v>
      </c>
      <c r="P97" s="5"/>
      <c r="Q97" s="5">
        <f>SUM(O97:P97)</f>
        <v>419.81</v>
      </c>
      <c r="R97" s="5"/>
      <c r="S97" s="5">
        <f>SUM(Q97:R97)</f>
        <v>419.81</v>
      </c>
      <c r="T97" s="5"/>
      <c r="U97" s="5">
        <f>SUM(S97:T97)</f>
        <v>419.81</v>
      </c>
      <c r="V97" s="5"/>
      <c r="W97" s="5">
        <f>SUM(U97:V97)</f>
        <v>419.81</v>
      </c>
      <c r="X97" s="5"/>
      <c r="Y97" s="5">
        <f>SUM(W97:X97)</f>
        <v>419.81</v>
      </c>
      <c r="Z97" s="17">
        <v>426.55</v>
      </c>
      <c r="AA97" s="5"/>
      <c r="AB97" s="5">
        <f>SUM(Z97:AA97)</f>
        <v>426.55</v>
      </c>
      <c r="AC97" s="5"/>
      <c r="AD97" s="5">
        <f>SUM(AB97:AC97)</f>
        <v>426.55</v>
      </c>
      <c r="AE97" s="5"/>
      <c r="AF97" s="5">
        <f>SUM(AD97:AE97)</f>
        <v>426.55</v>
      </c>
      <c r="AG97" s="5"/>
      <c r="AH97" s="5">
        <f>SUM(AF97:AG97)</f>
        <v>426.55</v>
      </c>
      <c r="AI97" s="127"/>
    </row>
    <row r="98" spans="1:35" ht="173.25" hidden="1" outlineLevel="5" x14ac:dyDescent="0.25">
      <c r="A98" s="137" t="s">
        <v>413</v>
      </c>
      <c r="B98" s="137"/>
      <c r="C98" s="67" t="s">
        <v>587</v>
      </c>
      <c r="D98" s="4">
        <f>D99</f>
        <v>5149.8999999999996</v>
      </c>
      <c r="E98" s="4">
        <f t="shared" ref="E98:N98" si="242">E99</f>
        <v>0</v>
      </c>
      <c r="F98" s="4">
        <f t="shared" si="242"/>
        <v>5149.8999999999996</v>
      </c>
      <c r="G98" s="4">
        <f t="shared" si="242"/>
        <v>0</v>
      </c>
      <c r="H98" s="4">
        <f t="shared" si="242"/>
        <v>5149.8999999999996</v>
      </c>
      <c r="I98" s="4">
        <f t="shared" si="242"/>
        <v>0</v>
      </c>
      <c r="J98" s="4">
        <f t="shared" si="242"/>
        <v>5149.8999999999996</v>
      </c>
      <c r="K98" s="4">
        <f t="shared" si="242"/>
        <v>0</v>
      </c>
      <c r="L98" s="4">
        <f t="shared" si="242"/>
        <v>5149.8999999999996</v>
      </c>
      <c r="M98" s="4">
        <f t="shared" si="242"/>
        <v>0</v>
      </c>
      <c r="N98" s="4">
        <f t="shared" si="242"/>
        <v>5149.8999999999996</v>
      </c>
      <c r="O98" s="4">
        <f>O99</f>
        <v>5177.6000000000004</v>
      </c>
      <c r="P98" s="4">
        <f t="shared" ref="P98:Y98" si="243">P99</f>
        <v>0</v>
      </c>
      <c r="Q98" s="4">
        <f t="shared" si="243"/>
        <v>5177.6000000000004</v>
      </c>
      <c r="R98" s="4">
        <f t="shared" si="243"/>
        <v>0</v>
      </c>
      <c r="S98" s="4">
        <f t="shared" si="243"/>
        <v>5177.6000000000004</v>
      </c>
      <c r="T98" s="4">
        <f t="shared" si="243"/>
        <v>0</v>
      </c>
      <c r="U98" s="4">
        <f t="shared" si="243"/>
        <v>5177.6000000000004</v>
      </c>
      <c r="V98" s="4">
        <f t="shared" si="243"/>
        <v>0</v>
      </c>
      <c r="W98" s="4">
        <f t="shared" si="243"/>
        <v>5177.6000000000004</v>
      </c>
      <c r="X98" s="4">
        <f t="shared" si="243"/>
        <v>0</v>
      </c>
      <c r="Y98" s="4">
        <f t="shared" si="243"/>
        <v>5177.6000000000004</v>
      </c>
      <c r="Z98" s="4">
        <f>Z99</f>
        <v>5260.7</v>
      </c>
      <c r="AA98" s="4">
        <f t="shared" ref="AA98:AH98" si="244">AA99</f>
        <v>0</v>
      </c>
      <c r="AB98" s="4">
        <f t="shared" si="244"/>
        <v>5260.7</v>
      </c>
      <c r="AC98" s="4">
        <f t="shared" si="244"/>
        <v>0</v>
      </c>
      <c r="AD98" s="4">
        <f t="shared" si="244"/>
        <v>5260.7</v>
      </c>
      <c r="AE98" s="4">
        <f t="shared" si="244"/>
        <v>0</v>
      </c>
      <c r="AF98" s="4">
        <f t="shared" si="244"/>
        <v>5260.7</v>
      </c>
      <c r="AG98" s="4">
        <f t="shared" si="244"/>
        <v>0</v>
      </c>
      <c r="AH98" s="4">
        <f t="shared" si="244"/>
        <v>5260.7</v>
      </c>
      <c r="AI98" s="127"/>
    </row>
    <row r="99" spans="1:35" ht="31.5" hidden="1" outlineLevel="7" x14ac:dyDescent="0.25">
      <c r="A99" s="138" t="s">
        <v>413</v>
      </c>
      <c r="B99" s="138" t="s">
        <v>92</v>
      </c>
      <c r="C99" s="18" t="s">
        <v>93</v>
      </c>
      <c r="D99" s="5">
        <v>5149.8999999999996</v>
      </c>
      <c r="E99" s="5"/>
      <c r="F99" s="5">
        <f>SUM(D99:E99)</f>
        <v>5149.8999999999996</v>
      </c>
      <c r="G99" s="5"/>
      <c r="H99" s="5">
        <f>SUM(F99:G99)</f>
        <v>5149.8999999999996</v>
      </c>
      <c r="I99" s="5"/>
      <c r="J99" s="5">
        <f>SUM(H99:I99)</f>
        <v>5149.8999999999996</v>
      </c>
      <c r="K99" s="5"/>
      <c r="L99" s="5">
        <f>SUM(J99:K99)</f>
        <v>5149.8999999999996</v>
      </c>
      <c r="M99" s="5"/>
      <c r="N99" s="5">
        <f>SUM(L99:M99)</f>
        <v>5149.8999999999996</v>
      </c>
      <c r="O99" s="5">
        <v>5177.6000000000004</v>
      </c>
      <c r="P99" s="5"/>
      <c r="Q99" s="5">
        <f>SUM(O99:P99)</f>
        <v>5177.6000000000004</v>
      </c>
      <c r="R99" s="5"/>
      <c r="S99" s="5">
        <f>SUM(Q99:R99)</f>
        <v>5177.6000000000004</v>
      </c>
      <c r="T99" s="5"/>
      <c r="U99" s="5">
        <f>SUM(S99:T99)</f>
        <v>5177.6000000000004</v>
      </c>
      <c r="V99" s="5"/>
      <c r="W99" s="5">
        <f>SUM(U99:V99)</f>
        <v>5177.6000000000004</v>
      </c>
      <c r="X99" s="5"/>
      <c r="Y99" s="5">
        <f>SUM(W99:X99)</f>
        <v>5177.6000000000004</v>
      </c>
      <c r="Z99" s="5">
        <v>5260.7</v>
      </c>
      <c r="AA99" s="5"/>
      <c r="AB99" s="5">
        <f>SUM(Z99:AA99)</f>
        <v>5260.7</v>
      </c>
      <c r="AC99" s="5"/>
      <c r="AD99" s="5">
        <f>SUM(AB99:AC99)</f>
        <v>5260.7</v>
      </c>
      <c r="AE99" s="5"/>
      <c r="AF99" s="5">
        <f>SUM(AD99:AE99)</f>
        <v>5260.7</v>
      </c>
      <c r="AG99" s="5"/>
      <c r="AH99" s="5">
        <f>SUM(AF99:AG99)</f>
        <v>5260.7</v>
      </c>
      <c r="AI99" s="127"/>
    </row>
    <row r="100" spans="1:35" ht="47.25" hidden="1" outlineLevel="5" x14ac:dyDescent="0.25">
      <c r="A100" s="137" t="s">
        <v>411</v>
      </c>
      <c r="B100" s="137"/>
      <c r="C100" s="19" t="s">
        <v>412</v>
      </c>
      <c r="D100" s="4">
        <f>D101</f>
        <v>84697.9</v>
      </c>
      <c r="E100" s="4">
        <f t="shared" ref="E100:N100" si="245">E101</f>
        <v>0</v>
      </c>
      <c r="F100" s="4">
        <f t="shared" si="245"/>
        <v>84697.9</v>
      </c>
      <c r="G100" s="4">
        <f t="shared" si="245"/>
        <v>0</v>
      </c>
      <c r="H100" s="4">
        <f t="shared" si="245"/>
        <v>84697.9</v>
      </c>
      <c r="I100" s="4">
        <f t="shared" si="245"/>
        <v>0</v>
      </c>
      <c r="J100" s="4">
        <f t="shared" si="245"/>
        <v>84697.9</v>
      </c>
      <c r="K100" s="4">
        <f t="shared" si="245"/>
        <v>2112</v>
      </c>
      <c r="L100" s="4">
        <f t="shared" si="245"/>
        <v>86809.9</v>
      </c>
      <c r="M100" s="4">
        <f t="shared" si="245"/>
        <v>0</v>
      </c>
      <c r="N100" s="4">
        <f t="shared" si="245"/>
        <v>86809.9</v>
      </c>
      <c r="O100" s="4">
        <f>O101</f>
        <v>80408.5</v>
      </c>
      <c r="P100" s="4">
        <f t="shared" ref="P100:Y100" si="246">P101</f>
        <v>0</v>
      </c>
      <c r="Q100" s="4">
        <f t="shared" si="246"/>
        <v>80408.5</v>
      </c>
      <c r="R100" s="4">
        <f t="shared" si="246"/>
        <v>0</v>
      </c>
      <c r="S100" s="4">
        <f t="shared" si="246"/>
        <v>80408.5</v>
      </c>
      <c r="T100" s="4">
        <f t="shared" si="246"/>
        <v>0</v>
      </c>
      <c r="U100" s="4">
        <f t="shared" si="246"/>
        <v>80408.5</v>
      </c>
      <c r="V100" s="4">
        <f t="shared" si="246"/>
        <v>1365.1</v>
      </c>
      <c r="W100" s="4">
        <f t="shared" si="246"/>
        <v>81773.600000000006</v>
      </c>
      <c r="X100" s="4">
        <f t="shared" si="246"/>
        <v>0</v>
      </c>
      <c r="Y100" s="4">
        <f t="shared" si="246"/>
        <v>81773.600000000006</v>
      </c>
      <c r="Z100" s="4">
        <f>Z101</f>
        <v>79633.899999999994</v>
      </c>
      <c r="AA100" s="4">
        <f t="shared" ref="AA100:AH100" si="247">AA101</f>
        <v>0</v>
      </c>
      <c r="AB100" s="4">
        <f t="shared" si="247"/>
        <v>79633.899999999994</v>
      </c>
      <c r="AC100" s="4">
        <f t="shared" si="247"/>
        <v>0</v>
      </c>
      <c r="AD100" s="4">
        <f t="shared" si="247"/>
        <v>79633.899999999994</v>
      </c>
      <c r="AE100" s="4">
        <f t="shared" si="247"/>
        <v>600.9</v>
      </c>
      <c r="AF100" s="4">
        <f t="shared" si="247"/>
        <v>80234.799999999988</v>
      </c>
      <c r="AG100" s="4">
        <f t="shared" si="247"/>
        <v>0</v>
      </c>
      <c r="AH100" s="4">
        <f t="shared" si="247"/>
        <v>80234.799999999988</v>
      </c>
      <c r="AI100" s="127"/>
    </row>
    <row r="101" spans="1:35" ht="31.5" hidden="1" outlineLevel="7" x14ac:dyDescent="0.25">
      <c r="A101" s="138" t="s">
        <v>411</v>
      </c>
      <c r="B101" s="138" t="s">
        <v>92</v>
      </c>
      <c r="C101" s="18" t="s">
        <v>93</v>
      </c>
      <c r="D101" s="5">
        <v>84697.9</v>
      </c>
      <c r="E101" s="5"/>
      <c r="F101" s="5">
        <f>SUM(D101:E101)</f>
        <v>84697.9</v>
      </c>
      <c r="G101" s="5"/>
      <c r="H101" s="5">
        <f>SUM(F101:G101)</f>
        <v>84697.9</v>
      </c>
      <c r="I101" s="5"/>
      <c r="J101" s="5">
        <f>SUM(H101:I101)</f>
        <v>84697.9</v>
      </c>
      <c r="K101" s="5">
        <v>2112</v>
      </c>
      <c r="L101" s="5">
        <f>SUM(J101:K101)</f>
        <v>86809.9</v>
      </c>
      <c r="M101" s="5"/>
      <c r="N101" s="5">
        <f>SUM(L101:M101)</f>
        <v>86809.9</v>
      </c>
      <c r="O101" s="5">
        <v>80408.5</v>
      </c>
      <c r="P101" s="5"/>
      <c r="Q101" s="5">
        <f>SUM(O101:P101)</f>
        <v>80408.5</v>
      </c>
      <c r="R101" s="5"/>
      <c r="S101" s="5">
        <f>SUM(Q101:R101)</f>
        <v>80408.5</v>
      </c>
      <c r="T101" s="5"/>
      <c r="U101" s="5">
        <f>SUM(S101:T101)</f>
        <v>80408.5</v>
      </c>
      <c r="V101" s="5">
        <v>1365.1</v>
      </c>
      <c r="W101" s="5">
        <f>SUM(U101:V101)</f>
        <v>81773.600000000006</v>
      </c>
      <c r="X101" s="5"/>
      <c r="Y101" s="5">
        <f>SUM(W101:X101)</f>
        <v>81773.600000000006</v>
      </c>
      <c r="Z101" s="5">
        <v>79633.899999999994</v>
      </c>
      <c r="AA101" s="5"/>
      <c r="AB101" s="5">
        <f>SUM(Z101:AA101)</f>
        <v>79633.899999999994</v>
      </c>
      <c r="AC101" s="5"/>
      <c r="AD101" s="5">
        <f>SUM(AB101:AC101)</f>
        <v>79633.899999999994</v>
      </c>
      <c r="AE101" s="5">
        <v>600.9</v>
      </c>
      <c r="AF101" s="5">
        <f>SUM(AD101:AE101)</f>
        <v>80234.799999999988</v>
      </c>
      <c r="AG101" s="5"/>
      <c r="AH101" s="5">
        <f>SUM(AF101:AG101)</f>
        <v>80234.799999999988</v>
      </c>
      <c r="AI101" s="127"/>
    </row>
    <row r="102" spans="1:35" ht="31.5" outlineLevel="2" collapsed="1" x14ac:dyDescent="0.25">
      <c r="A102" s="137" t="s">
        <v>205</v>
      </c>
      <c r="B102" s="137"/>
      <c r="C102" s="19" t="s">
        <v>206</v>
      </c>
      <c r="D102" s="4">
        <f t="shared" ref="D102:AD102" si="248">D103+D126+D134+D140+D145</f>
        <v>210095.2</v>
      </c>
      <c r="E102" s="4">
        <f t="shared" si="248"/>
        <v>413.02924999999999</v>
      </c>
      <c r="F102" s="4">
        <f t="shared" si="248"/>
        <v>210508.22925</v>
      </c>
      <c r="G102" s="4">
        <f t="shared" si="248"/>
        <v>7964.9243399999996</v>
      </c>
      <c r="H102" s="4">
        <f t="shared" si="248"/>
        <v>218473.15359</v>
      </c>
      <c r="I102" s="4">
        <f t="shared" si="248"/>
        <v>1339.99045</v>
      </c>
      <c r="J102" s="4">
        <f t="shared" si="248"/>
        <v>219813.14404000001</v>
      </c>
      <c r="K102" s="4">
        <f t="shared" ref="K102:L102" si="249">K103+K126+K134+K140+K145</f>
        <v>14819.06079</v>
      </c>
      <c r="L102" s="4">
        <f t="shared" si="249"/>
        <v>234632.20483</v>
      </c>
      <c r="M102" s="4">
        <f t="shared" ref="M102:N102" si="250">M103+M126+M134+M140+M145</f>
        <v>17084.668000000001</v>
      </c>
      <c r="N102" s="4">
        <f t="shared" si="250"/>
        <v>251716.87283000001</v>
      </c>
      <c r="O102" s="4">
        <f t="shared" si="248"/>
        <v>200879.6</v>
      </c>
      <c r="P102" s="4">
        <f t="shared" si="248"/>
        <v>0</v>
      </c>
      <c r="Q102" s="4">
        <f t="shared" si="248"/>
        <v>200879.6</v>
      </c>
      <c r="R102" s="4">
        <f t="shared" si="248"/>
        <v>0</v>
      </c>
      <c r="S102" s="4">
        <f t="shared" si="248"/>
        <v>200879.6</v>
      </c>
      <c r="T102" s="4">
        <f t="shared" si="248"/>
        <v>0</v>
      </c>
      <c r="U102" s="4">
        <f t="shared" si="248"/>
        <v>200879.6</v>
      </c>
      <c r="V102" s="4">
        <f t="shared" si="248"/>
        <v>0</v>
      </c>
      <c r="W102" s="4">
        <f t="shared" si="248"/>
        <v>200879.6</v>
      </c>
      <c r="X102" s="4">
        <f t="shared" ref="X102:Y102" si="251">X103+X126+X134+X140+X145</f>
        <v>0</v>
      </c>
      <c r="Y102" s="4">
        <f t="shared" si="251"/>
        <v>200879.6</v>
      </c>
      <c r="Z102" s="4">
        <f t="shared" si="248"/>
        <v>200647.5</v>
      </c>
      <c r="AA102" s="4">
        <f t="shared" si="248"/>
        <v>0</v>
      </c>
      <c r="AB102" s="4">
        <f t="shared" si="248"/>
        <v>200647.5</v>
      </c>
      <c r="AC102" s="4">
        <f t="shared" si="248"/>
        <v>0</v>
      </c>
      <c r="AD102" s="4">
        <f t="shared" si="248"/>
        <v>200647.5</v>
      </c>
      <c r="AE102" s="4">
        <f t="shared" ref="AE102:AH102" si="252">AE103+AE126+AE134+AE140+AE145</f>
        <v>0</v>
      </c>
      <c r="AF102" s="4">
        <f t="shared" si="252"/>
        <v>200647.5</v>
      </c>
      <c r="AG102" s="4">
        <f t="shared" si="252"/>
        <v>0</v>
      </c>
      <c r="AH102" s="4">
        <f t="shared" si="252"/>
        <v>200647.5</v>
      </c>
      <c r="AI102" s="127"/>
    </row>
    <row r="103" spans="1:35" ht="31.5" hidden="1" outlineLevel="3" x14ac:dyDescent="0.25">
      <c r="A103" s="137" t="s">
        <v>301</v>
      </c>
      <c r="B103" s="137"/>
      <c r="C103" s="19" t="s">
        <v>302</v>
      </c>
      <c r="D103" s="4">
        <f>D104</f>
        <v>1610</v>
      </c>
      <c r="E103" s="4">
        <f t="shared" ref="E103:F103" si="253">E104</f>
        <v>413.02924999999999</v>
      </c>
      <c r="F103" s="4">
        <f t="shared" si="253"/>
        <v>2023.02925</v>
      </c>
      <c r="G103" s="4">
        <f>G104+G123</f>
        <v>2007.9479299999998</v>
      </c>
      <c r="H103" s="4">
        <f t="shared" ref="H103:AD103" si="254">H104+H123</f>
        <v>4030.9771799999999</v>
      </c>
      <c r="I103" s="4">
        <f>I104+I123</f>
        <v>1339.99045</v>
      </c>
      <c r="J103" s="4">
        <f t="shared" ref="J103:L103" si="255">J104+J123</f>
        <v>5370.9676300000001</v>
      </c>
      <c r="K103" s="4">
        <f t="shared" si="255"/>
        <v>900</v>
      </c>
      <c r="L103" s="4">
        <f t="shared" si="255"/>
        <v>6270.9676300000001</v>
      </c>
      <c r="M103" s="4">
        <f t="shared" ref="M103:N103" si="256">M104+M123</f>
        <v>0</v>
      </c>
      <c r="N103" s="4">
        <f t="shared" si="256"/>
        <v>6270.9676300000001</v>
      </c>
      <c r="O103" s="4">
        <f t="shared" si="254"/>
        <v>1510</v>
      </c>
      <c r="P103" s="4">
        <f t="shared" si="254"/>
        <v>0</v>
      </c>
      <c r="Q103" s="4">
        <f t="shared" si="254"/>
        <v>1510</v>
      </c>
      <c r="R103" s="4">
        <f t="shared" si="254"/>
        <v>0</v>
      </c>
      <c r="S103" s="4">
        <f t="shared" si="254"/>
        <v>1510</v>
      </c>
      <c r="T103" s="4">
        <f>T104+T123</f>
        <v>0</v>
      </c>
      <c r="U103" s="4">
        <f t="shared" ref="U103:W103" si="257">U104+U123</f>
        <v>1510</v>
      </c>
      <c r="V103" s="4">
        <f t="shared" si="257"/>
        <v>0</v>
      </c>
      <c r="W103" s="4">
        <f t="shared" si="257"/>
        <v>1510</v>
      </c>
      <c r="X103" s="4">
        <f t="shared" ref="X103:Y103" si="258">X104+X123</f>
        <v>0</v>
      </c>
      <c r="Y103" s="4">
        <f t="shared" si="258"/>
        <v>1510</v>
      </c>
      <c r="Z103" s="4">
        <f t="shared" si="254"/>
        <v>1610</v>
      </c>
      <c r="AA103" s="4">
        <f t="shared" si="254"/>
        <v>0</v>
      </c>
      <c r="AB103" s="4">
        <f t="shared" si="254"/>
        <v>1610</v>
      </c>
      <c r="AC103" s="4">
        <f t="shared" si="254"/>
        <v>0</v>
      </c>
      <c r="AD103" s="4">
        <f t="shared" si="254"/>
        <v>1610</v>
      </c>
      <c r="AE103" s="4">
        <f t="shared" ref="AE103:AH103" si="259">AE104+AE123</f>
        <v>0</v>
      </c>
      <c r="AF103" s="4">
        <f t="shared" si="259"/>
        <v>1610</v>
      </c>
      <c r="AG103" s="4">
        <f t="shared" si="259"/>
        <v>0</v>
      </c>
      <c r="AH103" s="4">
        <f t="shared" si="259"/>
        <v>1610</v>
      </c>
      <c r="AI103" s="127"/>
    </row>
    <row r="104" spans="1:35" ht="31.5" hidden="1" outlineLevel="4" x14ac:dyDescent="0.25">
      <c r="A104" s="137" t="s">
        <v>303</v>
      </c>
      <c r="B104" s="137"/>
      <c r="C104" s="19" t="s">
        <v>604</v>
      </c>
      <c r="D104" s="4">
        <f>D105+D109+D111</f>
        <v>1610</v>
      </c>
      <c r="E104" s="4">
        <f>E105+E109+E111+E113</f>
        <v>413.02924999999999</v>
      </c>
      <c r="F104" s="4">
        <f t="shared" ref="F104" si="260">F105+F109+F111+F113</f>
        <v>2023.02925</v>
      </c>
      <c r="G104" s="4">
        <f>G105+G109+G111+G113+G107+G119+G115</f>
        <v>1482.9479299999998</v>
      </c>
      <c r="H104" s="4">
        <f t="shared" ref="H104" si="261">H105+H109+H111+H113+H107+H119+H115</f>
        <v>3505.9771799999999</v>
      </c>
      <c r="I104" s="4">
        <f>I105+I109+I111+I113+I107+I119+I115+I117</f>
        <v>1339.99045</v>
      </c>
      <c r="J104" s="4">
        <f t="shared" ref="J104" si="262">J105+J109+J111+J113+J107+J119+J115+J117</f>
        <v>4845.9676300000001</v>
      </c>
      <c r="K104" s="4">
        <f>K105+K109+K111+K113+K107+K119+K115+K117+K121</f>
        <v>900</v>
      </c>
      <c r="L104" s="4">
        <f t="shared" ref="L104:AH104" si="263">L105+L109+L111+L113+L107+L119+L115+L117+L121</f>
        <v>5745.9676300000001</v>
      </c>
      <c r="M104" s="4">
        <f>M105+M109+M111+M113+M107+M119+M115+M117+M121</f>
        <v>0</v>
      </c>
      <c r="N104" s="4">
        <f t="shared" ref="N104" si="264">N105+N109+N111+N113+N107+N119+N115+N117+N121</f>
        <v>5745.9676300000001</v>
      </c>
      <c r="O104" s="4">
        <f t="shared" si="263"/>
        <v>1510</v>
      </c>
      <c r="P104" s="4">
        <f t="shared" si="263"/>
        <v>0</v>
      </c>
      <c r="Q104" s="4">
        <f t="shared" si="263"/>
        <v>1510</v>
      </c>
      <c r="R104" s="4">
        <f t="shared" si="263"/>
        <v>0</v>
      </c>
      <c r="S104" s="4">
        <f t="shared" si="263"/>
        <v>1510</v>
      </c>
      <c r="T104" s="4">
        <f t="shared" si="263"/>
        <v>0</v>
      </c>
      <c r="U104" s="4">
        <f t="shared" si="263"/>
        <v>1510</v>
      </c>
      <c r="V104" s="4">
        <f t="shared" si="263"/>
        <v>0</v>
      </c>
      <c r="W104" s="4">
        <f t="shared" si="263"/>
        <v>1510</v>
      </c>
      <c r="X104" s="4">
        <f t="shared" ref="X104:Y104" si="265">X105+X109+X111+X113+X107+X119+X115+X117+X121</f>
        <v>0</v>
      </c>
      <c r="Y104" s="4">
        <f t="shared" si="265"/>
        <v>1510</v>
      </c>
      <c r="Z104" s="4">
        <f t="shared" si="263"/>
        <v>1610</v>
      </c>
      <c r="AA104" s="4">
        <f t="shared" si="263"/>
        <v>0</v>
      </c>
      <c r="AB104" s="4">
        <f t="shared" si="263"/>
        <v>1610</v>
      </c>
      <c r="AC104" s="4">
        <f t="shared" si="263"/>
        <v>0</v>
      </c>
      <c r="AD104" s="4">
        <f t="shared" si="263"/>
        <v>1610</v>
      </c>
      <c r="AE104" s="4">
        <f t="shared" si="263"/>
        <v>0</v>
      </c>
      <c r="AF104" s="4">
        <f t="shared" si="263"/>
        <v>1610</v>
      </c>
      <c r="AG104" s="4">
        <f t="shared" si="263"/>
        <v>0</v>
      </c>
      <c r="AH104" s="4">
        <f t="shared" si="263"/>
        <v>1610</v>
      </c>
      <c r="AI104" s="127"/>
    </row>
    <row r="105" spans="1:35" ht="31.5" hidden="1" outlineLevel="5" x14ac:dyDescent="0.25">
      <c r="A105" s="137" t="s">
        <v>304</v>
      </c>
      <c r="B105" s="137"/>
      <c r="C105" s="19" t="s">
        <v>14</v>
      </c>
      <c r="D105" s="4">
        <f>D106</f>
        <v>150</v>
      </c>
      <c r="E105" s="4">
        <f t="shared" ref="E105:N105" si="266">E106</f>
        <v>0</v>
      </c>
      <c r="F105" s="4">
        <f t="shared" si="266"/>
        <v>150</v>
      </c>
      <c r="G105" s="4">
        <f t="shared" si="266"/>
        <v>0</v>
      </c>
      <c r="H105" s="4">
        <f t="shared" si="266"/>
        <v>150</v>
      </c>
      <c r="I105" s="4">
        <f t="shared" si="266"/>
        <v>0</v>
      </c>
      <c r="J105" s="4">
        <f t="shared" si="266"/>
        <v>150</v>
      </c>
      <c r="K105" s="4">
        <f t="shared" si="266"/>
        <v>0</v>
      </c>
      <c r="L105" s="4">
        <f t="shared" si="266"/>
        <v>150</v>
      </c>
      <c r="M105" s="4">
        <f t="shared" si="266"/>
        <v>0</v>
      </c>
      <c r="N105" s="4">
        <f t="shared" si="266"/>
        <v>150</v>
      </c>
      <c r="O105" s="4">
        <f>O106</f>
        <v>150</v>
      </c>
      <c r="P105" s="4">
        <f t="shared" ref="P105:Y105" si="267">P106</f>
        <v>0</v>
      </c>
      <c r="Q105" s="4">
        <f t="shared" si="267"/>
        <v>150</v>
      </c>
      <c r="R105" s="4">
        <f t="shared" si="267"/>
        <v>0</v>
      </c>
      <c r="S105" s="4">
        <f t="shared" si="267"/>
        <v>150</v>
      </c>
      <c r="T105" s="4">
        <f t="shared" si="267"/>
        <v>0</v>
      </c>
      <c r="U105" s="4">
        <f t="shared" si="267"/>
        <v>150</v>
      </c>
      <c r="V105" s="4">
        <f t="shared" si="267"/>
        <v>0</v>
      </c>
      <c r="W105" s="4">
        <f t="shared" si="267"/>
        <v>150</v>
      </c>
      <c r="X105" s="4">
        <f t="shared" si="267"/>
        <v>0</v>
      </c>
      <c r="Y105" s="4">
        <f t="shared" si="267"/>
        <v>150</v>
      </c>
      <c r="Z105" s="4">
        <f>Z106</f>
        <v>150</v>
      </c>
      <c r="AA105" s="4">
        <f t="shared" ref="AA105:AH105" si="268">AA106</f>
        <v>0</v>
      </c>
      <c r="AB105" s="4">
        <f t="shared" si="268"/>
        <v>150</v>
      </c>
      <c r="AC105" s="4">
        <f t="shared" si="268"/>
        <v>0</v>
      </c>
      <c r="AD105" s="4">
        <f t="shared" si="268"/>
        <v>150</v>
      </c>
      <c r="AE105" s="4">
        <f t="shared" si="268"/>
        <v>0</v>
      </c>
      <c r="AF105" s="4">
        <f t="shared" si="268"/>
        <v>150</v>
      </c>
      <c r="AG105" s="4">
        <f t="shared" si="268"/>
        <v>0</v>
      </c>
      <c r="AH105" s="4">
        <f t="shared" si="268"/>
        <v>150</v>
      </c>
      <c r="AI105" s="127"/>
    </row>
    <row r="106" spans="1:35" ht="31.5" hidden="1" outlineLevel="7" x14ac:dyDescent="0.25">
      <c r="A106" s="138" t="s">
        <v>304</v>
      </c>
      <c r="B106" s="138" t="s">
        <v>11</v>
      </c>
      <c r="C106" s="18" t="s">
        <v>12</v>
      </c>
      <c r="D106" s="5">
        <v>150</v>
      </c>
      <c r="E106" s="5"/>
      <c r="F106" s="5">
        <f>SUM(D106:E106)</f>
        <v>150</v>
      </c>
      <c r="G106" s="5"/>
      <c r="H106" s="5">
        <f>SUM(F106:G106)</f>
        <v>150</v>
      </c>
      <c r="I106" s="5"/>
      <c r="J106" s="5">
        <f>SUM(H106:I106)</f>
        <v>150</v>
      </c>
      <c r="K106" s="5"/>
      <c r="L106" s="5">
        <f>SUM(J106:K106)</f>
        <v>150</v>
      </c>
      <c r="M106" s="5"/>
      <c r="N106" s="5">
        <f>SUM(L106:M106)</f>
        <v>150</v>
      </c>
      <c r="O106" s="5">
        <v>150</v>
      </c>
      <c r="P106" s="5"/>
      <c r="Q106" s="5">
        <f>SUM(O106:P106)</f>
        <v>150</v>
      </c>
      <c r="R106" s="5"/>
      <c r="S106" s="5">
        <f>SUM(Q106:R106)</f>
        <v>150</v>
      </c>
      <c r="T106" s="5"/>
      <c r="U106" s="5">
        <f>SUM(S106:T106)</f>
        <v>150</v>
      </c>
      <c r="V106" s="5"/>
      <c r="W106" s="5">
        <f>SUM(U106:V106)</f>
        <v>150</v>
      </c>
      <c r="X106" s="5"/>
      <c r="Y106" s="5">
        <f>SUM(W106:X106)</f>
        <v>150</v>
      </c>
      <c r="Z106" s="5">
        <v>150</v>
      </c>
      <c r="AA106" s="5"/>
      <c r="AB106" s="5">
        <f>SUM(Z106:AA106)</f>
        <v>150</v>
      </c>
      <c r="AC106" s="5"/>
      <c r="AD106" s="5">
        <f>SUM(AB106:AC106)</f>
        <v>150</v>
      </c>
      <c r="AE106" s="5"/>
      <c r="AF106" s="5">
        <f>SUM(AD106:AE106)</f>
        <v>150</v>
      </c>
      <c r="AG106" s="5"/>
      <c r="AH106" s="5">
        <f>SUM(AF106:AG106)</f>
        <v>150</v>
      </c>
      <c r="AI106" s="127"/>
    </row>
    <row r="107" spans="1:35" ht="31.5" hidden="1" outlineLevel="7" x14ac:dyDescent="0.2">
      <c r="A107" s="137" t="s">
        <v>707</v>
      </c>
      <c r="B107" s="7"/>
      <c r="C107" s="36" t="s">
        <v>706</v>
      </c>
      <c r="D107" s="5"/>
      <c r="E107" s="5"/>
      <c r="F107" s="5"/>
      <c r="G107" s="4">
        <f t="shared" ref="G107:N107" si="269">G108</f>
        <v>73.967179999999999</v>
      </c>
      <c r="H107" s="4">
        <f t="shared" si="269"/>
        <v>73.967179999999999</v>
      </c>
      <c r="I107" s="4">
        <f t="shared" si="269"/>
        <v>0</v>
      </c>
      <c r="J107" s="4">
        <f t="shared" si="269"/>
        <v>73.967179999999999</v>
      </c>
      <c r="K107" s="4">
        <f t="shared" si="269"/>
        <v>0</v>
      </c>
      <c r="L107" s="4">
        <f t="shared" si="269"/>
        <v>73.967179999999999</v>
      </c>
      <c r="M107" s="4">
        <f t="shared" si="269"/>
        <v>0</v>
      </c>
      <c r="N107" s="4">
        <f t="shared" si="269"/>
        <v>73.967179999999999</v>
      </c>
      <c r="O107" s="5"/>
      <c r="P107" s="5"/>
      <c r="Q107" s="5"/>
      <c r="R107" s="5"/>
      <c r="S107" s="5"/>
      <c r="T107" s="4">
        <f t="shared" ref="T107:U107" si="270">T108</f>
        <v>0</v>
      </c>
      <c r="U107" s="4">
        <f t="shared" si="270"/>
        <v>0</v>
      </c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127"/>
    </row>
    <row r="108" spans="1:35" ht="31.5" hidden="1" outlineLevel="7" x14ac:dyDescent="0.2">
      <c r="A108" s="138" t="s">
        <v>707</v>
      </c>
      <c r="B108" s="6" t="s">
        <v>92</v>
      </c>
      <c r="C108" s="20" t="s">
        <v>584</v>
      </c>
      <c r="D108" s="5"/>
      <c r="E108" s="5"/>
      <c r="F108" s="5"/>
      <c r="G108" s="5">
        <v>73.967179999999999</v>
      </c>
      <c r="H108" s="5">
        <f>SUM(F108:G108)</f>
        <v>73.967179999999999</v>
      </c>
      <c r="I108" s="5"/>
      <c r="J108" s="5">
        <f>SUM(H108:I108)</f>
        <v>73.967179999999999</v>
      </c>
      <c r="K108" s="5"/>
      <c r="L108" s="5">
        <f>SUM(J108:K108)</f>
        <v>73.967179999999999</v>
      </c>
      <c r="M108" s="5"/>
      <c r="N108" s="5">
        <f>SUM(L108:M108)</f>
        <v>73.967179999999999</v>
      </c>
      <c r="O108" s="5"/>
      <c r="P108" s="5"/>
      <c r="Q108" s="5"/>
      <c r="R108" s="5"/>
      <c r="S108" s="5"/>
      <c r="T108" s="5"/>
      <c r="U108" s="5">
        <f>SUM(S108:T108)</f>
        <v>0</v>
      </c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127"/>
    </row>
    <row r="109" spans="1:35" ht="15.75" hidden="1" outlineLevel="5" x14ac:dyDescent="0.25">
      <c r="A109" s="137" t="s">
        <v>473</v>
      </c>
      <c r="B109" s="137"/>
      <c r="C109" s="19" t="s">
        <v>474</v>
      </c>
      <c r="D109" s="4">
        <f>D110</f>
        <v>1200</v>
      </c>
      <c r="E109" s="4">
        <f t="shared" ref="E109:N109" si="271">E110</f>
        <v>0</v>
      </c>
      <c r="F109" s="4">
        <f t="shared" si="271"/>
        <v>1200</v>
      </c>
      <c r="G109" s="4">
        <f t="shared" si="271"/>
        <v>0</v>
      </c>
      <c r="H109" s="4">
        <f t="shared" si="271"/>
        <v>1200</v>
      </c>
      <c r="I109" s="4">
        <f t="shared" si="271"/>
        <v>0</v>
      </c>
      <c r="J109" s="4">
        <f t="shared" si="271"/>
        <v>1200</v>
      </c>
      <c r="K109" s="4">
        <f t="shared" si="271"/>
        <v>0</v>
      </c>
      <c r="L109" s="4">
        <f t="shared" si="271"/>
        <v>1200</v>
      </c>
      <c r="M109" s="4">
        <f t="shared" si="271"/>
        <v>0</v>
      </c>
      <c r="N109" s="4">
        <f t="shared" si="271"/>
        <v>1200</v>
      </c>
      <c r="O109" s="4">
        <f>O110</f>
        <v>1100</v>
      </c>
      <c r="P109" s="4">
        <f t="shared" ref="P109:Y109" si="272">P110</f>
        <v>0</v>
      </c>
      <c r="Q109" s="4">
        <f t="shared" si="272"/>
        <v>1100</v>
      </c>
      <c r="R109" s="4">
        <f t="shared" si="272"/>
        <v>0</v>
      </c>
      <c r="S109" s="4">
        <f t="shared" si="272"/>
        <v>1100</v>
      </c>
      <c r="T109" s="4">
        <f t="shared" si="272"/>
        <v>0</v>
      </c>
      <c r="U109" s="4">
        <f t="shared" si="272"/>
        <v>1100</v>
      </c>
      <c r="V109" s="4">
        <f t="shared" si="272"/>
        <v>0</v>
      </c>
      <c r="W109" s="4">
        <f t="shared" si="272"/>
        <v>1100</v>
      </c>
      <c r="X109" s="4">
        <f t="shared" si="272"/>
        <v>0</v>
      </c>
      <c r="Y109" s="4">
        <f t="shared" si="272"/>
        <v>1100</v>
      </c>
      <c r="Z109" s="4">
        <f>Z110</f>
        <v>1200</v>
      </c>
      <c r="AA109" s="4">
        <f t="shared" ref="AA109:AH109" si="273">AA110</f>
        <v>0</v>
      </c>
      <c r="AB109" s="4">
        <f t="shared" si="273"/>
        <v>1200</v>
      </c>
      <c r="AC109" s="4">
        <f t="shared" si="273"/>
        <v>0</v>
      </c>
      <c r="AD109" s="4">
        <f t="shared" si="273"/>
        <v>1200</v>
      </c>
      <c r="AE109" s="4">
        <f t="shared" si="273"/>
        <v>0</v>
      </c>
      <c r="AF109" s="4">
        <f t="shared" si="273"/>
        <v>1200</v>
      </c>
      <c r="AG109" s="4">
        <f t="shared" si="273"/>
        <v>0</v>
      </c>
      <c r="AH109" s="4">
        <f t="shared" si="273"/>
        <v>1200</v>
      </c>
      <c r="AI109" s="127"/>
    </row>
    <row r="110" spans="1:35" ht="31.5" hidden="1" outlineLevel="7" x14ac:dyDescent="0.25">
      <c r="A110" s="138" t="s">
        <v>473</v>
      </c>
      <c r="B110" s="138" t="s">
        <v>11</v>
      </c>
      <c r="C110" s="18" t="s">
        <v>12</v>
      </c>
      <c r="D110" s="5">
        <v>1200</v>
      </c>
      <c r="E110" s="5"/>
      <c r="F110" s="5">
        <f>SUM(D110:E110)</f>
        <v>1200</v>
      </c>
      <c r="G110" s="5"/>
      <c r="H110" s="5">
        <f>SUM(F110:G110)</f>
        <v>1200</v>
      </c>
      <c r="I110" s="5"/>
      <c r="J110" s="5">
        <f>SUM(H110:I110)</f>
        <v>1200</v>
      </c>
      <c r="K110" s="5"/>
      <c r="L110" s="5">
        <f>SUM(J110:K110)</f>
        <v>1200</v>
      </c>
      <c r="M110" s="5"/>
      <c r="N110" s="5">
        <f>SUM(L110:M110)</f>
        <v>1200</v>
      </c>
      <c r="O110" s="5">
        <v>1100</v>
      </c>
      <c r="P110" s="5"/>
      <c r="Q110" s="5">
        <f>SUM(O110:P110)</f>
        <v>1100</v>
      </c>
      <c r="R110" s="5"/>
      <c r="S110" s="5">
        <f>SUM(Q110:R110)</f>
        <v>1100</v>
      </c>
      <c r="T110" s="5"/>
      <c r="U110" s="5">
        <f>SUM(S110:T110)</f>
        <v>1100</v>
      </c>
      <c r="V110" s="5"/>
      <c r="W110" s="5">
        <f>SUM(U110:V110)</f>
        <v>1100</v>
      </c>
      <c r="X110" s="5"/>
      <c r="Y110" s="5">
        <f>SUM(W110:X110)</f>
        <v>1100</v>
      </c>
      <c r="Z110" s="5">
        <v>1200</v>
      </c>
      <c r="AA110" s="5"/>
      <c r="AB110" s="5">
        <f>SUM(Z110:AA110)</f>
        <v>1200</v>
      </c>
      <c r="AC110" s="5"/>
      <c r="AD110" s="5">
        <f>SUM(AB110:AC110)</f>
        <v>1200</v>
      </c>
      <c r="AE110" s="5"/>
      <c r="AF110" s="5">
        <f>SUM(AD110:AE110)</f>
        <v>1200</v>
      </c>
      <c r="AG110" s="5"/>
      <c r="AH110" s="5">
        <f>SUM(AF110:AG110)</f>
        <v>1200</v>
      </c>
      <c r="AI110" s="127"/>
    </row>
    <row r="111" spans="1:35" ht="31.5" hidden="1" outlineLevel="5" x14ac:dyDescent="0.25">
      <c r="A111" s="137" t="s">
        <v>475</v>
      </c>
      <c r="B111" s="137"/>
      <c r="C111" s="19" t="s">
        <v>476</v>
      </c>
      <c r="D111" s="4">
        <f>D112</f>
        <v>260</v>
      </c>
      <c r="E111" s="4">
        <f t="shared" ref="E111:N111" si="274">E112</f>
        <v>0</v>
      </c>
      <c r="F111" s="4">
        <f t="shared" si="274"/>
        <v>260</v>
      </c>
      <c r="G111" s="4">
        <f t="shared" si="274"/>
        <v>0</v>
      </c>
      <c r="H111" s="4">
        <f t="shared" si="274"/>
        <v>260</v>
      </c>
      <c r="I111" s="4">
        <f t="shared" si="274"/>
        <v>0</v>
      </c>
      <c r="J111" s="4">
        <f t="shared" si="274"/>
        <v>260</v>
      </c>
      <c r="K111" s="4">
        <f t="shared" si="274"/>
        <v>0</v>
      </c>
      <c r="L111" s="4">
        <f t="shared" si="274"/>
        <v>260</v>
      </c>
      <c r="M111" s="4">
        <f t="shared" si="274"/>
        <v>0</v>
      </c>
      <c r="N111" s="4">
        <f t="shared" si="274"/>
        <v>260</v>
      </c>
      <c r="O111" s="4">
        <f>O112</f>
        <v>260</v>
      </c>
      <c r="P111" s="4">
        <f t="shared" ref="P111:Y111" si="275">P112</f>
        <v>0</v>
      </c>
      <c r="Q111" s="4">
        <f t="shared" si="275"/>
        <v>260</v>
      </c>
      <c r="R111" s="4">
        <f t="shared" si="275"/>
        <v>0</v>
      </c>
      <c r="S111" s="4">
        <f t="shared" si="275"/>
        <v>260</v>
      </c>
      <c r="T111" s="4">
        <f t="shared" si="275"/>
        <v>0</v>
      </c>
      <c r="U111" s="4">
        <f t="shared" si="275"/>
        <v>260</v>
      </c>
      <c r="V111" s="4">
        <f t="shared" si="275"/>
        <v>0</v>
      </c>
      <c r="W111" s="4">
        <f t="shared" si="275"/>
        <v>260</v>
      </c>
      <c r="X111" s="4">
        <f t="shared" si="275"/>
        <v>0</v>
      </c>
      <c r="Y111" s="4">
        <f t="shared" si="275"/>
        <v>260</v>
      </c>
      <c r="Z111" s="4">
        <f>Z112</f>
        <v>260</v>
      </c>
      <c r="AA111" s="4">
        <f t="shared" ref="AA111:AH111" si="276">AA112</f>
        <v>0</v>
      </c>
      <c r="AB111" s="4">
        <f t="shared" si="276"/>
        <v>260</v>
      </c>
      <c r="AC111" s="4">
        <f t="shared" si="276"/>
        <v>0</v>
      </c>
      <c r="AD111" s="4">
        <f t="shared" si="276"/>
        <v>260</v>
      </c>
      <c r="AE111" s="4">
        <f t="shared" si="276"/>
        <v>0</v>
      </c>
      <c r="AF111" s="4">
        <f t="shared" si="276"/>
        <v>260</v>
      </c>
      <c r="AG111" s="4">
        <f t="shared" si="276"/>
        <v>0</v>
      </c>
      <c r="AH111" s="4">
        <f t="shared" si="276"/>
        <v>260</v>
      </c>
      <c r="AI111" s="127"/>
    </row>
    <row r="112" spans="1:35" ht="31.5" hidden="1" outlineLevel="7" x14ac:dyDescent="0.25">
      <c r="A112" s="138" t="s">
        <v>475</v>
      </c>
      <c r="B112" s="138" t="s">
        <v>11</v>
      </c>
      <c r="C112" s="18" t="s">
        <v>12</v>
      </c>
      <c r="D112" s="5">
        <v>260</v>
      </c>
      <c r="E112" s="5"/>
      <c r="F112" s="5">
        <f>SUM(D112:E112)</f>
        <v>260</v>
      </c>
      <c r="G112" s="5"/>
      <c r="H112" s="5">
        <f>SUM(F112:G112)</f>
        <v>260</v>
      </c>
      <c r="I112" s="5"/>
      <c r="J112" s="5">
        <f>SUM(H112:I112)</f>
        <v>260</v>
      </c>
      <c r="K112" s="5"/>
      <c r="L112" s="5">
        <f>SUM(J112:K112)</f>
        <v>260</v>
      </c>
      <c r="M112" s="5"/>
      <c r="N112" s="5">
        <f>SUM(L112:M112)</f>
        <v>260</v>
      </c>
      <c r="O112" s="5">
        <v>260</v>
      </c>
      <c r="P112" s="5"/>
      <c r="Q112" s="5">
        <f>SUM(O112:P112)</f>
        <v>260</v>
      </c>
      <c r="R112" s="5"/>
      <c r="S112" s="5">
        <f>SUM(Q112:R112)</f>
        <v>260</v>
      </c>
      <c r="T112" s="5"/>
      <c r="U112" s="5">
        <f>SUM(S112:T112)</f>
        <v>260</v>
      </c>
      <c r="V112" s="5"/>
      <c r="W112" s="5">
        <f>SUM(U112:V112)</f>
        <v>260</v>
      </c>
      <c r="X112" s="5"/>
      <c r="Y112" s="5">
        <f>SUM(W112:X112)</f>
        <v>260</v>
      </c>
      <c r="Z112" s="5">
        <v>260</v>
      </c>
      <c r="AA112" s="5"/>
      <c r="AB112" s="5">
        <f>SUM(Z112:AA112)</f>
        <v>260</v>
      </c>
      <c r="AC112" s="5"/>
      <c r="AD112" s="5">
        <f>SUM(AB112:AC112)</f>
        <v>260</v>
      </c>
      <c r="AE112" s="5"/>
      <c r="AF112" s="5">
        <f>SUM(AD112:AE112)</f>
        <v>260</v>
      </c>
      <c r="AG112" s="5"/>
      <c r="AH112" s="5">
        <f>SUM(AF112:AG112)</f>
        <v>260</v>
      </c>
      <c r="AI112" s="127"/>
    </row>
    <row r="113" spans="1:35" ht="47.25" hidden="1" outlineLevel="7" x14ac:dyDescent="0.2">
      <c r="A113" s="137" t="s">
        <v>638</v>
      </c>
      <c r="B113" s="137"/>
      <c r="C113" s="13" t="s">
        <v>549</v>
      </c>
      <c r="D113" s="4"/>
      <c r="E113" s="4">
        <f t="shared" ref="E113:N121" si="277">E114</f>
        <v>413.02924999999999</v>
      </c>
      <c r="F113" s="4">
        <f t="shared" si="277"/>
        <v>413.02924999999999</v>
      </c>
      <c r="G113" s="4">
        <f t="shared" si="277"/>
        <v>0</v>
      </c>
      <c r="H113" s="4">
        <f t="shared" si="277"/>
        <v>413.02924999999999</v>
      </c>
      <c r="I113" s="4">
        <f t="shared" si="277"/>
        <v>44.608910000000002</v>
      </c>
      <c r="J113" s="4">
        <f t="shared" si="277"/>
        <v>457.63815999999997</v>
      </c>
      <c r="K113" s="4">
        <f t="shared" si="277"/>
        <v>0</v>
      </c>
      <c r="L113" s="4">
        <f t="shared" si="277"/>
        <v>457.63815999999997</v>
      </c>
      <c r="M113" s="4">
        <f t="shared" si="277"/>
        <v>0</v>
      </c>
      <c r="N113" s="4">
        <f t="shared" si="277"/>
        <v>457.63815999999997</v>
      </c>
      <c r="O113" s="5"/>
      <c r="P113" s="5"/>
      <c r="Q113" s="5"/>
      <c r="R113" s="4">
        <f t="shared" ref="R113:U119" si="278">R114</f>
        <v>0</v>
      </c>
      <c r="S113" s="4">
        <f t="shared" si="278"/>
        <v>0</v>
      </c>
      <c r="T113" s="4">
        <f t="shared" si="278"/>
        <v>0</v>
      </c>
      <c r="U113" s="4"/>
      <c r="V113" s="4">
        <f t="shared" ref="V113:Y113" si="279">V114</f>
        <v>0</v>
      </c>
      <c r="W113" s="4">
        <f t="shared" si="279"/>
        <v>0</v>
      </c>
      <c r="X113" s="4">
        <f t="shared" si="279"/>
        <v>0</v>
      </c>
      <c r="Y113" s="4">
        <f t="shared" si="279"/>
        <v>0</v>
      </c>
      <c r="Z113" s="5"/>
      <c r="AA113" s="5"/>
      <c r="AB113" s="5"/>
      <c r="AC113" s="4">
        <f t="shared" ref="AC113:AH113" si="280">AC114</f>
        <v>0</v>
      </c>
      <c r="AD113" s="4">
        <f t="shared" si="280"/>
        <v>0</v>
      </c>
      <c r="AE113" s="4">
        <f t="shared" si="280"/>
        <v>0</v>
      </c>
      <c r="AF113" s="4">
        <f t="shared" si="280"/>
        <v>0</v>
      </c>
      <c r="AG113" s="4">
        <f t="shared" si="280"/>
        <v>0</v>
      </c>
      <c r="AH113" s="4">
        <f t="shared" si="280"/>
        <v>0</v>
      </c>
      <c r="AI113" s="127"/>
    </row>
    <row r="114" spans="1:35" ht="31.5" hidden="1" outlineLevel="7" x14ac:dyDescent="0.2">
      <c r="A114" s="138" t="s">
        <v>638</v>
      </c>
      <c r="B114" s="138" t="s">
        <v>92</v>
      </c>
      <c r="C114" s="11" t="s">
        <v>93</v>
      </c>
      <c r="D114" s="4"/>
      <c r="E114" s="16">
        <v>413.02924999999999</v>
      </c>
      <c r="F114" s="16">
        <f t="shared" ref="F114" si="281">SUM(D114:E114)</f>
        <v>413.02924999999999</v>
      </c>
      <c r="G114" s="16"/>
      <c r="H114" s="16">
        <f t="shared" ref="H114:H120" si="282">SUM(F114:G114)</f>
        <v>413.02924999999999</v>
      </c>
      <c r="I114" s="16">
        <v>44.608910000000002</v>
      </c>
      <c r="J114" s="16">
        <f t="shared" ref="J114" si="283">SUM(H114:I114)</f>
        <v>457.63815999999997</v>
      </c>
      <c r="K114" s="16"/>
      <c r="L114" s="16">
        <f t="shared" ref="L114" si="284">SUM(J114:K114)</f>
        <v>457.63815999999997</v>
      </c>
      <c r="M114" s="16"/>
      <c r="N114" s="16">
        <f t="shared" ref="N114" si="285">SUM(L114:M114)</f>
        <v>457.63815999999997</v>
      </c>
      <c r="O114" s="5"/>
      <c r="P114" s="5"/>
      <c r="Q114" s="5"/>
      <c r="R114" s="16"/>
      <c r="S114" s="16">
        <f t="shared" ref="S114" si="286">SUM(Q114:R114)</f>
        <v>0</v>
      </c>
      <c r="T114" s="16"/>
      <c r="U114" s="16"/>
      <c r="V114" s="16"/>
      <c r="W114" s="16">
        <f t="shared" ref="W114" si="287">SUM(U114:V114)</f>
        <v>0</v>
      </c>
      <c r="X114" s="16"/>
      <c r="Y114" s="16">
        <f t="shared" ref="Y114" si="288">SUM(W114:X114)</f>
        <v>0</v>
      </c>
      <c r="Z114" s="5"/>
      <c r="AA114" s="5"/>
      <c r="AB114" s="5"/>
      <c r="AC114" s="16"/>
      <c r="AD114" s="16">
        <f t="shared" ref="AD114" si="289">SUM(AB114:AC114)</f>
        <v>0</v>
      </c>
      <c r="AE114" s="16"/>
      <c r="AF114" s="16">
        <f t="shared" ref="AF114" si="290">SUM(AD114:AE114)</f>
        <v>0</v>
      </c>
      <c r="AG114" s="16"/>
      <c r="AH114" s="16">
        <f t="shared" ref="AH114" si="291">SUM(AF114:AG114)</f>
        <v>0</v>
      </c>
      <c r="AI114" s="127"/>
    </row>
    <row r="115" spans="1:35" ht="47.25" hidden="1" outlineLevel="7" x14ac:dyDescent="0.2">
      <c r="A115" s="137" t="s">
        <v>638</v>
      </c>
      <c r="B115" s="137"/>
      <c r="C115" s="13" t="s">
        <v>764</v>
      </c>
      <c r="D115" s="4"/>
      <c r="E115" s="16"/>
      <c r="F115" s="16"/>
      <c r="G115" s="4">
        <f t="shared" ref="G115:I115" si="292">G116</f>
        <v>1239.0877499999999</v>
      </c>
      <c r="H115" s="4">
        <f t="shared" si="277"/>
        <v>1239.0877499999999</v>
      </c>
      <c r="I115" s="4">
        <f t="shared" si="292"/>
        <v>0</v>
      </c>
      <c r="J115" s="4">
        <f t="shared" si="277"/>
        <v>1239.0877499999999</v>
      </c>
      <c r="K115" s="16"/>
      <c r="L115" s="4">
        <f t="shared" si="277"/>
        <v>1239.0877499999999</v>
      </c>
      <c r="M115" s="16"/>
      <c r="N115" s="4">
        <f t="shared" si="277"/>
        <v>1239.0877499999999</v>
      </c>
      <c r="O115" s="5"/>
      <c r="P115" s="5"/>
      <c r="Q115" s="5"/>
      <c r="R115" s="16"/>
      <c r="S115" s="16"/>
      <c r="T115" s="4">
        <f t="shared" ref="T115" si="293">T116</f>
        <v>0</v>
      </c>
      <c r="U115" s="4">
        <f t="shared" si="278"/>
        <v>0</v>
      </c>
      <c r="V115" s="16"/>
      <c r="W115" s="16"/>
      <c r="X115" s="16"/>
      <c r="Y115" s="16"/>
      <c r="Z115" s="5"/>
      <c r="AA115" s="5"/>
      <c r="AB115" s="5"/>
      <c r="AC115" s="16"/>
      <c r="AD115" s="16"/>
      <c r="AE115" s="16"/>
      <c r="AF115" s="16"/>
      <c r="AG115" s="16"/>
      <c r="AH115" s="16"/>
      <c r="AI115" s="127"/>
    </row>
    <row r="116" spans="1:35" ht="31.5" hidden="1" outlineLevel="7" x14ac:dyDescent="0.2">
      <c r="A116" s="138" t="s">
        <v>638</v>
      </c>
      <c r="B116" s="138" t="s">
        <v>92</v>
      </c>
      <c r="C116" s="11" t="s">
        <v>93</v>
      </c>
      <c r="D116" s="4"/>
      <c r="E116" s="16"/>
      <c r="F116" s="16"/>
      <c r="G116" s="16">
        <v>1239.0877499999999</v>
      </c>
      <c r="H116" s="16">
        <f t="shared" ref="H116" si="294">SUM(F116:G116)</f>
        <v>1239.0877499999999</v>
      </c>
      <c r="I116" s="16"/>
      <c r="J116" s="16">
        <f t="shared" ref="J116:L116" si="295">SUM(H116:I116)</f>
        <v>1239.0877499999999</v>
      </c>
      <c r="K116" s="16"/>
      <c r="L116" s="16">
        <f t="shared" si="295"/>
        <v>1239.0877499999999</v>
      </c>
      <c r="M116" s="16"/>
      <c r="N116" s="16">
        <f t="shared" ref="N116" si="296">SUM(L116:M116)</f>
        <v>1239.0877499999999</v>
      </c>
      <c r="O116" s="5"/>
      <c r="P116" s="5"/>
      <c r="Q116" s="5"/>
      <c r="R116" s="16"/>
      <c r="S116" s="16"/>
      <c r="T116" s="16"/>
      <c r="U116" s="16">
        <f t="shared" ref="U116" si="297">SUM(S116:T116)</f>
        <v>0</v>
      </c>
      <c r="V116" s="16"/>
      <c r="W116" s="16"/>
      <c r="X116" s="16"/>
      <c r="Y116" s="16"/>
      <c r="Z116" s="5"/>
      <c r="AA116" s="5"/>
      <c r="AB116" s="5"/>
      <c r="AC116" s="16"/>
      <c r="AD116" s="16"/>
      <c r="AE116" s="16"/>
      <c r="AF116" s="16"/>
      <c r="AG116" s="16"/>
      <c r="AH116" s="16"/>
      <c r="AI116" s="127"/>
    </row>
    <row r="117" spans="1:35" ht="31.5" hidden="1" outlineLevel="7" x14ac:dyDescent="0.2">
      <c r="A117" s="7" t="s">
        <v>732</v>
      </c>
      <c r="B117" s="7"/>
      <c r="C117" s="21" t="s">
        <v>731</v>
      </c>
      <c r="D117" s="4"/>
      <c r="E117" s="16"/>
      <c r="F117" s="16"/>
      <c r="G117" s="16"/>
      <c r="H117" s="16"/>
      <c r="I117" s="4">
        <f t="shared" si="277"/>
        <v>1295.3815400000001</v>
      </c>
      <c r="J117" s="4">
        <f t="shared" si="277"/>
        <v>1295.3815400000001</v>
      </c>
      <c r="K117" s="16"/>
      <c r="L117" s="4">
        <f t="shared" si="277"/>
        <v>1295.3815400000001</v>
      </c>
      <c r="M117" s="16"/>
      <c r="N117" s="4">
        <f t="shared" si="277"/>
        <v>1295.3815400000001</v>
      </c>
      <c r="O117" s="5"/>
      <c r="P117" s="5"/>
      <c r="Q117" s="5"/>
      <c r="R117" s="16"/>
      <c r="S117" s="16"/>
      <c r="T117" s="16"/>
      <c r="U117" s="16"/>
      <c r="V117" s="16"/>
      <c r="W117" s="16"/>
      <c r="X117" s="16"/>
      <c r="Y117" s="16"/>
      <c r="Z117" s="5"/>
      <c r="AA117" s="5"/>
      <c r="AB117" s="5"/>
      <c r="AC117" s="16"/>
      <c r="AD117" s="16"/>
      <c r="AE117" s="16"/>
      <c r="AF117" s="16"/>
      <c r="AG117" s="16"/>
      <c r="AH117" s="16"/>
      <c r="AI117" s="127"/>
    </row>
    <row r="118" spans="1:35" ht="31.5" hidden="1" outlineLevel="7" x14ac:dyDescent="0.2">
      <c r="A118" s="6" t="s">
        <v>732</v>
      </c>
      <c r="B118" s="6" t="s">
        <v>92</v>
      </c>
      <c r="C118" s="20" t="s">
        <v>584</v>
      </c>
      <c r="D118" s="4"/>
      <c r="E118" s="16"/>
      <c r="F118" s="16"/>
      <c r="G118" s="16"/>
      <c r="H118" s="16"/>
      <c r="I118" s="16">
        <v>1295.3815400000001</v>
      </c>
      <c r="J118" s="16">
        <f t="shared" ref="J118:L118" si="298">SUM(H118:I118)</f>
        <v>1295.3815400000001</v>
      </c>
      <c r="K118" s="16"/>
      <c r="L118" s="16">
        <f t="shared" si="298"/>
        <v>1295.3815400000001</v>
      </c>
      <c r="M118" s="16"/>
      <c r="N118" s="16">
        <f t="shared" ref="N118" si="299">SUM(L118:M118)</f>
        <v>1295.3815400000001</v>
      </c>
      <c r="O118" s="5"/>
      <c r="P118" s="5"/>
      <c r="Q118" s="5"/>
      <c r="R118" s="16"/>
      <c r="S118" s="16"/>
      <c r="T118" s="16"/>
      <c r="U118" s="16"/>
      <c r="V118" s="16"/>
      <c r="W118" s="16"/>
      <c r="X118" s="16"/>
      <c r="Y118" s="16"/>
      <c r="Z118" s="5"/>
      <c r="AA118" s="5"/>
      <c r="AB118" s="5"/>
      <c r="AC118" s="16"/>
      <c r="AD118" s="16"/>
      <c r="AE118" s="16"/>
      <c r="AF118" s="16"/>
      <c r="AG118" s="16"/>
      <c r="AH118" s="16"/>
      <c r="AI118" s="127"/>
    </row>
    <row r="119" spans="1:35" ht="47.25" hidden="1" outlineLevel="7" x14ac:dyDescent="0.2">
      <c r="A119" s="7" t="s">
        <v>715</v>
      </c>
      <c r="B119" s="7"/>
      <c r="C119" s="21" t="s">
        <v>714</v>
      </c>
      <c r="D119" s="4"/>
      <c r="E119" s="16"/>
      <c r="F119" s="16"/>
      <c r="G119" s="4">
        <f t="shared" ref="G119:I119" si="300">G120</f>
        <v>169.893</v>
      </c>
      <c r="H119" s="4">
        <f t="shared" si="277"/>
        <v>169.893</v>
      </c>
      <c r="I119" s="4">
        <f t="shared" si="300"/>
        <v>0</v>
      </c>
      <c r="J119" s="4">
        <f t="shared" si="277"/>
        <v>169.893</v>
      </c>
      <c r="K119" s="4">
        <f t="shared" si="277"/>
        <v>0</v>
      </c>
      <c r="L119" s="4">
        <f t="shared" si="277"/>
        <v>169.893</v>
      </c>
      <c r="M119" s="4">
        <f t="shared" si="277"/>
        <v>0</v>
      </c>
      <c r="N119" s="4">
        <f t="shared" si="277"/>
        <v>169.893</v>
      </c>
      <c r="O119" s="5"/>
      <c r="P119" s="5"/>
      <c r="Q119" s="5"/>
      <c r="R119" s="16"/>
      <c r="S119" s="16"/>
      <c r="T119" s="4">
        <f t="shared" ref="T119" si="301">T120</f>
        <v>0</v>
      </c>
      <c r="U119" s="4">
        <f t="shared" si="278"/>
        <v>0</v>
      </c>
      <c r="V119" s="16"/>
      <c r="W119" s="16"/>
      <c r="X119" s="16"/>
      <c r="Y119" s="16"/>
      <c r="Z119" s="5"/>
      <c r="AA119" s="5"/>
      <c r="AB119" s="5"/>
      <c r="AC119" s="16"/>
      <c r="AD119" s="16"/>
      <c r="AE119" s="16"/>
      <c r="AF119" s="16"/>
      <c r="AG119" s="16"/>
      <c r="AH119" s="16"/>
      <c r="AI119" s="127"/>
    </row>
    <row r="120" spans="1:35" ht="31.5" hidden="1" outlineLevel="7" x14ac:dyDescent="0.2">
      <c r="A120" s="6" t="s">
        <v>715</v>
      </c>
      <c r="B120" s="6" t="s">
        <v>92</v>
      </c>
      <c r="C120" s="20" t="s">
        <v>584</v>
      </c>
      <c r="D120" s="4"/>
      <c r="E120" s="16"/>
      <c r="F120" s="16"/>
      <c r="G120" s="16">
        <v>169.893</v>
      </c>
      <c r="H120" s="16">
        <f t="shared" si="282"/>
        <v>169.893</v>
      </c>
      <c r="I120" s="16"/>
      <c r="J120" s="16">
        <f t="shared" ref="J120:L120" si="302">SUM(H120:I120)</f>
        <v>169.893</v>
      </c>
      <c r="K120" s="16"/>
      <c r="L120" s="16">
        <f t="shared" si="302"/>
        <v>169.893</v>
      </c>
      <c r="M120" s="16"/>
      <c r="N120" s="16">
        <f t="shared" ref="N120" si="303">SUM(L120:M120)</f>
        <v>169.893</v>
      </c>
      <c r="O120" s="5"/>
      <c r="P120" s="5"/>
      <c r="Q120" s="5"/>
      <c r="R120" s="16"/>
      <c r="S120" s="16"/>
      <c r="T120" s="16"/>
      <c r="U120" s="16">
        <f t="shared" ref="U120" si="304">SUM(S120:T120)</f>
        <v>0</v>
      </c>
      <c r="V120" s="16"/>
      <c r="W120" s="16"/>
      <c r="X120" s="16"/>
      <c r="Y120" s="16"/>
      <c r="Z120" s="5"/>
      <c r="AA120" s="5"/>
      <c r="AB120" s="5"/>
      <c r="AC120" s="16"/>
      <c r="AD120" s="16"/>
      <c r="AE120" s="16"/>
      <c r="AF120" s="16"/>
      <c r="AG120" s="16"/>
      <c r="AH120" s="16"/>
      <c r="AI120" s="127"/>
    </row>
    <row r="121" spans="1:35" ht="47.25" hidden="1" outlineLevel="7" x14ac:dyDescent="0.2">
      <c r="A121" s="7" t="s">
        <v>715</v>
      </c>
      <c r="B121" s="7"/>
      <c r="C121" s="21" t="s">
        <v>793</v>
      </c>
      <c r="D121" s="4"/>
      <c r="E121" s="16"/>
      <c r="F121" s="16"/>
      <c r="G121" s="16"/>
      <c r="H121" s="16"/>
      <c r="I121" s="16"/>
      <c r="J121" s="16"/>
      <c r="K121" s="4">
        <f t="shared" si="277"/>
        <v>900</v>
      </c>
      <c r="L121" s="4">
        <f t="shared" si="277"/>
        <v>900</v>
      </c>
      <c r="M121" s="4">
        <f t="shared" si="277"/>
        <v>0</v>
      </c>
      <c r="N121" s="4">
        <f t="shared" si="277"/>
        <v>900</v>
      </c>
      <c r="O121" s="5"/>
      <c r="P121" s="5"/>
      <c r="Q121" s="5"/>
      <c r="R121" s="16"/>
      <c r="S121" s="16"/>
      <c r="T121" s="16"/>
      <c r="U121" s="16"/>
      <c r="V121" s="16"/>
      <c r="W121" s="16"/>
      <c r="X121" s="16"/>
      <c r="Y121" s="16"/>
      <c r="Z121" s="5"/>
      <c r="AA121" s="5"/>
      <c r="AB121" s="5"/>
      <c r="AC121" s="16"/>
      <c r="AD121" s="16"/>
      <c r="AE121" s="16"/>
      <c r="AF121" s="16"/>
      <c r="AG121" s="16"/>
      <c r="AH121" s="16"/>
      <c r="AI121" s="127"/>
    </row>
    <row r="122" spans="1:35" ht="31.5" hidden="1" outlineLevel="7" x14ac:dyDescent="0.2">
      <c r="A122" s="6" t="s">
        <v>715</v>
      </c>
      <c r="B122" s="6" t="s">
        <v>92</v>
      </c>
      <c r="C122" s="20" t="s">
        <v>584</v>
      </c>
      <c r="D122" s="4"/>
      <c r="E122" s="16"/>
      <c r="F122" s="16"/>
      <c r="G122" s="16"/>
      <c r="H122" s="16"/>
      <c r="I122" s="16"/>
      <c r="J122" s="16"/>
      <c r="K122" s="16">
        <v>900</v>
      </c>
      <c r="L122" s="16">
        <f t="shared" ref="L122" si="305">SUM(J122:K122)</f>
        <v>900</v>
      </c>
      <c r="M122" s="16"/>
      <c r="N122" s="16">
        <f t="shared" ref="N122" si="306">SUM(L122:M122)</f>
        <v>900</v>
      </c>
      <c r="O122" s="5"/>
      <c r="P122" s="5"/>
      <c r="Q122" s="5"/>
      <c r="R122" s="16"/>
      <c r="S122" s="16"/>
      <c r="T122" s="16"/>
      <c r="U122" s="16"/>
      <c r="V122" s="16"/>
      <c r="W122" s="16"/>
      <c r="X122" s="16"/>
      <c r="Y122" s="16"/>
      <c r="Z122" s="5"/>
      <c r="AA122" s="5"/>
      <c r="AB122" s="5"/>
      <c r="AC122" s="16"/>
      <c r="AD122" s="16"/>
      <c r="AE122" s="16"/>
      <c r="AF122" s="16"/>
      <c r="AG122" s="16"/>
      <c r="AH122" s="16"/>
      <c r="AI122" s="127"/>
    </row>
    <row r="123" spans="1:35" ht="15.75" hidden="1" outlineLevel="7" x14ac:dyDescent="0.2">
      <c r="A123" s="40" t="s">
        <v>708</v>
      </c>
      <c r="B123" s="55"/>
      <c r="C123" s="58" t="s">
        <v>252</v>
      </c>
      <c r="D123" s="4"/>
      <c r="E123" s="16"/>
      <c r="F123" s="16"/>
      <c r="G123" s="4">
        <f t="shared" ref="G123:N124" si="307">G124</f>
        <v>525</v>
      </c>
      <c r="H123" s="4">
        <f t="shared" si="307"/>
        <v>525</v>
      </c>
      <c r="I123" s="4">
        <f t="shared" si="307"/>
        <v>0</v>
      </c>
      <c r="J123" s="4">
        <f t="shared" si="307"/>
        <v>525</v>
      </c>
      <c r="K123" s="16"/>
      <c r="L123" s="4">
        <f t="shared" si="307"/>
        <v>525</v>
      </c>
      <c r="M123" s="16"/>
      <c r="N123" s="4">
        <f t="shared" si="307"/>
        <v>525</v>
      </c>
      <c r="O123" s="5"/>
      <c r="P123" s="5"/>
      <c r="Q123" s="5"/>
      <c r="R123" s="16"/>
      <c r="S123" s="16"/>
      <c r="T123" s="4">
        <f t="shared" ref="T123:U124" si="308">T124</f>
        <v>0</v>
      </c>
      <c r="U123" s="4">
        <f t="shared" si="308"/>
        <v>0</v>
      </c>
      <c r="V123" s="16"/>
      <c r="W123" s="16"/>
      <c r="X123" s="16"/>
      <c r="Y123" s="16"/>
      <c r="Z123" s="5"/>
      <c r="AA123" s="5"/>
      <c r="AB123" s="5"/>
      <c r="AC123" s="16"/>
      <c r="AD123" s="16"/>
      <c r="AE123" s="16"/>
      <c r="AF123" s="16"/>
      <c r="AG123" s="16"/>
      <c r="AH123" s="16"/>
      <c r="AI123" s="127"/>
    </row>
    <row r="124" spans="1:35" ht="31.5" hidden="1" outlineLevel="7" x14ac:dyDescent="0.2">
      <c r="A124" s="40" t="s">
        <v>709</v>
      </c>
      <c r="B124" s="7"/>
      <c r="C124" s="36" t="s">
        <v>706</v>
      </c>
      <c r="D124" s="4"/>
      <c r="E124" s="16"/>
      <c r="F124" s="16"/>
      <c r="G124" s="4">
        <f t="shared" si="307"/>
        <v>525</v>
      </c>
      <c r="H124" s="4">
        <f t="shared" si="307"/>
        <v>525</v>
      </c>
      <c r="I124" s="4">
        <f t="shared" si="307"/>
        <v>0</v>
      </c>
      <c r="J124" s="4">
        <f t="shared" si="307"/>
        <v>525</v>
      </c>
      <c r="K124" s="16"/>
      <c r="L124" s="4">
        <f t="shared" si="307"/>
        <v>525</v>
      </c>
      <c r="M124" s="16"/>
      <c r="N124" s="4">
        <f t="shared" si="307"/>
        <v>525</v>
      </c>
      <c r="O124" s="5"/>
      <c r="P124" s="5"/>
      <c r="Q124" s="5"/>
      <c r="R124" s="16"/>
      <c r="S124" s="16"/>
      <c r="T124" s="4">
        <f t="shared" si="308"/>
        <v>0</v>
      </c>
      <c r="U124" s="4">
        <f t="shared" si="308"/>
        <v>0</v>
      </c>
      <c r="V124" s="16"/>
      <c r="W124" s="16"/>
      <c r="X124" s="16"/>
      <c r="Y124" s="16"/>
      <c r="Z124" s="5"/>
      <c r="AA124" s="5"/>
      <c r="AB124" s="5"/>
      <c r="AC124" s="16"/>
      <c r="AD124" s="16"/>
      <c r="AE124" s="16"/>
      <c r="AF124" s="16"/>
      <c r="AG124" s="16"/>
      <c r="AH124" s="16"/>
      <c r="AI124" s="127"/>
    </row>
    <row r="125" spans="1:35" ht="31.5" hidden="1" outlineLevel="7" x14ac:dyDescent="0.2">
      <c r="A125" s="42" t="s">
        <v>709</v>
      </c>
      <c r="B125" s="6" t="s">
        <v>92</v>
      </c>
      <c r="C125" s="20" t="s">
        <v>584</v>
      </c>
      <c r="D125" s="4"/>
      <c r="E125" s="16"/>
      <c r="F125" s="16"/>
      <c r="G125" s="5">
        <f>300+85+100+40</f>
        <v>525</v>
      </c>
      <c r="H125" s="5">
        <f>SUM(F125:G125)</f>
        <v>525</v>
      </c>
      <c r="I125" s="5"/>
      <c r="J125" s="5">
        <f>SUM(H125:I125)</f>
        <v>525</v>
      </c>
      <c r="K125" s="16"/>
      <c r="L125" s="5">
        <f>SUM(J125:K125)</f>
        <v>525</v>
      </c>
      <c r="M125" s="16"/>
      <c r="N125" s="5">
        <f>SUM(L125:M125)</f>
        <v>525</v>
      </c>
      <c r="O125" s="5"/>
      <c r="P125" s="5"/>
      <c r="Q125" s="5"/>
      <c r="R125" s="16"/>
      <c r="S125" s="16"/>
      <c r="T125" s="5"/>
      <c r="U125" s="5">
        <f>SUM(S125:T125)</f>
        <v>0</v>
      </c>
      <c r="V125" s="16"/>
      <c r="W125" s="16"/>
      <c r="X125" s="16"/>
      <c r="Y125" s="16"/>
      <c r="Z125" s="5"/>
      <c r="AA125" s="5"/>
      <c r="AB125" s="5"/>
      <c r="AC125" s="16"/>
      <c r="AD125" s="16"/>
      <c r="AE125" s="16"/>
      <c r="AF125" s="16"/>
      <c r="AG125" s="16"/>
      <c r="AH125" s="16"/>
      <c r="AI125" s="127"/>
    </row>
    <row r="126" spans="1:35" ht="31.5" hidden="1" outlineLevel="3" x14ac:dyDescent="0.25">
      <c r="A126" s="137" t="s">
        <v>207</v>
      </c>
      <c r="B126" s="137"/>
      <c r="C126" s="19" t="s">
        <v>208</v>
      </c>
      <c r="D126" s="4">
        <f>D127</f>
        <v>1000</v>
      </c>
      <c r="E126" s="4">
        <f t="shared" ref="E126:AH126" si="309">E127</f>
        <v>0</v>
      </c>
      <c r="F126" s="4">
        <f t="shared" si="309"/>
        <v>1000</v>
      </c>
      <c r="G126" s="4">
        <f t="shared" si="309"/>
        <v>0</v>
      </c>
      <c r="H126" s="4">
        <f t="shared" si="309"/>
        <v>1000</v>
      </c>
      <c r="I126" s="4">
        <f t="shared" si="309"/>
        <v>0</v>
      </c>
      <c r="J126" s="4">
        <f t="shared" si="309"/>
        <v>1000</v>
      </c>
      <c r="K126" s="4">
        <f t="shared" si="309"/>
        <v>0</v>
      </c>
      <c r="L126" s="4">
        <f t="shared" si="309"/>
        <v>1000</v>
      </c>
      <c r="M126" s="4">
        <f t="shared" si="309"/>
        <v>0</v>
      </c>
      <c r="N126" s="4">
        <f t="shared" si="309"/>
        <v>1000</v>
      </c>
      <c r="O126" s="4">
        <f t="shared" si="309"/>
        <v>900</v>
      </c>
      <c r="P126" s="4">
        <f t="shared" si="309"/>
        <v>0</v>
      </c>
      <c r="Q126" s="4">
        <f t="shared" si="309"/>
        <v>900</v>
      </c>
      <c r="R126" s="4">
        <f t="shared" si="309"/>
        <v>0</v>
      </c>
      <c r="S126" s="4">
        <f t="shared" si="309"/>
        <v>900</v>
      </c>
      <c r="T126" s="4">
        <f t="shared" si="309"/>
        <v>0</v>
      </c>
      <c r="U126" s="4">
        <f t="shared" si="309"/>
        <v>900</v>
      </c>
      <c r="V126" s="4">
        <f t="shared" si="309"/>
        <v>0</v>
      </c>
      <c r="W126" s="4">
        <f t="shared" si="309"/>
        <v>900</v>
      </c>
      <c r="X126" s="4">
        <f t="shared" si="309"/>
        <v>0</v>
      </c>
      <c r="Y126" s="4">
        <f t="shared" si="309"/>
        <v>900</v>
      </c>
      <c r="Z126" s="4">
        <f t="shared" si="309"/>
        <v>900</v>
      </c>
      <c r="AA126" s="4">
        <f t="shared" si="309"/>
        <v>0</v>
      </c>
      <c r="AB126" s="4">
        <f t="shared" si="309"/>
        <v>900</v>
      </c>
      <c r="AC126" s="4">
        <f t="shared" si="309"/>
        <v>0</v>
      </c>
      <c r="AD126" s="4">
        <f t="shared" si="309"/>
        <v>900</v>
      </c>
      <c r="AE126" s="4">
        <f t="shared" si="309"/>
        <v>0</v>
      </c>
      <c r="AF126" s="4">
        <f t="shared" si="309"/>
        <v>900</v>
      </c>
      <c r="AG126" s="4">
        <f t="shared" si="309"/>
        <v>0</v>
      </c>
      <c r="AH126" s="4">
        <f t="shared" si="309"/>
        <v>900</v>
      </c>
      <c r="AI126" s="127"/>
    </row>
    <row r="127" spans="1:35" ht="47.25" hidden="1" outlineLevel="4" x14ac:dyDescent="0.25">
      <c r="A127" s="137" t="s">
        <v>209</v>
      </c>
      <c r="B127" s="137"/>
      <c r="C127" s="19" t="s">
        <v>612</v>
      </c>
      <c r="D127" s="4">
        <f>D128+D132</f>
        <v>1000</v>
      </c>
      <c r="E127" s="4">
        <f t="shared" ref="E127:AD127" si="310">E128+E132</f>
        <v>0</v>
      </c>
      <c r="F127" s="4">
        <f t="shared" si="310"/>
        <v>1000</v>
      </c>
      <c r="G127" s="4">
        <f t="shared" si="310"/>
        <v>0</v>
      </c>
      <c r="H127" s="4">
        <f t="shared" si="310"/>
        <v>1000</v>
      </c>
      <c r="I127" s="4">
        <f t="shared" si="310"/>
        <v>0</v>
      </c>
      <c r="J127" s="4">
        <f t="shared" si="310"/>
        <v>1000</v>
      </c>
      <c r="K127" s="4">
        <f t="shared" ref="K127:L127" si="311">K128+K132</f>
        <v>0</v>
      </c>
      <c r="L127" s="4">
        <f t="shared" si="311"/>
        <v>1000</v>
      </c>
      <c r="M127" s="4">
        <f t="shared" ref="M127:N127" si="312">M128+M132</f>
        <v>0</v>
      </c>
      <c r="N127" s="4">
        <f t="shared" si="312"/>
        <v>1000</v>
      </c>
      <c r="O127" s="4">
        <f t="shared" si="310"/>
        <v>900</v>
      </c>
      <c r="P127" s="4">
        <f t="shared" si="310"/>
        <v>0</v>
      </c>
      <c r="Q127" s="4">
        <f t="shared" si="310"/>
        <v>900</v>
      </c>
      <c r="R127" s="4">
        <f t="shared" si="310"/>
        <v>0</v>
      </c>
      <c r="S127" s="4">
        <f t="shared" si="310"/>
        <v>900</v>
      </c>
      <c r="T127" s="4">
        <f t="shared" si="310"/>
        <v>0</v>
      </c>
      <c r="U127" s="4">
        <f t="shared" si="310"/>
        <v>900</v>
      </c>
      <c r="V127" s="4">
        <f t="shared" si="310"/>
        <v>0</v>
      </c>
      <c r="W127" s="4">
        <f t="shared" si="310"/>
        <v>900</v>
      </c>
      <c r="X127" s="4">
        <f t="shared" ref="X127:Y127" si="313">X128+X132</f>
        <v>0</v>
      </c>
      <c r="Y127" s="4">
        <f t="shared" si="313"/>
        <v>900</v>
      </c>
      <c r="Z127" s="4">
        <f t="shared" si="310"/>
        <v>900</v>
      </c>
      <c r="AA127" s="4">
        <f t="shared" si="310"/>
        <v>0</v>
      </c>
      <c r="AB127" s="4">
        <f t="shared" si="310"/>
        <v>900</v>
      </c>
      <c r="AC127" s="4">
        <f t="shared" si="310"/>
        <v>0</v>
      </c>
      <c r="AD127" s="4">
        <f t="shared" si="310"/>
        <v>900</v>
      </c>
      <c r="AE127" s="4">
        <f t="shared" ref="AE127:AH127" si="314">AE128+AE132</f>
        <v>0</v>
      </c>
      <c r="AF127" s="4">
        <f t="shared" si="314"/>
        <v>900</v>
      </c>
      <c r="AG127" s="4">
        <f t="shared" si="314"/>
        <v>0</v>
      </c>
      <c r="AH127" s="4">
        <f t="shared" si="314"/>
        <v>900</v>
      </c>
      <c r="AI127" s="127"/>
    </row>
    <row r="128" spans="1:35" ht="31.5" hidden="1" outlineLevel="5" x14ac:dyDescent="0.25">
      <c r="A128" s="137" t="s">
        <v>443</v>
      </c>
      <c r="B128" s="137"/>
      <c r="C128" s="19" t="s">
        <v>444</v>
      </c>
      <c r="D128" s="4">
        <f>D129+D130+D131</f>
        <v>200</v>
      </c>
      <c r="E128" s="4">
        <f t="shared" ref="E128:L128" si="315">E129+E130+E131</f>
        <v>0</v>
      </c>
      <c r="F128" s="4">
        <f t="shared" si="315"/>
        <v>200</v>
      </c>
      <c r="G128" s="4">
        <f t="shared" si="315"/>
        <v>0</v>
      </c>
      <c r="H128" s="4">
        <f t="shared" si="315"/>
        <v>200</v>
      </c>
      <c r="I128" s="4">
        <f t="shared" si="315"/>
        <v>0</v>
      </c>
      <c r="J128" s="4">
        <f t="shared" si="315"/>
        <v>200</v>
      </c>
      <c r="K128" s="4">
        <f t="shared" si="315"/>
        <v>0</v>
      </c>
      <c r="L128" s="4">
        <f t="shared" si="315"/>
        <v>200</v>
      </c>
      <c r="M128" s="4">
        <f t="shared" ref="M128:N128" si="316">M129+M130+M131</f>
        <v>0</v>
      </c>
      <c r="N128" s="4">
        <f t="shared" si="316"/>
        <v>200</v>
      </c>
      <c r="O128" s="4">
        <f>O129+O130+O131</f>
        <v>200</v>
      </c>
      <c r="P128" s="4">
        <f t="shared" ref="P128:W128" si="317">P129+P130+P131</f>
        <v>0</v>
      </c>
      <c r="Q128" s="4">
        <f t="shared" si="317"/>
        <v>200</v>
      </c>
      <c r="R128" s="4">
        <f t="shared" si="317"/>
        <v>0</v>
      </c>
      <c r="S128" s="4">
        <f t="shared" si="317"/>
        <v>200</v>
      </c>
      <c r="T128" s="4">
        <f t="shared" si="317"/>
        <v>0</v>
      </c>
      <c r="U128" s="4">
        <f t="shared" si="317"/>
        <v>200</v>
      </c>
      <c r="V128" s="4">
        <f t="shared" si="317"/>
        <v>0</v>
      </c>
      <c r="W128" s="4">
        <f t="shared" si="317"/>
        <v>200</v>
      </c>
      <c r="X128" s="4">
        <f t="shared" ref="X128:Y128" si="318">X129+X130+X131</f>
        <v>0</v>
      </c>
      <c r="Y128" s="4">
        <f t="shared" si="318"/>
        <v>200</v>
      </c>
      <c r="Z128" s="4">
        <f>Z129+Z130+Z131</f>
        <v>200</v>
      </c>
      <c r="AA128" s="4">
        <f t="shared" ref="AA128:AD128" si="319">AA129+AA130+AA131</f>
        <v>0</v>
      </c>
      <c r="AB128" s="4">
        <f t="shared" si="319"/>
        <v>200</v>
      </c>
      <c r="AC128" s="4">
        <f t="shared" si="319"/>
        <v>0</v>
      </c>
      <c r="AD128" s="4">
        <f t="shared" si="319"/>
        <v>200</v>
      </c>
      <c r="AE128" s="4">
        <f t="shared" ref="AE128:AH128" si="320">AE129+AE130+AE131</f>
        <v>0</v>
      </c>
      <c r="AF128" s="4">
        <f t="shared" si="320"/>
        <v>200</v>
      </c>
      <c r="AG128" s="4">
        <f t="shared" si="320"/>
        <v>0</v>
      </c>
      <c r="AH128" s="4">
        <f t="shared" si="320"/>
        <v>200</v>
      </c>
      <c r="AI128" s="127"/>
    </row>
    <row r="129" spans="1:35" ht="31.5" hidden="1" outlineLevel="7" x14ac:dyDescent="0.25">
      <c r="A129" s="138" t="s">
        <v>443</v>
      </c>
      <c r="B129" s="138" t="s">
        <v>11</v>
      </c>
      <c r="C129" s="18" t="s">
        <v>12</v>
      </c>
      <c r="D129" s="5">
        <v>100</v>
      </c>
      <c r="E129" s="5"/>
      <c r="F129" s="5">
        <f>SUM(D129:E129)</f>
        <v>100</v>
      </c>
      <c r="G129" s="5"/>
      <c r="H129" s="5">
        <f>SUM(F129:G129)</f>
        <v>100</v>
      </c>
      <c r="I129" s="5"/>
      <c r="J129" s="5">
        <f>SUM(H129:I129)</f>
        <v>100</v>
      </c>
      <c r="K129" s="5"/>
      <c r="L129" s="5">
        <f>SUM(J129:K129)</f>
        <v>100</v>
      </c>
      <c r="M129" s="5"/>
      <c r="N129" s="5">
        <f>SUM(L129:M129)</f>
        <v>100</v>
      </c>
      <c r="O129" s="5">
        <v>100</v>
      </c>
      <c r="P129" s="5"/>
      <c r="Q129" s="5">
        <f>SUM(O129:P129)</f>
        <v>100</v>
      </c>
      <c r="R129" s="5"/>
      <c r="S129" s="5">
        <f>SUM(Q129:R129)</f>
        <v>100</v>
      </c>
      <c r="T129" s="5"/>
      <c r="U129" s="5">
        <f>SUM(S129:T129)</f>
        <v>100</v>
      </c>
      <c r="V129" s="5"/>
      <c r="W129" s="5">
        <f>SUM(U129:V129)</f>
        <v>100</v>
      </c>
      <c r="X129" s="5"/>
      <c r="Y129" s="5">
        <f>SUM(W129:X129)</f>
        <v>100</v>
      </c>
      <c r="Z129" s="5">
        <v>100</v>
      </c>
      <c r="AA129" s="5"/>
      <c r="AB129" s="5">
        <f>SUM(Z129:AA129)</f>
        <v>100</v>
      </c>
      <c r="AC129" s="5"/>
      <c r="AD129" s="5">
        <f>SUM(AB129:AC129)</f>
        <v>100</v>
      </c>
      <c r="AE129" s="5"/>
      <c r="AF129" s="5">
        <f>SUM(AD129:AE129)</f>
        <v>100</v>
      </c>
      <c r="AG129" s="5"/>
      <c r="AH129" s="5">
        <f>SUM(AF129:AG129)</f>
        <v>100</v>
      </c>
      <c r="AI129" s="127"/>
    </row>
    <row r="130" spans="1:35" ht="31.5" hidden="1" outlineLevel="7" x14ac:dyDescent="0.25">
      <c r="A130" s="138" t="s">
        <v>443</v>
      </c>
      <c r="B130" s="138" t="s">
        <v>92</v>
      </c>
      <c r="C130" s="18" t="s">
        <v>93</v>
      </c>
      <c r="D130" s="5">
        <v>30</v>
      </c>
      <c r="E130" s="5"/>
      <c r="F130" s="5">
        <f>SUM(D130:E130)</f>
        <v>30</v>
      </c>
      <c r="G130" s="5"/>
      <c r="H130" s="5">
        <f>SUM(F130:G130)</f>
        <v>30</v>
      </c>
      <c r="I130" s="5"/>
      <c r="J130" s="5">
        <f>SUM(H130:I130)</f>
        <v>30</v>
      </c>
      <c r="K130" s="5"/>
      <c r="L130" s="5">
        <f>SUM(J130:K130)</f>
        <v>30</v>
      </c>
      <c r="M130" s="5"/>
      <c r="N130" s="5">
        <f>SUM(L130:M130)</f>
        <v>30</v>
      </c>
      <c r="O130" s="5">
        <v>30</v>
      </c>
      <c r="P130" s="5"/>
      <c r="Q130" s="5">
        <f>SUM(O130:P130)</f>
        <v>30</v>
      </c>
      <c r="R130" s="5"/>
      <c r="S130" s="5">
        <f>SUM(Q130:R130)</f>
        <v>30</v>
      </c>
      <c r="T130" s="5"/>
      <c r="U130" s="5">
        <f>SUM(S130:T130)</f>
        <v>30</v>
      </c>
      <c r="V130" s="5"/>
      <c r="W130" s="5">
        <f>SUM(U130:V130)</f>
        <v>30</v>
      </c>
      <c r="X130" s="5"/>
      <c r="Y130" s="5">
        <f>SUM(W130:X130)</f>
        <v>30</v>
      </c>
      <c r="Z130" s="5">
        <v>30</v>
      </c>
      <c r="AA130" s="5"/>
      <c r="AB130" s="5">
        <f>SUM(Z130:AA130)</f>
        <v>30</v>
      </c>
      <c r="AC130" s="5"/>
      <c r="AD130" s="5">
        <f>SUM(AB130:AC130)</f>
        <v>30</v>
      </c>
      <c r="AE130" s="5"/>
      <c r="AF130" s="5">
        <f>SUM(AD130:AE130)</f>
        <v>30</v>
      </c>
      <c r="AG130" s="5"/>
      <c r="AH130" s="5">
        <f>SUM(AF130:AG130)</f>
        <v>30</v>
      </c>
      <c r="AI130" s="127"/>
    </row>
    <row r="131" spans="1:35" ht="15.75" hidden="1" outlineLevel="7" x14ac:dyDescent="0.25">
      <c r="A131" s="138" t="s">
        <v>443</v>
      </c>
      <c r="B131" s="138" t="s">
        <v>27</v>
      </c>
      <c r="C131" s="18" t="s">
        <v>28</v>
      </c>
      <c r="D131" s="5">
        <v>70</v>
      </c>
      <c r="E131" s="5"/>
      <c r="F131" s="5">
        <f>SUM(D131:E131)</f>
        <v>70</v>
      </c>
      <c r="G131" s="5"/>
      <c r="H131" s="5">
        <f>SUM(F131:G131)</f>
        <v>70</v>
      </c>
      <c r="I131" s="5"/>
      <c r="J131" s="5">
        <f>SUM(H131:I131)</f>
        <v>70</v>
      </c>
      <c r="K131" s="5"/>
      <c r="L131" s="5">
        <f>SUM(J131:K131)</f>
        <v>70</v>
      </c>
      <c r="M131" s="5"/>
      <c r="N131" s="5">
        <f>SUM(L131:M131)</f>
        <v>70</v>
      </c>
      <c r="O131" s="5">
        <v>70</v>
      </c>
      <c r="P131" s="5"/>
      <c r="Q131" s="5">
        <f>SUM(O131:P131)</f>
        <v>70</v>
      </c>
      <c r="R131" s="5"/>
      <c r="S131" s="5">
        <f>SUM(Q131:R131)</f>
        <v>70</v>
      </c>
      <c r="T131" s="5"/>
      <c r="U131" s="5">
        <f>SUM(S131:T131)</f>
        <v>70</v>
      </c>
      <c r="V131" s="5"/>
      <c r="W131" s="5">
        <f>SUM(U131:V131)</f>
        <v>70</v>
      </c>
      <c r="X131" s="5"/>
      <c r="Y131" s="5">
        <f>SUM(W131:X131)</f>
        <v>70</v>
      </c>
      <c r="Z131" s="5">
        <v>70</v>
      </c>
      <c r="AA131" s="5"/>
      <c r="AB131" s="5">
        <f>SUM(Z131:AA131)</f>
        <v>70</v>
      </c>
      <c r="AC131" s="5"/>
      <c r="AD131" s="5">
        <f>SUM(AB131:AC131)</f>
        <v>70</v>
      </c>
      <c r="AE131" s="5"/>
      <c r="AF131" s="5">
        <f>SUM(AD131:AE131)</f>
        <v>70</v>
      </c>
      <c r="AG131" s="5"/>
      <c r="AH131" s="5">
        <f>SUM(AF131:AG131)</f>
        <v>70</v>
      </c>
      <c r="AI131" s="127"/>
    </row>
    <row r="132" spans="1:35" ht="15.75" hidden="1" outlineLevel="5" x14ac:dyDescent="0.25">
      <c r="A132" s="137" t="s">
        <v>210</v>
      </c>
      <c r="B132" s="137"/>
      <c r="C132" s="19" t="s">
        <v>606</v>
      </c>
      <c r="D132" s="4">
        <f>D133</f>
        <v>800</v>
      </c>
      <c r="E132" s="4">
        <f t="shared" ref="E132:N132" si="321">E133</f>
        <v>0</v>
      </c>
      <c r="F132" s="4">
        <f t="shared" si="321"/>
        <v>800</v>
      </c>
      <c r="G132" s="4">
        <f t="shared" si="321"/>
        <v>0</v>
      </c>
      <c r="H132" s="4">
        <f t="shared" si="321"/>
        <v>800</v>
      </c>
      <c r="I132" s="4">
        <f t="shared" si="321"/>
        <v>0</v>
      </c>
      <c r="J132" s="4">
        <f t="shared" si="321"/>
        <v>800</v>
      </c>
      <c r="K132" s="4">
        <f t="shared" si="321"/>
        <v>0</v>
      </c>
      <c r="L132" s="4">
        <f t="shared" si="321"/>
        <v>800</v>
      </c>
      <c r="M132" s="4">
        <f t="shared" si="321"/>
        <v>0</v>
      </c>
      <c r="N132" s="4">
        <f t="shared" si="321"/>
        <v>800</v>
      </c>
      <c r="O132" s="4">
        <f>O133</f>
        <v>700</v>
      </c>
      <c r="P132" s="4">
        <f t="shared" ref="P132:Y132" si="322">P133</f>
        <v>0</v>
      </c>
      <c r="Q132" s="4">
        <f t="shared" si="322"/>
        <v>700</v>
      </c>
      <c r="R132" s="4">
        <f t="shared" si="322"/>
        <v>0</v>
      </c>
      <c r="S132" s="4">
        <f t="shared" si="322"/>
        <v>700</v>
      </c>
      <c r="T132" s="4">
        <f t="shared" si="322"/>
        <v>0</v>
      </c>
      <c r="U132" s="4">
        <f t="shared" si="322"/>
        <v>700</v>
      </c>
      <c r="V132" s="4">
        <f t="shared" si="322"/>
        <v>0</v>
      </c>
      <c r="W132" s="4">
        <f t="shared" si="322"/>
        <v>700</v>
      </c>
      <c r="X132" s="4">
        <f t="shared" si="322"/>
        <v>0</v>
      </c>
      <c r="Y132" s="4">
        <f t="shared" si="322"/>
        <v>700</v>
      </c>
      <c r="Z132" s="4">
        <f>Z133</f>
        <v>700</v>
      </c>
      <c r="AA132" s="4">
        <f t="shared" ref="AA132:AH132" si="323">AA133</f>
        <v>0</v>
      </c>
      <c r="AB132" s="4">
        <f t="shared" si="323"/>
        <v>700</v>
      </c>
      <c r="AC132" s="4">
        <f t="shared" si="323"/>
        <v>0</v>
      </c>
      <c r="AD132" s="4">
        <f t="shared" si="323"/>
        <v>700</v>
      </c>
      <c r="AE132" s="4">
        <f t="shared" si="323"/>
        <v>0</v>
      </c>
      <c r="AF132" s="4">
        <f t="shared" si="323"/>
        <v>700</v>
      </c>
      <c r="AG132" s="4">
        <f t="shared" si="323"/>
        <v>0</v>
      </c>
      <c r="AH132" s="4">
        <f t="shared" si="323"/>
        <v>700</v>
      </c>
      <c r="AI132" s="127"/>
    </row>
    <row r="133" spans="1:35" ht="31.5" hidden="1" outlineLevel="7" x14ac:dyDescent="0.25">
      <c r="A133" s="138" t="s">
        <v>210</v>
      </c>
      <c r="B133" s="138" t="s">
        <v>11</v>
      </c>
      <c r="C133" s="18" t="s">
        <v>12</v>
      </c>
      <c r="D133" s="5">
        <v>800</v>
      </c>
      <c r="E133" s="5"/>
      <c r="F133" s="5">
        <f>SUM(D133:E133)</f>
        <v>800</v>
      </c>
      <c r="G133" s="5"/>
      <c r="H133" s="5">
        <f>SUM(F133:G133)</f>
        <v>800</v>
      </c>
      <c r="I133" s="5"/>
      <c r="J133" s="5">
        <f>SUM(H133:I133)</f>
        <v>800</v>
      </c>
      <c r="K133" s="5"/>
      <c r="L133" s="5">
        <f>SUM(J133:K133)</f>
        <v>800</v>
      </c>
      <c r="M133" s="5"/>
      <c r="N133" s="5">
        <f>SUM(L133:M133)</f>
        <v>800</v>
      </c>
      <c r="O133" s="5">
        <v>700</v>
      </c>
      <c r="P133" s="5"/>
      <c r="Q133" s="5">
        <f>SUM(O133:P133)</f>
        <v>700</v>
      </c>
      <c r="R133" s="5"/>
      <c r="S133" s="5">
        <f>SUM(Q133:R133)</f>
        <v>700</v>
      </c>
      <c r="T133" s="5"/>
      <c r="U133" s="5">
        <f>SUM(S133:T133)</f>
        <v>700</v>
      </c>
      <c r="V133" s="5"/>
      <c r="W133" s="5">
        <f>SUM(U133:V133)</f>
        <v>700</v>
      </c>
      <c r="X133" s="5"/>
      <c r="Y133" s="5">
        <f>SUM(W133:X133)</f>
        <v>700</v>
      </c>
      <c r="Z133" s="5">
        <v>700</v>
      </c>
      <c r="AA133" s="5"/>
      <c r="AB133" s="5">
        <f>SUM(Z133:AA133)</f>
        <v>700</v>
      </c>
      <c r="AC133" s="5"/>
      <c r="AD133" s="5">
        <f>SUM(AB133:AC133)</f>
        <v>700</v>
      </c>
      <c r="AE133" s="5"/>
      <c r="AF133" s="5">
        <f>SUM(AD133:AE133)</f>
        <v>700</v>
      </c>
      <c r="AG133" s="5"/>
      <c r="AH133" s="5">
        <f>SUM(AF133:AG133)</f>
        <v>700</v>
      </c>
      <c r="AI133" s="127"/>
    </row>
    <row r="134" spans="1:35" ht="31.5" hidden="1" outlineLevel="3" x14ac:dyDescent="0.25">
      <c r="A134" s="137" t="s">
        <v>459</v>
      </c>
      <c r="B134" s="137"/>
      <c r="C134" s="19" t="s">
        <v>460</v>
      </c>
      <c r="D134" s="4">
        <f>D135</f>
        <v>42900</v>
      </c>
      <c r="E134" s="4">
        <f t="shared" ref="E134:N134" si="324">E135</f>
        <v>0</v>
      </c>
      <c r="F134" s="4">
        <f t="shared" si="324"/>
        <v>42900</v>
      </c>
      <c r="G134" s="4">
        <f t="shared" si="324"/>
        <v>5956.9764100000002</v>
      </c>
      <c r="H134" s="4">
        <f t="shared" si="324"/>
        <v>48856.976410000003</v>
      </c>
      <c r="I134" s="4">
        <f t="shared" si="324"/>
        <v>0</v>
      </c>
      <c r="J134" s="4">
        <f t="shared" si="324"/>
        <v>48856.976410000003</v>
      </c>
      <c r="K134" s="4">
        <f t="shared" si="324"/>
        <v>13919.06079</v>
      </c>
      <c r="L134" s="4">
        <f t="shared" si="324"/>
        <v>62776.037199999999</v>
      </c>
      <c r="M134" s="4">
        <f t="shared" si="324"/>
        <v>0</v>
      </c>
      <c r="N134" s="4">
        <f t="shared" si="324"/>
        <v>62776.037199999999</v>
      </c>
      <c r="O134" s="4">
        <f>O135</f>
        <v>42900</v>
      </c>
      <c r="P134" s="4">
        <f t="shared" ref="P134:Y134" si="325">P135</f>
        <v>0</v>
      </c>
      <c r="Q134" s="4">
        <f t="shared" si="325"/>
        <v>42900</v>
      </c>
      <c r="R134" s="4">
        <f t="shared" si="325"/>
        <v>0</v>
      </c>
      <c r="S134" s="4">
        <f t="shared" si="325"/>
        <v>42900</v>
      </c>
      <c r="T134" s="4">
        <f t="shared" si="325"/>
        <v>0</v>
      </c>
      <c r="U134" s="4">
        <f t="shared" si="325"/>
        <v>42900</v>
      </c>
      <c r="V134" s="4">
        <f t="shared" si="325"/>
        <v>0</v>
      </c>
      <c r="W134" s="4">
        <f t="shared" si="325"/>
        <v>42900</v>
      </c>
      <c r="X134" s="4">
        <f t="shared" si="325"/>
        <v>0</v>
      </c>
      <c r="Y134" s="4">
        <f t="shared" si="325"/>
        <v>42900</v>
      </c>
      <c r="Z134" s="4">
        <f>Z135</f>
        <v>42900</v>
      </c>
      <c r="AA134" s="4">
        <f t="shared" ref="AA134:AH134" si="326">AA135</f>
        <v>0</v>
      </c>
      <c r="AB134" s="4">
        <f t="shared" si="326"/>
        <v>42900</v>
      </c>
      <c r="AC134" s="4">
        <f t="shared" si="326"/>
        <v>0</v>
      </c>
      <c r="AD134" s="4">
        <f t="shared" si="326"/>
        <v>42900</v>
      </c>
      <c r="AE134" s="4">
        <f t="shared" si="326"/>
        <v>0</v>
      </c>
      <c r="AF134" s="4">
        <f t="shared" si="326"/>
        <v>42900</v>
      </c>
      <c r="AG134" s="4">
        <f t="shared" si="326"/>
        <v>0</v>
      </c>
      <c r="AH134" s="4">
        <f t="shared" si="326"/>
        <v>42900</v>
      </c>
      <c r="AI134" s="127"/>
    </row>
    <row r="135" spans="1:35" ht="31.5" hidden="1" outlineLevel="4" x14ac:dyDescent="0.25">
      <c r="A135" s="137" t="s">
        <v>461</v>
      </c>
      <c r="B135" s="137"/>
      <c r="C135" s="19" t="s">
        <v>765</v>
      </c>
      <c r="D135" s="4">
        <f>D136+D138</f>
        <v>42900</v>
      </c>
      <c r="E135" s="4">
        <f t="shared" ref="E135:L135" si="327">E136+E138</f>
        <v>0</v>
      </c>
      <c r="F135" s="4">
        <f t="shared" si="327"/>
        <v>42900</v>
      </c>
      <c r="G135" s="4">
        <f t="shared" si="327"/>
        <v>5956.9764100000002</v>
      </c>
      <c r="H135" s="4">
        <f t="shared" si="327"/>
        <v>48856.976410000003</v>
      </c>
      <c r="I135" s="4">
        <f t="shared" si="327"/>
        <v>0</v>
      </c>
      <c r="J135" s="4">
        <f t="shared" si="327"/>
        <v>48856.976410000003</v>
      </c>
      <c r="K135" s="4">
        <f t="shared" si="327"/>
        <v>13919.06079</v>
      </c>
      <c r="L135" s="4">
        <f t="shared" si="327"/>
        <v>62776.037199999999</v>
      </c>
      <c r="M135" s="4">
        <f t="shared" ref="M135:N135" si="328">M136+M138</f>
        <v>0</v>
      </c>
      <c r="N135" s="4">
        <f t="shared" si="328"/>
        <v>62776.037199999999</v>
      </c>
      <c r="O135" s="4">
        <f>O136+O138</f>
        <v>42900</v>
      </c>
      <c r="P135" s="4">
        <f t="shared" ref="P135:W135" si="329">P136+P138</f>
        <v>0</v>
      </c>
      <c r="Q135" s="4">
        <f t="shared" si="329"/>
        <v>42900</v>
      </c>
      <c r="R135" s="4">
        <f t="shared" si="329"/>
        <v>0</v>
      </c>
      <c r="S135" s="4">
        <f t="shared" si="329"/>
        <v>42900</v>
      </c>
      <c r="T135" s="4">
        <f t="shared" si="329"/>
        <v>0</v>
      </c>
      <c r="U135" s="4">
        <f t="shared" si="329"/>
        <v>42900</v>
      </c>
      <c r="V135" s="4">
        <f t="shared" si="329"/>
        <v>0</v>
      </c>
      <c r="W135" s="4">
        <f t="shared" si="329"/>
        <v>42900</v>
      </c>
      <c r="X135" s="4">
        <f t="shared" ref="X135:Y135" si="330">X136+X138</f>
        <v>0</v>
      </c>
      <c r="Y135" s="4">
        <f t="shared" si="330"/>
        <v>42900</v>
      </c>
      <c r="Z135" s="4">
        <f>Z136+Z138</f>
        <v>42900</v>
      </c>
      <c r="AA135" s="4">
        <f t="shared" ref="AA135:AD135" si="331">AA136+AA138</f>
        <v>0</v>
      </c>
      <c r="AB135" s="4">
        <f t="shared" si="331"/>
        <v>42900</v>
      </c>
      <c r="AC135" s="4">
        <f t="shared" si="331"/>
        <v>0</v>
      </c>
      <c r="AD135" s="4">
        <f t="shared" si="331"/>
        <v>42900</v>
      </c>
      <c r="AE135" s="4">
        <f t="shared" ref="AE135:AH135" si="332">AE136+AE138</f>
        <v>0</v>
      </c>
      <c r="AF135" s="4">
        <f t="shared" si="332"/>
        <v>42900</v>
      </c>
      <c r="AG135" s="4">
        <f t="shared" si="332"/>
        <v>0</v>
      </c>
      <c r="AH135" s="4">
        <f t="shared" si="332"/>
        <v>42900</v>
      </c>
      <c r="AI135" s="127"/>
    </row>
    <row r="136" spans="1:35" ht="47.25" hidden="1" outlineLevel="5" x14ac:dyDescent="0.25">
      <c r="A136" s="137" t="s">
        <v>462</v>
      </c>
      <c r="B136" s="137"/>
      <c r="C136" s="19" t="s">
        <v>546</v>
      </c>
      <c r="D136" s="4">
        <f>D137</f>
        <v>12900</v>
      </c>
      <c r="E136" s="4">
        <f t="shared" ref="E136:N136" si="333">E137</f>
        <v>0</v>
      </c>
      <c r="F136" s="4">
        <f t="shared" si="333"/>
        <v>12900</v>
      </c>
      <c r="G136" s="4">
        <f t="shared" si="333"/>
        <v>5956.9764100000002</v>
      </c>
      <c r="H136" s="4">
        <f t="shared" si="333"/>
        <v>18856.976409999999</v>
      </c>
      <c r="I136" s="4">
        <f t="shared" si="333"/>
        <v>0</v>
      </c>
      <c r="J136" s="4">
        <f t="shared" si="333"/>
        <v>18856.976409999999</v>
      </c>
      <c r="K136" s="4">
        <f t="shared" si="333"/>
        <v>19.460789999999999</v>
      </c>
      <c r="L136" s="4">
        <f t="shared" si="333"/>
        <v>18876.4372</v>
      </c>
      <c r="M136" s="4">
        <f t="shared" si="333"/>
        <v>0</v>
      </c>
      <c r="N136" s="4">
        <f t="shared" si="333"/>
        <v>18876.4372</v>
      </c>
      <c r="O136" s="4">
        <f>O137</f>
        <v>12900</v>
      </c>
      <c r="P136" s="4">
        <f t="shared" ref="P136:Y136" si="334">P137</f>
        <v>0</v>
      </c>
      <c r="Q136" s="4">
        <f t="shared" si="334"/>
        <v>12900</v>
      </c>
      <c r="R136" s="4">
        <f t="shared" si="334"/>
        <v>0</v>
      </c>
      <c r="S136" s="4">
        <f t="shared" si="334"/>
        <v>12900</v>
      </c>
      <c r="T136" s="4">
        <f t="shared" si="334"/>
        <v>0</v>
      </c>
      <c r="U136" s="4">
        <f t="shared" si="334"/>
        <v>12900</v>
      </c>
      <c r="V136" s="4">
        <f t="shared" si="334"/>
        <v>0</v>
      </c>
      <c r="W136" s="4">
        <f t="shared" si="334"/>
        <v>12900</v>
      </c>
      <c r="X136" s="4">
        <f t="shared" si="334"/>
        <v>0</v>
      </c>
      <c r="Y136" s="4">
        <f t="shared" si="334"/>
        <v>12900</v>
      </c>
      <c r="Z136" s="4">
        <f>Z137</f>
        <v>12900</v>
      </c>
      <c r="AA136" s="4">
        <f t="shared" ref="AA136:AH136" si="335">AA137</f>
        <v>0</v>
      </c>
      <c r="AB136" s="4">
        <f t="shared" si="335"/>
        <v>12900</v>
      </c>
      <c r="AC136" s="4">
        <f t="shared" si="335"/>
        <v>0</v>
      </c>
      <c r="AD136" s="4">
        <f t="shared" si="335"/>
        <v>12900</v>
      </c>
      <c r="AE136" s="4">
        <f t="shared" si="335"/>
        <v>0</v>
      </c>
      <c r="AF136" s="4">
        <f t="shared" si="335"/>
        <v>12900</v>
      </c>
      <c r="AG136" s="4">
        <f t="shared" si="335"/>
        <v>0</v>
      </c>
      <c r="AH136" s="4">
        <f t="shared" si="335"/>
        <v>12900</v>
      </c>
      <c r="AI136" s="127"/>
    </row>
    <row r="137" spans="1:35" ht="31.5" hidden="1" outlineLevel="7" x14ac:dyDescent="0.25">
      <c r="A137" s="138" t="s">
        <v>462</v>
      </c>
      <c r="B137" s="138" t="s">
        <v>92</v>
      </c>
      <c r="C137" s="18" t="s">
        <v>93</v>
      </c>
      <c r="D137" s="5">
        <v>12900</v>
      </c>
      <c r="E137" s="5"/>
      <c r="F137" s="5">
        <f>SUM(D137:E137)</f>
        <v>12900</v>
      </c>
      <c r="G137" s="5">
        <f>59.96482+5891.0667+4.19999+1.7449</f>
        <v>5956.9764100000002</v>
      </c>
      <c r="H137" s="5">
        <f>SUM(F137:G137)</f>
        <v>18856.976409999999</v>
      </c>
      <c r="I137" s="5"/>
      <c r="J137" s="5">
        <f>SUM(H137:I137)</f>
        <v>18856.976409999999</v>
      </c>
      <c r="K137" s="5">
        <v>19.460789999999999</v>
      </c>
      <c r="L137" s="5">
        <f>SUM(J137:K137)</f>
        <v>18876.4372</v>
      </c>
      <c r="M137" s="5"/>
      <c r="N137" s="5">
        <f>SUM(L137:M137)</f>
        <v>18876.4372</v>
      </c>
      <c r="O137" s="5">
        <v>12900</v>
      </c>
      <c r="P137" s="5"/>
      <c r="Q137" s="5">
        <f>SUM(O137:P137)</f>
        <v>12900</v>
      </c>
      <c r="R137" s="5"/>
      <c r="S137" s="5">
        <f>SUM(Q137:R137)</f>
        <v>12900</v>
      </c>
      <c r="T137" s="5"/>
      <c r="U137" s="5">
        <f>SUM(S137:T137)</f>
        <v>12900</v>
      </c>
      <c r="V137" s="5"/>
      <c r="W137" s="5">
        <f>SUM(U137:V137)</f>
        <v>12900</v>
      </c>
      <c r="X137" s="5"/>
      <c r="Y137" s="5">
        <f>SUM(W137:X137)</f>
        <v>12900</v>
      </c>
      <c r="Z137" s="5">
        <v>12900</v>
      </c>
      <c r="AA137" s="5"/>
      <c r="AB137" s="5">
        <f>SUM(Z137:AA137)</f>
        <v>12900</v>
      </c>
      <c r="AC137" s="5"/>
      <c r="AD137" s="5">
        <f>SUM(AB137:AC137)</f>
        <v>12900</v>
      </c>
      <c r="AE137" s="5"/>
      <c r="AF137" s="5">
        <f>SUM(AD137:AE137)</f>
        <v>12900</v>
      </c>
      <c r="AG137" s="5"/>
      <c r="AH137" s="5">
        <f>SUM(AF137:AG137)</f>
        <v>12900</v>
      </c>
      <c r="AI137" s="127"/>
    </row>
    <row r="138" spans="1:35" ht="47.25" hidden="1" outlineLevel="5" x14ac:dyDescent="0.25">
      <c r="A138" s="137" t="s">
        <v>462</v>
      </c>
      <c r="B138" s="137"/>
      <c r="C138" s="19" t="s">
        <v>570</v>
      </c>
      <c r="D138" s="4">
        <f>D139</f>
        <v>30000</v>
      </c>
      <c r="E138" s="4">
        <f t="shared" ref="E138:N138" si="336">E139</f>
        <v>0</v>
      </c>
      <c r="F138" s="4">
        <f t="shared" si="336"/>
        <v>30000</v>
      </c>
      <c r="G138" s="4">
        <f t="shared" si="336"/>
        <v>0</v>
      </c>
      <c r="H138" s="4">
        <f t="shared" si="336"/>
        <v>30000</v>
      </c>
      <c r="I138" s="4">
        <f t="shared" si="336"/>
        <v>0</v>
      </c>
      <c r="J138" s="4">
        <f t="shared" si="336"/>
        <v>30000</v>
      </c>
      <c r="K138" s="4">
        <f t="shared" si="336"/>
        <v>13899.6</v>
      </c>
      <c r="L138" s="4">
        <f t="shared" si="336"/>
        <v>43899.6</v>
      </c>
      <c r="M138" s="4">
        <f t="shared" si="336"/>
        <v>0</v>
      </c>
      <c r="N138" s="4">
        <f t="shared" si="336"/>
        <v>43899.6</v>
      </c>
      <c r="O138" s="4">
        <f>O139</f>
        <v>30000</v>
      </c>
      <c r="P138" s="4">
        <f t="shared" ref="P138:Y138" si="337">P139</f>
        <v>0</v>
      </c>
      <c r="Q138" s="4">
        <f t="shared" si="337"/>
        <v>30000</v>
      </c>
      <c r="R138" s="4">
        <f t="shared" si="337"/>
        <v>0</v>
      </c>
      <c r="S138" s="4">
        <f t="shared" si="337"/>
        <v>30000</v>
      </c>
      <c r="T138" s="4">
        <f t="shared" si="337"/>
        <v>0</v>
      </c>
      <c r="U138" s="4">
        <f t="shared" si="337"/>
        <v>30000</v>
      </c>
      <c r="V138" s="4">
        <f t="shared" si="337"/>
        <v>0</v>
      </c>
      <c r="W138" s="4">
        <f t="shared" si="337"/>
        <v>30000</v>
      </c>
      <c r="X138" s="4">
        <f t="shared" si="337"/>
        <v>0</v>
      </c>
      <c r="Y138" s="4">
        <f t="shared" si="337"/>
        <v>30000</v>
      </c>
      <c r="Z138" s="4">
        <f>Z139</f>
        <v>30000</v>
      </c>
      <c r="AA138" s="4">
        <f t="shared" ref="AA138:AH138" si="338">AA139</f>
        <v>0</v>
      </c>
      <c r="AB138" s="4">
        <f t="shared" si="338"/>
        <v>30000</v>
      </c>
      <c r="AC138" s="4">
        <f t="shared" si="338"/>
        <v>0</v>
      </c>
      <c r="AD138" s="4">
        <f t="shared" si="338"/>
        <v>30000</v>
      </c>
      <c r="AE138" s="4">
        <f t="shared" si="338"/>
        <v>0</v>
      </c>
      <c r="AF138" s="4">
        <f t="shared" si="338"/>
        <v>30000</v>
      </c>
      <c r="AG138" s="4">
        <f t="shared" si="338"/>
        <v>0</v>
      </c>
      <c r="AH138" s="4">
        <f t="shared" si="338"/>
        <v>30000</v>
      </c>
      <c r="AI138" s="127"/>
    </row>
    <row r="139" spans="1:35" ht="31.5" hidden="1" outlineLevel="7" x14ac:dyDescent="0.25">
      <c r="A139" s="138" t="s">
        <v>462</v>
      </c>
      <c r="B139" s="138" t="s">
        <v>92</v>
      </c>
      <c r="C139" s="18" t="s">
        <v>93</v>
      </c>
      <c r="D139" s="5">
        <v>30000</v>
      </c>
      <c r="E139" s="5"/>
      <c r="F139" s="5">
        <f>SUM(D139:E139)</f>
        <v>30000</v>
      </c>
      <c r="G139" s="5"/>
      <c r="H139" s="5">
        <f>SUM(F139:G139)</f>
        <v>30000</v>
      </c>
      <c r="I139" s="5"/>
      <c r="J139" s="5">
        <f>SUM(H139:I139)</f>
        <v>30000</v>
      </c>
      <c r="K139" s="5">
        <v>13899.6</v>
      </c>
      <c r="L139" s="5">
        <f>SUM(J139:K139)</f>
        <v>43899.6</v>
      </c>
      <c r="M139" s="5"/>
      <c r="N139" s="5">
        <f>SUM(L139:M139)</f>
        <v>43899.6</v>
      </c>
      <c r="O139" s="5">
        <v>30000</v>
      </c>
      <c r="P139" s="5"/>
      <c r="Q139" s="5">
        <f>SUM(O139:P139)</f>
        <v>30000</v>
      </c>
      <c r="R139" s="5"/>
      <c r="S139" s="5">
        <f>SUM(Q139:R139)</f>
        <v>30000</v>
      </c>
      <c r="T139" s="5"/>
      <c r="U139" s="5">
        <f>SUM(S139:T139)</f>
        <v>30000</v>
      </c>
      <c r="V139" s="5"/>
      <c r="W139" s="5">
        <f>SUM(U139:V139)</f>
        <v>30000</v>
      </c>
      <c r="X139" s="5"/>
      <c r="Y139" s="5">
        <f>SUM(W139:X139)</f>
        <v>30000</v>
      </c>
      <c r="Z139" s="5">
        <v>30000</v>
      </c>
      <c r="AA139" s="5"/>
      <c r="AB139" s="5">
        <f>SUM(Z139:AA139)</f>
        <v>30000</v>
      </c>
      <c r="AC139" s="5"/>
      <c r="AD139" s="5">
        <f>SUM(AB139:AC139)</f>
        <v>30000</v>
      </c>
      <c r="AE139" s="5"/>
      <c r="AF139" s="5">
        <f>SUM(AD139:AE139)</f>
        <v>30000</v>
      </c>
      <c r="AG139" s="5"/>
      <c r="AH139" s="5">
        <f>SUM(AF139:AG139)</f>
        <v>30000</v>
      </c>
      <c r="AI139" s="127"/>
    </row>
    <row r="140" spans="1:35" ht="31.5" outlineLevel="3" collapsed="1" x14ac:dyDescent="0.25">
      <c r="A140" s="137" t="s">
        <v>449</v>
      </c>
      <c r="B140" s="137"/>
      <c r="C140" s="19" t="s">
        <v>450</v>
      </c>
      <c r="D140" s="4">
        <f t="shared" ref="D140:AG142" si="339">D141</f>
        <v>500</v>
      </c>
      <c r="E140" s="4">
        <f t="shared" si="339"/>
        <v>0</v>
      </c>
      <c r="F140" s="4">
        <f t="shared" si="339"/>
        <v>500</v>
      </c>
      <c r="G140" s="4">
        <f t="shared" si="339"/>
        <v>0</v>
      </c>
      <c r="H140" s="4">
        <f t="shared" si="339"/>
        <v>500</v>
      </c>
      <c r="I140" s="4">
        <f t="shared" si="339"/>
        <v>0</v>
      </c>
      <c r="J140" s="4">
        <f t="shared" si="339"/>
        <v>500</v>
      </c>
      <c r="K140" s="4">
        <f t="shared" si="339"/>
        <v>0</v>
      </c>
      <c r="L140" s="4">
        <f t="shared" si="339"/>
        <v>500</v>
      </c>
      <c r="M140" s="4">
        <f t="shared" si="339"/>
        <v>2155.6680000000001</v>
      </c>
      <c r="N140" s="4">
        <f t="shared" si="339"/>
        <v>2655.6680000000001</v>
      </c>
      <c r="O140" s="4">
        <f t="shared" si="339"/>
        <v>400</v>
      </c>
      <c r="P140" s="4">
        <f t="shared" si="339"/>
        <v>0</v>
      </c>
      <c r="Q140" s="4">
        <f t="shared" si="339"/>
        <v>400</v>
      </c>
      <c r="R140" s="4">
        <f t="shared" si="339"/>
        <v>0</v>
      </c>
      <c r="S140" s="4">
        <f t="shared" si="339"/>
        <v>400</v>
      </c>
      <c r="T140" s="4">
        <f t="shared" si="339"/>
        <v>0</v>
      </c>
      <c r="U140" s="4">
        <f t="shared" si="339"/>
        <v>400</v>
      </c>
      <c r="V140" s="4">
        <f t="shared" si="339"/>
        <v>0</v>
      </c>
      <c r="W140" s="4">
        <f t="shared" si="339"/>
        <v>400</v>
      </c>
      <c r="X140" s="4">
        <f t="shared" si="339"/>
        <v>0</v>
      </c>
      <c r="Y140" s="4">
        <f t="shared" si="339"/>
        <v>400</v>
      </c>
      <c r="Z140" s="4">
        <f t="shared" si="339"/>
        <v>400</v>
      </c>
      <c r="AA140" s="4">
        <f t="shared" si="339"/>
        <v>0</v>
      </c>
      <c r="AB140" s="4">
        <f t="shared" si="339"/>
        <v>400</v>
      </c>
      <c r="AC140" s="4">
        <f t="shared" si="339"/>
        <v>0</v>
      </c>
      <c r="AD140" s="4">
        <f t="shared" si="339"/>
        <v>400</v>
      </c>
      <c r="AE140" s="4">
        <f t="shared" si="339"/>
        <v>0</v>
      </c>
      <c r="AF140" s="4">
        <f t="shared" ref="AE140:AF142" si="340">AF141</f>
        <v>400</v>
      </c>
      <c r="AG140" s="4">
        <f t="shared" si="339"/>
        <v>0</v>
      </c>
      <c r="AH140" s="4">
        <f t="shared" ref="AG140:AH142" si="341">AH141</f>
        <v>400</v>
      </c>
      <c r="AI140" s="127"/>
    </row>
    <row r="141" spans="1:35" ht="47.25" outlineLevel="4" x14ac:dyDescent="0.25">
      <c r="A141" s="137" t="s">
        <v>451</v>
      </c>
      <c r="B141" s="137"/>
      <c r="C141" s="19" t="s">
        <v>452</v>
      </c>
      <c r="D141" s="4">
        <f t="shared" si="339"/>
        <v>500</v>
      </c>
      <c r="E141" s="4">
        <f t="shared" si="339"/>
        <v>0</v>
      </c>
      <c r="F141" s="4">
        <f t="shared" si="339"/>
        <v>500</v>
      </c>
      <c r="G141" s="4">
        <f t="shared" si="339"/>
        <v>0</v>
      </c>
      <c r="H141" s="4">
        <f t="shared" si="339"/>
        <v>500</v>
      </c>
      <c r="I141" s="4">
        <f t="shared" si="339"/>
        <v>0</v>
      </c>
      <c r="J141" s="4">
        <f t="shared" si="339"/>
        <v>500</v>
      </c>
      <c r="K141" s="4">
        <f t="shared" si="339"/>
        <v>0</v>
      </c>
      <c r="L141" s="4">
        <f t="shared" si="339"/>
        <v>500</v>
      </c>
      <c r="M141" s="4">
        <f t="shared" si="339"/>
        <v>2155.6680000000001</v>
      </c>
      <c r="N141" s="4">
        <f t="shared" si="339"/>
        <v>2655.6680000000001</v>
      </c>
      <c r="O141" s="4">
        <f t="shared" si="339"/>
        <v>400</v>
      </c>
      <c r="P141" s="4">
        <f t="shared" si="339"/>
        <v>0</v>
      </c>
      <c r="Q141" s="4">
        <f t="shared" si="339"/>
        <v>400</v>
      </c>
      <c r="R141" s="4">
        <f t="shared" si="339"/>
        <v>0</v>
      </c>
      <c r="S141" s="4">
        <f t="shared" si="339"/>
        <v>400</v>
      </c>
      <c r="T141" s="4">
        <f t="shared" si="339"/>
        <v>0</v>
      </c>
      <c r="U141" s="4">
        <f t="shared" si="339"/>
        <v>400</v>
      </c>
      <c r="V141" s="4">
        <f t="shared" si="339"/>
        <v>0</v>
      </c>
      <c r="W141" s="4">
        <f t="shared" si="339"/>
        <v>400</v>
      </c>
      <c r="X141" s="4">
        <f t="shared" si="339"/>
        <v>0</v>
      </c>
      <c r="Y141" s="4">
        <f t="shared" si="339"/>
        <v>400</v>
      </c>
      <c r="Z141" s="4">
        <f t="shared" si="339"/>
        <v>400</v>
      </c>
      <c r="AA141" s="4">
        <f t="shared" si="339"/>
        <v>0</v>
      </c>
      <c r="AB141" s="4">
        <f t="shared" si="339"/>
        <v>400</v>
      </c>
      <c r="AC141" s="4">
        <f t="shared" si="339"/>
        <v>0</v>
      </c>
      <c r="AD141" s="4">
        <f t="shared" si="339"/>
        <v>400</v>
      </c>
      <c r="AE141" s="4">
        <f t="shared" si="340"/>
        <v>0</v>
      </c>
      <c r="AF141" s="4">
        <f t="shared" si="340"/>
        <v>400</v>
      </c>
      <c r="AG141" s="4">
        <f t="shared" si="341"/>
        <v>0</v>
      </c>
      <c r="AH141" s="4">
        <f t="shared" si="341"/>
        <v>400</v>
      </c>
      <c r="AI141" s="127"/>
    </row>
    <row r="142" spans="1:35" ht="15.75" outlineLevel="5" x14ac:dyDescent="0.25">
      <c r="A142" s="137" t="s">
        <v>453</v>
      </c>
      <c r="B142" s="137"/>
      <c r="C142" s="19" t="s">
        <v>454</v>
      </c>
      <c r="D142" s="4">
        <f t="shared" si="339"/>
        <v>500</v>
      </c>
      <c r="E142" s="4">
        <f t="shared" si="339"/>
        <v>0</v>
      </c>
      <c r="F142" s="4">
        <f t="shared" si="339"/>
        <v>500</v>
      </c>
      <c r="G142" s="4">
        <f t="shared" si="339"/>
        <v>0</v>
      </c>
      <c r="H142" s="4">
        <f t="shared" si="339"/>
        <v>500</v>
      </c>
      <c r="I142" s="4">
        <f t="shared" si="339"/>
        <v>0</v>
      </c>
      <c r="J142" s="4">
        <f t="shared" si="339"/>
        <v>500</v>
      </c>
      <c r="K142" s="4">
        <f t="shared" si="339"/>
        <v>0</v>
      </c>
      <c r="L142" s="4">
        <f t="shared" si="339"/>
        <v>500</v>
      </c>
      <c r="M142" s="4">
        <f>M143+M144</f>
        <v>2155.6680000000001</v>
      </c>
      <c r="N142" s="4">
        <f>N143+N144</f>
        <v>2655.6680000000001</v>
      </c>
      <c r="O142" s="4">
        <f t="shared" si="339"/>
        <v>400</v>
      </c>
      <c r="P142" s="4">
        <f t="shared" si="339"/>
        <v>0</v>
      </c>
      <c r="Q142" s="4">
        <f t="shared" si="339"/>
        <v>400</v>
      </c>
      <c r="R142" s="4">
        <f t="shared" si="339"/>
        <v>0</v>
      </c>
      <c r="S142" s="4">
        <f t="shared" si="339"/>
        <v>400</v>
      </c>
      <c r="T142" s="4">
        <f t="shared" si="339"/>
        <v>0</v>
      </c>
      <c r="U142" s="4">
        <f t="shared" si="339"/>
        <v>400</v>
      </c>
      <c r="V142" s="4">
        <f t="shared" si="339"/>
        <v>0</v>
      </c>
      <c r="W142" s="4">
        <f t="shared" si="339"/>
        <v>400</v>
      </c>
      <c r="X142" s="4">
        <f t="shared" si="339"/>
        <v>0</v>
      </c>
      <c r="Y142" s="4">
        <f t="shared" si="339"/>
        <v>400</v>
      </c>
      <c r="Z142" s="4">
        <f t="shared" si="339"/>
        <v>400</v>
      </c>
      <c r="AA142" s="4">
        <f t="shared" si="339"/>
        <v>0</v>
      </c>
      <c r="AB142" s="4">
        <f t="shared" si="339"/>
        <v>400</v>
      </c>
      <c r="AC142" s="4">
        <f t="shared" si="339"/>
        <v>0</v>
      </c>
      <c r="AD142" s="4">
        <f t="shared" si="339"/>
        <v>400</v>
      </c>
      <c r="AE142" s="4">
        <f t="shared" si="340"/>
        <v>0</v>
      </c>
      <c r="AF142" s="4">
        <f t="shared" si="340"/>
        <v>400</v>
      </c>
      <c r="AG142" s="4">
        <f t="shared" si="341"/>
        <v>0</v>
      </c>
      <c r="AH142" s="4">
        <f t="shared" si="341"/>
        <v>400</v>
      </c>
      <c r="AI142" s="127"/>
    </row>
    <row r="143" spans="1:35" ht="31.5" hidden="1" outlineLevel="7" x14ac:dyDescent="0.25">
      <c r="A143" s="138" t="s">
        <v>453</v>
      </c>
      <c r="B143" s="138" t="s">
        <v>11</v>
      </c>
      <c r="C143" s="18" t="s">
        <v>12</v>
      </c>
      <c r="D143" s="5">
        <v>500</v>
      </c>
      <c r="E143" s="5"/>
      <c r="F143" s="5">
        <f>SUM(D143:E143)</f>
        <v>500</v>
      </c>
      <c r="G143" s="5"/>
      <c r="H143" s="5">
        <f>SUM(F143:G143)</f>
        <v>500</v>
      </c>
      <c r="I143" s="5"/>
      <c r="J143" s="5">
        <f>SUM(H143:I143)</f>
        <v>500</v>
      </c>
      <c r="K143" s="5"/>
      <c r="L143" s="5">
        <f>SUM(J143:K143)</f>
        <v>500</v>
      </c>
      <c r="M143" s="5"/>
      <c r="N143" s="5">
        <f>SUM(L143:M143)</f>
        <v>500</v>
      </c>
      <c r="O143" s="5">
        <v>400</v>
      </c>
      <c r="P143" s="5"/>
      <c r="Q143" s="5">
        <f>SUM(O143:P143)</f>
        <v>400</v>
      </c>
      <c r="R143" s="5"/>
      <c r="S143" s="5">
        <f>SUM(Q143:R143)</f>
        <v>400</v>
      </c>
      <c r="T143" s="5"/>
      <c r="U143" s="5">
        <f>SUM(S143:T143)</f>
        <v>400</v>
      </c>
      <c r="V143" s="5"/>
      <c r="W143" s="5">
        <f>SUM(U143:V143)</f>
        <v>400</v>
      </c>
      <c r="X143" s="5"/>
      <c r="Y143" s="5">
        <f>SUM(W143:X143)</f>
        <v>400</v>
      </c>
      <c r="Z143" s="5">
        <v>400</v>
      </c>
      <c r="AA143" s="5"/>
      <c r="AB143" s="5">
        <f>SUM(Z143:AA143)</f>
        <v>400</v>
      </c>
      <c r="AC143" s="5"/>
      <c r="AD143" s="5">
        <f>SUM(AB143:AC143)</f>
        <v>400</v>
      </c>
      <c r="AE143" s="5"/>
      <c r="AF143" s="5">
        <f>SUM(AD143:AE143)</f>
        <v>400</v>
      </c>
      <c r="AG143" s="5"/>
      <c r="AH143" s="5">
        <f>SUM(AF143:AG143)</f>
        <v>400</v>
      </c>
      <c r="AI143" s="127"/>
    </row>
    <row r="144" spans="1:35" ht="31.5" outlineLevel="7" x14ac:dyDescent="0.25">
      <c r="A144" s="138" t="s">
        <v>453</v>
      </c>
      <c r="B144" s="138" t="s">
        <v>92</v>
      </c>
      <c r="C144" s="18" t="s">
        <v>93</v>
      </c>
      <c r="D144" s="5"/>
      <c r="E144" s="5"/>
      <c r="F144" s="5"/>
      <c r="G144" s="5"/>
      <c r="H144" s="5"/>
      <c r="I144" s="5"/>
      <c r="J144" s="5"/>
      <c r="K144" s="5"/>
      <c r="L144" s="5"/>
      <c r="M144" s="5">
        <v>2155.6680000000001</v>
      </c>
      <c r="N144" s="5">
        <f>SUM(L144:M144)</f>
        <v>2155.6680000000001</v>
      </c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127"/>
    </row>
    <row r="145" spans="1:35" ht="47.25" outlineLevel="3" x14ac:dyDescent="0.25">
      <c r="A145" s="137" t="s">
        <v>445</v>
      </c>
      <c r="B145" s="137"/>
      <c r="C145" s="19" t="s">
        <v>446</v>
      </c>
      <c r="D145" s="4">
        <f>D146</f>
        <v>164085.20000000001</v>
      </c>
      <c r="E145" s="4">
        <f t="shared" ref="E145:AH145" si="342">E146</f>
        <v>0</v>
      </c>
      <c r="F145" s="4">
        <f t="shared" si="342"/>
        <v>164085.20000000001</v>
      </c>
      <c r="G145" s="4">
        <f t="shared" si="342"/>
        <v>0</v>
      </c>
      <c r="H145" s="4">
        <f t="shared" si="342"/>
        <v>164085.20000000001</v>
      </c>
      <c r="I145" s="4">
        <f t="shared" si="342"/>
        <v>0</v>
      </c>
      <c r="J145" s="4">
        <f t="shared" si="342"/>
        <v>164085.20000000001</v>
      </c>
      <c r="K145" s="4">
        <f t="shared" si="342"/>
        <v>0</v>
      </c>
      <c r="L145" s="4">
        <f t="shared" si="342"/>
        <v>164085.20000000001</v>
      </c>
      <c r="M145" s="4">
        <f t="shared" si="342"/>
        <v>14929</v>
      </c>
      <c r="N145" s="4">
        <f t="shared" si="342"/>
        <v>179014.2</v>
      </c>
      <c r="O145" s="4">
        <f t="shared" si="342"/>
        <v>155169.60000000001</v>
      </c>
      <c r="P145" s="4">
        <f t="shared" si="342"/>
        <v>0</v>
      </c>
      <c r="Q145" s="4">
        <f t="shared" si="342"/>
        <v>155169.60000000001</v>
      </c>
      <c r="R145" s="4">
        <f t="shared" si="342"/>
        <v>0</v>
      </c>
      <c r="S145" s="4">
        <f t="shared" si="342"/>
        <v>155169.60000000001</v>
      </c>
      <c r="T145" s="4">
        <f t="shared" si="342"/>
        <v>0</v>
      </c>
      <c r="U145" s="4">
        <f t="shared" si="342"/>
        <v>155169.60000000001</v>
      </c>
      <c r="V145" s="4">
        <f t="shared" si="342"/>
        <v>0</v>
      </c>
      <c r="W145" s="4">
        <f t="shared" si="342"/>
        <v>155169.60000000001</v>
      </c>
      <c r="X145" s="4">
        <f t="shared" si="342"/>
        <v>0</v>
      </c>
      <c r="Y145" s="4">
        <f t="shared" si="342"/>
        <v>155169.60000000001</v>
      </c>
      <c r="Z145" s="4">
        <f t="shared" si="342"/>
        <v>154837.5</v>
      </c>
      <c r="AA145" s="4">
        <f t="shared" si="342"/>
        <v>0</v>
      </c>
      <c r="AB145" s="4">
        <f t="shared" si="342"/>
        <v>154837.5</v>
      </c>
      <c r="AC145" s="4">
        <f t="shared" si="342"/>
        <v>0</v>
      </c>
      <c r="AD145" s="4">
        <f t="shared" si="342"/>
        <v>154837.5</v>
      </c>
      <c r="AE145" s="4">
        <f t="shared" si="342"/>
        <v>0</v>
      </c>
      <c r="AF145" s="4">
        <f t="shared" si="342"/>
        <v>154837.5</v>
      </c>
      <c r="AG145" s="4">
        <f t="shared" si="342"/>
        <v>0</v>
      </c>
      <c r="AH145" s="4">
        <f t="shared" si="342"/>
        <v>154837.5</v>
      </c>
      <c r="AI145" s="127"/>
    </row>
    <row r="146" spans="1:35" ht="31.5" outlineLevel="4" x14ac:dyDescent="0.25">
      <c r="A146" s="137" t="s">
        <v>447</v>
      </c>
      <c r="B146" s="137"/>
      <c r="C146" s="19" t="s">
        <v>57</v>
      </c>
      <c r="D146" s="4">
        <f>D147+D151+D153+D155+D157+D159+D161+D163+D165</f>
        <v>164085.20000000001</v>
      </c>
      <c r="E146" s="4">
        <f t="shared" ref="E146:AD146" si="343">E147+E151+E153+E155+E157+E159+E161+E163+E165</f>
        <v>0</v>
      </c>
      <c r="F146" s="4">
        <f t="shared" si="343"/>
        <v>164085.20000000001</v>
      </c>
      <c r="G146" s="4">
        <f t="shared" si="343"/>
        <v>0</v>
      </c>
      <c r="H146" s="4">
        <f t="shared" si="343"/>
        <v>164085.20000000001</v>
      </c>
      <c r="I146" s="4">
        <f t="shared" si="343"/>
        <v>0</v>
      </c>
      <c r="J146" s="4">
        <f t="shared" si="343"/>
        <v>164085.20000000001</v>
      </c>
      <c r="K146" s="4">
        <f t="shared" ref="K146:L146" si="344">K147+K151+K153+K155+K157+K159+K161+K163+K165</f>
        <v>0</v>
      </c>
      <c r="L146" s="4">
        <f t="shared" si="344"/>
        <v>164085.20000000001</v>
      </c>
      <c r="M146" s="4">
        <f t="shared" ref="M146:N146" si="345">M147+M151+M153+M155+M157+M159+M161+M163+M165</f>
        <v>14929</v>
      </c>
      <c r="N146" s="4">
        <f t="shared" si="345"/>
        <v>179014.2</v>
      </c>
      <c r="O146" s="4">
        <f t="shared" si="343"/>
        <v>155169.60000000001</v>
      </c>
      <c r="P146" s="4">
        <f t="shared" si="343"/>
        <v>0</v>
      </c>
      <c r="Q146" s="4">
        <f t="shared" si="343"/>
        <v>155169.60000000001</v>
      </c>
      <c r="R146" s="4">
        <f t="shared" si="343"/>
        <v>0</v>
      </c>
      <c r="S146" s="4">
        <f t="shared" si="343"/>
        <v>155169.60000000001</v>
      </c>
      <c r="T146" s="4">
        <f t="shared" si="343"/>
        <v>0</v>
      </c>
      <c r="U146" s="4">
        <f t="shared" si="343"/>
        <v>155169.60000000001</v>
      </c>
      <c r="V146" s="4">
        <f t="shared" si="343"/>
        <v>0</v>
      </c>
      <c r="W146" s="4">
        <f t="shared" si="343"/>
        <v>155169.60000000001</v>
      </c>
      <c r="X146" s="4">
        <f t="shared" ref="X146:Y146" si="346">X147+X151+X153+X155+X157+X159+X161+X163+X165</f>
        <v>0</v>
      </c>
      <c r="Y146" s="4">
        <f t="shared" si="346"/>
        <v>155169.60000000001</v>
      </c>
      <c r="Z146" s="4">
        <f t="shared" si="343"/>
        <v>154837.5</v>
      </c>
      <c r="AA146" s="4">
        <f t="shared" si="343"/>
        <v>0</v>
      </c>
      <c r="AB146" s="4">
        <f t="shared" si="343"/>
        <v>154837.5</v>
      </c>
      <c r="AC146" s="4">
        <f t="shared" si="343"/>
        <v>0</v>
      </c>
      <c r="AD146" s="4">
        <f t="shared" si="343"/>
        <v>154837.5</v>
      </c>
      <c r="AE146" s="4">
        <f t="shared" ref="AE146:AH146" si="347">AE147+AE151+AE153+AE155+AE157+AE159+AE161+AE163+AE165</f>
        <v>0</v>
      </c>
      <c r="AF146" s="4">
        <f t="shared" si="347"/>
        <v>154837.5</v>
      </c>
      <c r="AG146" s="4">
        <f t="shared" si="347"/>
        <v>0</v>
      </c>
      <c r="AH146" s="4">
        <f t="shared" si="347"/>
        <v>154837.5</v>
      </c>
      <c r="AI146" s="127"/>
    </row>
    <row r="147" spans="1:35" ht="15.75" hidden="1" outlineLevel="5" x14ac:dyDescent="0.25">
      <c r="A147" s="137" t="s">
        <v>477</v>
      </c>
      <c r="B147" s="137"/>
      <c r="C147" s="19" t="s">
        <v>59</v>
      </c>
      <c r="D147" s="4">
        <f>D148+D149+D150</f>
        <v>8054.9000000000005</v>
      </c>
      <c r="E147" s="4">
        <f t="shared" ref="E147:L147" si="348">E148+E149+E150</f>
        <v>0</v>
      </c>
      <c r="F147" s="4">
        <f t="shared" si="348"/>
        <v>8054.9000000000005</v>
      </c>
      <c r="G147" s="4">
        <f t="shared" si="348"/>
        <v>0</v>
      </c>
      <c r="H147" s="4">
        <f t="shared" si="348"/>
        <v>8054.9000000000005</v>
      </c>
      <c r="I147" s="4">
        <f t="shared" si="348"/>
        <v>0</v>
      </c>
      <c r="J147" s="4">
        <f t="shared" si="348"/>
        <v>8054.9000000000005</v>
      </c>
      <c r="K147" s="4">
        <f t="shared" si="348"/>
        <v>0</v>
      </c>
      <c r="L147" s="4">
        <f t="shared" si="348"/>
        <v>8054.9000000000005</v>
      </c>
      <c r="M147" s="4">
        <f t="shared" ref="M147:N147" si="349">M148+M149+M150</f>
        <v>0</v>
      </c>
      <c r="N147" s="4">
        <f t="shared" si="349"/>
        <v>8054.9000000000005</v>
      </c>
      <c r="O147" s="4">
        <f>O148+O149+O150</f>
        <v>6932.6</v>
      </c>
      <c r="P147" s="4">
        <f t="shared" ref="P147:W147" si="350">P148+P149+P150</f>
        <v>0</v>
      </c>
      <c r="Q147" s="4">
        <f t="shared" si="350"/>
        <v>6932.6</v>
      </c>
      <c r="R147" s="4">
        <f t="shared" si="350"/>
        <v>0</v>
      </c>
      <c r="S147" s="4">
        <f t="shared" si="350"/>
        <v>6932.6</v>
      </c>
      <c r="T147" s="4">
        <f t="shared" si="350"/>
        <v>0</v>
      </c>
      <c r="U147" s="4">
        <f t="shared" si="350"/>
        <v>6932.6</v>
      </c>
      <c r="V147" s="4">
        <f t="shared" si="350"/>
        <v>0</v>
      </c>
      <c r="W147" s="4">
        <f t="shared" si="350"/>
        <v>6932.6</v>
      </c>
      <c r="X147" s="4">
        <f t="shared" ref="X147:Y147" si="351">X148+X149+X150</f>
        <v>0</v>
      </c>
      <c r="Y147" s="4">
        <f t="shared" si="351"/>
        <v>6932.6</v>
      </c>
      <c r="Z147" s="4">
        <f>Z148+Z149+Z150</f>
        <v>6600.5</v>
      </c>
      <c r="AA147" s="4">
        <f t="shared" ref="AA147:AD147" si="352">AA148+AA149+AA150</f>
        <v>0</v>
      </c>
      <c r="AB147" s="4">
        <f t="shared" si="352"/>
        <v>6600.5</v>
      </c>
      <c r="AC147" s="4">
        <f t="shared" si="352"/>
        <v>0</v>
      </c>
      <c r="AD147" s="4">
        <f t="shared" si="352"/>
        <v>6600.5</v>
      </c>
      <c r="AE147" s="4">
        <f t="shared" ref="AE147:AH147" si="353">AE148+AE149+AE150</f>
        <v>0</v>
      </c>
      <c r="AF147" s="4">
        <f t="shared" si="353"/>
        <v>6600.5</v>
      </c>
      <c r="AG147" s="4">
        <f t="shared" si="353"/>
        <v>0</v>
      </c>
      <c r="AH147" s="4">
        <f t="shared" si="353"/>
        <v>6600.5</v>
      </c>
      <c r="AI147" s="127"/>
    </row>
    <row r="148" spans="1:35" ht="47.25" hidden="1" outlineLevel="7" x14ac:dyDescent="0.25">
      <c r="A148" s="138" t="s">
        <v>477</v>
      </c>
      <c r="B148" s="138" t="s">
        <v>8</v>
      </c>
      <c r="C148" s="18" t="s">
        <v>9</v>
      </c>
      <c r="D148" s="5">
        <v>7731</v>
      </c>
      <c r="E148" s="5"/>
      <c r="F148" s="5">
        <f>SUM(D148:E148)</f>
        <v>7731</v>
      </c>
      <c r="G148" s="5"/>
      <c r="H148" s="5">
        <f>SUM(F148:G148)</f>
        <v>7731</v>
      </c>
      <c r="I148" s="5"/>
      <c r="J148" s="5">
        <f>SUM(H148:I148)</f>
        <v>7731</v>
      </c>
      <c r="K148" s="5"/>
      <c r="L148" s="5">
        <f>SUM(J148:K148)</f>
        <v>7731</v>
      </c>
      <c r="M148" s="5"/>
      <c r="N148" s="5">
        <f>SUM(L148:M148)</f>
        <v>7731</v>
      </c>
      <c r="O148" s="5">
        <v>6642.3</v>
      </c>
      <c r="P148" s="5"/>
      <c r="Q148" s="5">
        <f>SUM(O148:P148)</f>
        <v>6642.3</v>
      </c>
      <c r="R148" s="5"/>
      <c r="S148" s="5">
        <f>SUM(Q148:R148)</f>
        <v>6642.3</v>
      </c>
      <c r="T148" s="5"/>
      <c r="U148" s="5">
        <f>SUM(S148:T148)</f>
        <v>6642.3</v>
      </c>
      <c r="V148" s="5"/>
      <c r="W148" s="5">
        <f>SUM(U148:V148)</f>
        <v>6642.3</v>
      </c>
      <c r="X148" s="5"/>
      <c r="Y148" s="5">
        <f>SUM(W148:X148)</f>
        <v>6642.3</v>
      </c>
      <c r="Z148" s="5">
        <v>6310.2</v>
      </c>
      <c r="AA148" s="5"/>
      <c r="AB148" s="5">
        <f>SUM(Z148:AA148)</f>
        <v>6310.2</v>
      </c>
      <c r="AC148" s="5"/>
      <c r="AD148" s="5">
        <f>SUM(AB148:AC148)</f>
        <v>6310.2</v>
      </c>
      <c r="AE148" s="5"/>
      <c r="AF148" s="5">
        <f>SUM(AD148:AE148)</f>
        <v>6310.2</v>
      </c>
      <c r="AG148" s="5"/>
      <c r="AH148" s="5">
        <f>SUM(AF148:AG148)</f>
        <v>6310.2</v>
      </c>
      <c r="AI148" s="127"/>
    </row>
    <row r="149" spans="1:35" ht="31.5" hidden="1" outlineLevel="7" x14ac:dyDescent="0.25">
      <c r="A149" s="138" t="s">
        <v>477</v>
      </c>
      <c r="B149" s="138" t="s">
        <v>11</v>
      </c>
      <c r="C149" s="18" t="s">
        <v>12</v>
      </c>
      <c r="D149" s="5">
        <v>323.60000000000002</v>
      </c>
      <c r="E149" s="5"/>
      <c r="F149" s="5">
        <f>SUM(D149:E149)</f>
        <v>323.60000000000002</v>
      </c>
      <c r="G149" s="5"/>
      <c r="H149" s="5">
        <f>SUM(F149:G149)</f>
        <v>323.60000000000002</v>
      </c>
      <c r="I149" s="5"/>
      <c r="J149" s="5">
        <f>SUM(H149:I149)</f>
        <v>323.60000000000002</v>
      </c>
      <c r="K149" s="5"/>
      <c r="L149" s="5">
        <f>SUM(J149:K149)</f>
        <v>323.60000000000002</v>
      </c>
      <c r="M149" s="5"/>
      <c r="N149" s="5">
        <f>SUM(L149:M149)</f>
        <v>323.60000000000002</v>
      </c>
      <c r="O149" s="5">
        <v>290</v>
      </c>
      <c r="P149" s="5"/>
      <c r="Q149" s="5">
        <f>SUM(O149:P149)</f>
        <v>290</v>
      </c>
      <c r="R149" s="5"/>
      <c r="S149" s="5">
        <f>SUM(Q149:R149)</f>
        <v>290</v>
      </c>
      <c r="T149" s="5"/>
      <c r="U149" s="5">
        <f>SUM(S149:T149)</f>
        <v>290</v>
      </c>
      <c r="V149" s="5"/>
      <c r="W149" s="5">
        <f>SUM(U149:V149)</f>
        <v>290</v>
      </c>
      <c r="X149" s="5"/>
      <c r="Y149" s="5">
        <f>SUM(W149:X149)</f>
        <v>290</v>
      </c>
      <c r="Z149" s="5">
        <v>290</v>
      </c>
      <c r="AA149" s="5"/>
      <c r="AB149" s="5">
        <f>SUM(Z149:AA149)</f>
        <v>290</v>
      </c>
      <c r="AC149" s="5"/>
      <c r="AD149" s="5">
        <f>SUM(AB149:AC149)</f>
        <v>290</v>
      </c>
      <c r="AE149" s="5"/>
      <c r="AF149" s="5">
        <f>SUM(AD149:AE149)</f>
        <v>290</v>
      </c>
      <c r="AG149" s="5"/>
      <c r="AH149" s="5">
        <f>SUM(AF149:AG149)</f>
        <v>290</v>
      </c>
      <c r="AI149" s="127"/>
    </row>
    <row r="150" spans="1:35" ht="15.75" hidden="1" outlineLevel="7" x14ac:dyDescent="0.25">
      <c r="A150" s="138" t="s">
        <v>477</v>
      </c>
      <c r="B150" s="138" t="s">
        <v>27</v>
      </c>
      <c r="C150" s="18" t="s">
        <v>28</v>
      </c>
      <c r="D150" s="5">
        <v>0.3</v>
      </c>
      <c r="E150" s="5"/>
      <c r="F150" s="5">
        <f>SUM(D150:E150)</f>
        <v>0.3</v>
      </c>
      <c r="G150" s="5"/>
      <c r="H150" s="5">
        <f>SUM(F150:G150)</f>
        <v>0.3</v>
      </c>
      <c r="I150" s="5"/>
      <c r="J150" s="5">
        <f>SUM(H150:I150)</f>
        <v>0.3</v>
      </c>
      <c r="K150" s="5"/>
      <c r="L150" s="5">
        <f>SUM(J150:K150)</f>
        <v>0.3</v>
      </c>
      <c r="M150" s="5"/>
      <c r="N150" s="5">
        <f>SUM(L150:M150)</f>
        <v>0.3</v>
      </c>
      <c r="O150" s="5">
        <v>0.3</v>
      </c>
      <c r="P150" s="5"/>
      <c r="Q150" s="5">
        <f>SUM(O150:P150)</f>
        <v>0.3</v>
      </c>
      <c r="R150" s="5"/>
      <c r="S150" s="5">
        <f>SUM(Q150:R150)</f>
        <v>0.3</v>
      </c>
      <c r="T150" s="5"/>
      <c r="U150" s="5">
        <f>SUM(S150:T150)</f>
        <v>0.3</v>
      </c>
      <c r="V150" s="5"/>
      <c r="W150" s="5">
        <f>SUM(U150:V150)</f>
        <v>0.3</v>
      </c>
      <c r="X150" s="5"/>
      <c r="Y150" s="5">
        <f>SUM(W150:X150)</f>
        <v>0.3</v>
      </c>
      <c r="Z150" s="5">
        <v>0.3</v>
      </c>
      <c r="AA150" s="5"/>
      <c r="AB150" s="5">
        <f>SUM(Z150:AA150)</f>
        <v>0.3</v>
      </c>
      <c r="AC150" s="5"/>
      <c r="AD150" s="5">
        <f>SUM(AB150:AC150)</f>
        <v>0.3</v>
      </c>
      <c r="AE150" s="5"/>
      <c r="AF150" s="5">
        <f>SUM(AD150:AE150)</f>
        <v>0.3</v>
      </c>
      <c r="AG150" s="5"/>
      <c r="AH150" s="5">
        <f>SUM(AF150:AG150)</f>
        <v>0.3</v>
      </c>
      <c r="AI150" s="127"/>
    </row>
    <row r="151" spans="1:35" ht="15.75" outlineLevel="5" collapsed="1" x14ac:dyDescent="0.25">
      <c r="A151" s="137" t="s">
        <v>448</v>
      </c>
      <c r="B151" s="137"/>
      <c r="C151" s="19" t="s">
        <v>417</v>
      </c>
      <c r="D151" s="4">
        <f>D152</f>
        <v>43833</v>
      </c>
      <c r="E151" s="4">
        <f t="shared" ref="E151:N151" si="354">E152</f>
        <v>0</v>
      </c>
      <c r="F151" s="4">
        <f t="shared" si="354"/>
        <v>43833</v>
      </c>
      <c r="G151" s="4">
        <f t="shared" si="354"/>
        <v>0</v>
      </c>
      <c r="H151" s="4">
        <f t="shared" si="354"/>
        <v>43833</v>
      </c>
      <c r="I151" s="4">
        <f t="shared" si="354"/>
        <v>0</v>
      </c>
      <c r="J151" s="4">
        <f t="shared" si="354"/>
        <v>43833</v>
      </c>
      <c r="K151" s="4">
        <f t="shared" si="354"/>
        <v>0</v>
      </c>
      <c r="L151" s="4">
        <f t="shared" si="354"/>
        <v>43833</v>
      </c>
      <c r="M151" s="4">
        <f t="shared" si="354"/>
        <v>7500</v>
      </c>
      <c r="N151" s="4">
        <f t="shared" si="354"/>
        <v>51333</v>
      </c>
      <c r="O151" s="4">
        <f>O152</f>
        <v>41645</v>
      </c>
      <c r="P151" s="4">
        <f t="shared" ref="P151:Y151" si="355">P152</f>
        <v>0</v>
      </c>
      <c r="Q151" s="4">
        <f t="shared" si="355"/>
        <v>41645</v>
      </c>
      <c r="R151" s="4">
        <f t="shared" si="355"/>
        <v>0</v>
      </c>
      <c r="S151" s="4">
        <f t="shared" si="355"/>
        <v>41645</v>
      </c>
      <c r="T151" s="4">
        <f t="shared" si="355"/>
        <v>0</v>
      </c>
      <c r="U151" s="4">
        <f t="shared" si="355"/>
        <v>41645</v>
      </c>
      <c r="V151" s="4">
        <f t="shared" si="355"/>
        <v>0</v>
      </c>
      <c r="W151" s="4">
        <f t="shared" si="355"/>
        <v>41645</v>
      </c>
      <c r="X151" s="4">
        <f t="shared" si="355"/>
        <v>0</v>
      </c>
      <c r="Y151" s="4">
        <f t="shared" si="355"/>
        <v>41645</v>
      </c>
      <c r="Z151" s="4">
        <f>Z152</f>
        <v>41645</v>
      </c>
      <c r="AA151" s="4">
        <f t="shared" ref="AA151:AH151" si="356">AA152</f>
        <v>0</v>
      </c>
      <c r="AB151" s="4">
        <f t="shared" si="356"/>
        <v>41645</v>
      </c>
      <c r="AC151" s="4">
        <f t="shared" si="356"/>
        <v>0</v>
      </c>
      <c r="AD151" s="4">
        <f t="shared" si="356"/>
        <v>41645</v>
      </c>
      <c r="AE151" s="4">
        <f t="shared" si="356"/>
        <v>0</v>
      </c>
      <c r="AF151" s="4">
        <f t="shared" si="356"/>
        <v>41645</v>
      </c>
      <c r="AG151" s="4">
        <f t="shared" si="356"/>
        <v>0</v>
      </c>
      <c r="AH151" s="4">
        <f t="shared" si="356"/>
        <v>41645</v>
      </c>
      <c r="AI151" s="127"/>
    </row>
    <row r="152" spans="1:35" ht="31.5" outlineLevel="7" x14ac:dyDescent="0.25">
      <c r="A152" s="138" t="s">
        <v>448</v>
      </c>
      <c r="B152" s="138" t="s">
        <v>92</v>
      </c>
      <c r="C152" s="18" t="s">
        <v>93</v>
      </c>
      <c r="D152" s="5">
        <v>43833</v>
      </c>
      <c r="E152" s="5"/>
      <c r="F152" s="5">
        <f>SUM(D152:E152)</f>
        <v>43833</v>
      </c>
      <c r="G152" s="5"/>
      <c r="H152" s="5">
        <f>SUM(F152:G152)</f>
        <v>43833</v>
      </c>
      <c r="I152" s="5"/>
      <c r="J152" s="5">
        <f>SUM(H152:I152)</f>
        <v>43833</v>
      </c>
      <c r="K152" s="5"/>
      <c r="L152" s="5">
        <f>SUM(J152:K152)</f>
        <v>43833</v>
      </c>
      <c r="M152" s="5">
        <v>7500</v>
      </c>
      <c r="N152" s="5">
        <f>SUM(L152:M152)</f>
        <v>51333</v>
      </c>
      <c r="O152" s="5">
        <v>41645</v>
      </c>
      <c r="P152" s="5"/>
      <c r="Q152" s="5">
        <f>SUM(O152:P152)</f>
        <v>41645</v>
      </c>
      <c r="R152" s="5"/>
      <c r="S152" s="5">
        <f>SUM(Q152:R152)</f>
        <v>41645</v>
      </c>
      <c r="T152" s="5"/>
      <c r="U152" s="5">
        <f>SUM(S152:T152)</f>
        <v>41645</v>
      </c>
      <c r="V152" s="5"/>
      <c r="W152" s="5">
        <f>SUM(U152:V152)</f>
        <v>41645</v>
      </c>
      <c r="X152" s="5"/>
      <c r="Y152" s="5">
        <f>SUM(W152:X152)</f>
        <v>41645</v>
      </c>
      <c r="Z152" s="5">
        <v>41645</v>
      </c>
      <c r="AA152" s="5"/>
      <c r="AB152" s="5">
        <f>SUM(Z152:AA152)</f>
        <v>41645</v>
      </c>
      <c r="AC152" s="5"/>
      <c r="AD152" s="5">
        <f>SUM(AB152:AC152)</f>
        <v>41645</v>
      </c>
      <c r="AE152" s="5"/>
      <c r="AF152" s="5">
        <f>SUM(AD152:AE152)</f>
        <v>41645</v>
      </c>
      <c r="AG152" s="5"/>
      <c r="AH152" s="5">
        <f>SUM(AF152:AG152)</f>
        <v>41645</v>
      </c>
      <c r="AI152" s="127"/>
    </row>
    <row r="153" spans="1:35" ht="15.75" outlineLevel="5" x14ac:dyDescent="0.25">
      <c r="A153" s="137" t="s">
        <v>455</v>
      </c>
      <c r="B153" s="137"/>
      <c r="C153" s="19" t="s">
        <v>456</v>
      </c>
      <c r="D153" s="4">
        <f>D154</f>
        <v>1022.8</v>
      </c>
      <c r="E153" s="4">
        <f t="shared" ref="E153:N153" si="357">E154</f>
        <v>0</v>
      </c>
      <c r="F153" s="4">
        <f t="shared" si="357"/>
        <v>1022.8</v>
      </c>
      <c r="G153" s="4">
        <f t="shared" si="357"/>
        <v>0</v>
      </c>
      <c r="H153" s="4">
        <f t="shared" si="357"/>
        <v>1022.8</v>
      </c>
      <c r="I153" s="4">
        <f t="shared" si="357"/>
        <v>0</v>
      </c>
      <c r="J153" s="4">
        <f t="shared" si="357"/>
        <v>1022.8</v>
      </c>
      <c r="K153" s="4">
        <f t="shared" si="357"/>
        <v>0</v>
      </c>
      <c r="L153" s="4">
        <f t="shared" si="357"/>
        <v>1022.8</v>
      </c>
      <c r="M153" s="4">
        <f t="shared" si="357"/>
        <v>429</v>
      </c>
      <c r="N153" s="4">
        <f t="shared" si="357"/>
        <v>1451.8</v>
      </c>
      <c r="O153" s="4">
        <f>O154</f>
        <v>972</v>
      </c>
      <c r="P153" s="4">
        <f t="shared" ref="P153:Y153" si="358">P154</f>
        <v>0</v>
      </c>
      <c r="Q153" s="4">
        <f t="shared" si="358"/>
        <v>972</v>
      </c>
      <c r="R153" s="4">
        <f t="shared" si="358"/>
        <v>0</v>
      </c>
      <c r="S153" s="4">
        <f t="shared" si="358"/>
        <v>972</v>
      </c>
      <c r="T153" s="4">
        <f t="shared" si="358"/>
        <v>0</v>
      </c>
      <c r="U153" s="4">
        <f t="shared" si="358"/>
        <v>972</v>
      </c>
      <c r="V153" s="4">
        <f t="shared" si="358"/>
        <v>0</v>
      </c>
      <c r="W153" s="4">
        <f t="shared" si="358"/>
        <v>972</v>
      </c>
      <c r="X153" s="4">
        <f t="shared" si="358"/>
        <v>0</v>
      </c>
      <c r="Y153" s="4">
        <f t="shared" si="358"/>
        <v>972</v>
      </c>
      <c r="Z153" s="4">
        <f>Z154</f>
        <v>972</v>
      </c>
      <c r="AA153" s="4">
        <f t="shared" ref="AA153:AH153" si="359">AA154</f>
        <v>0</v>
      </c>
      <c r="AB153" s="4">
        <f t="shared" si="359"/>
        <v>972</v>
      </c>
      <c r="AC153" s="4">
        <f t="shared" si="359"/>
        <v>0</v>
      </c>
      <c r="AD153" s="4">
        <f t="shared" si="359"/>
        <v>972</v>
      </c>
      <c r="AE153" s="4">
        <f t="shared" si="359"/>
        <v>0</v>
      </c>
      <c r="AF153" s="4">
        <f t="shared" si="359"/>
        <v>972</v>
      </c>
      <c r="AG153" s="4">
        <f t="shared" si="359"/>
        <v>0</v>
      </c>
      <c r="AH153" s="4">
        <f t="shared" si="359"/>
        <v>972</v>
      </c>
      <c r="AI153" s="127"/>
    </row>
    <row r="154" spans="1:35" ht="31.5" outlineLevel="7" x14ac:dyDescent="0.25">
      <c r="A154" s="138" t="s">
        <v>455</v>
      </c>
      <c r="B154" s="138" t="s">
        <v>92</v>
      </c>
      <c r="C154" s="18" t="s">
        <v>93</v>
      </c>
      <c r="D154" s="5">
        <v>1022.8</v>
      </c>
      <c r="E154" s="5"/>
      <c r="F154" s="5">
        <f>SUM(D154:E154)</f>
        <v>1022.8</v>
      </c>
      <c r="G154" s="5"/>
      <c r="H154" s="5">
        <f>SUM(F154:G154)</f>
        <v>1022.8</v>
      </c>
      <c r="I154" s="5"/>
      <c r="J154" s="5">
        <f>SUM(H154:I154)</f>
        <v>1022.8</v>
      </c>
      <c r="K154" s="5"/>
      <c r="L154" s="5">
        <f>SUM(J154:K154)</f>
        <v>1022.8</v>
      </c>
      <c r="M154" s="5">
        <v>429</v>
      </c>
      <c r="N154" s="5">
        <f>SUM(L154:M154)</f>
        <v>1451.8</v>
      </c>
      <c r="O154" s="5">
        <v>972</v>
      </c>
      <c r="P154" s="5"/>
      <c r="Q154" s="5">
        <f>SUM(O154:P154)</f>
        <v>972</v>
      </c>
      <c r="R154" s="5"/>
      <c r="S154" s="5">
        <f>SUM(Q154:R154)</f>
        <v>972</v>
      </c>
      <c r="T154" s="5"/>
      <c r="U154" s="5">
        <f>SUM(S154:T154)</f>
        <v>972</v>
      </c>
      <c r="V154" s="5"/>
      <c r="W154" s="5">
        <f>SUM(U154:V154)</f>
        <v>972</v>
      </c>
      <c r="X154" s="5"/>
      <c r="Y154" s="5">
        <f>SUM(W154:X154)</f>
        <v>972</v>
      </c>
      <c r="Z154" s="5">
        <v>972</v>
      </c>
      <c r="AA154" s="5"/>
      <c r="AB154" s="5">
        <f>SUM(Z154:AA154)</f>
        <v>972</v>
      </c>
      <c r="AC154" s="5"/>
      <c r="AD154" s="5">
        <f>SUM(AB154:AC154)</f>
        <v>972</v>
      </c>
      <c r="AE154" s="5"/>
      <c r="AF154" s="5">
        <f>SUM(AD154:AE154)</f>
        <v>972</v>
      </c>
      <c r="AG154" s="5"/>
      <c r="AH154" s="5">
        <f>SUM(AF154:AG154)</f>
        <v>972</v>
      </c>
      <c r="AI154" s="127"/>
    </row>
    <row r="155" spans="1:35" ht="15.75" outlineLevel="5" x14ac:dyDescent="0.25">
      <c r="A155" s="137" t="s">
        <v>463</v>
      </c>
      <c r="B155" s="137"/>
      <c r="C155" s="19" t="s">
        <v>464</v>
      </c>
      <c r="D155" s="4">
        <f>D156</f>
        <v>39282.800000000003</v>
      </c>
      <c r="E155" s="4">
        <f t="shared" ref="E155:N155" si="360">E156</f>
        <v>0</v>
      </c>
      <c r="F155" s="4">
        <f t="shared" si="360"/>
        <v>39282.800000000003</v>
      </c>
      <c r="G155" s="4">
        <f t="shared" si="360"/>
        <v>0</v>
      </c>
      <c r="H155" s="4">
        <f t="shared" si="360"/>
        <v>39282.800000000003</v>
      </c>
      <c r="I155" s="4">
        <f t="shared" si="360"/>
        <v>0</v>
      </c>
      <c r="J155" s="4">
        <f t="shared" si="360"/>
        <v>39282.800000000003</v>
      </c>
      <c r="K155" s="4">
        <f t="shared" si="360"/>
        <v>0</v>
      </c>
      <c r="L155" s="4">
        <f t="shared" si="360"/>
        <v>39282.800000000003</v>
      </c>
      <c r="M155" s="4">
        <f t="shared" si="360"/>
        <v>3400</v>
      </c>
      <c r="N155" s="4">
        <f t="shared" si="360"/>
        <v>42682.8</v>
      </c>
      <c r="O155" s="4">
        <f>O156</f>
        <v>37320</v>
      </c>
      <c r="P155" s="4">
        <f t="shared" ref="P155:Y155" si="361">P156</f>
        <v>0</v>
      </c>
      <c r="Q155" s="4">
        <f t="shared" si="361"/>
        <v>37320</v>
      </c>
      <c r="R155" s="4">
        <f t="shared" si="361"/>
        <v>0</v>
      </c>
      <c r="S155" s="4">
        <f t="shared" si="361"/>
        <v>37320</v>
      </c>
      <c r="T155" s="4">
        <f t="shared" si="361"/>
        <v>0</v>
      </c>
      <c r="U155" s="4">
        <f t="shared" si="361"/>
        <v>37320</v>
      </c>
      <c r="V155" s="4">
        <f t="shared" si="361"/>
        <v>0</v>
      </c>
      <c r="W155" s="4">
        <f t="shared" si="361"/>
        <v>37320</v>
      </c>
      <c r="X155" s="4">
        <f t="shared" si="361"/>
        <v>0</v>
      </c>
      <c r="Y155" s="4">
        <f t="shared" si="361"/>
        <v>37320</v>
      </c>
      <c r="Z155" s="4">
        <f>Z156</f>
        <v>37320</v>
      </c>
      <c r="AA155" s="4">
        <f t="shared" ref="AA155:AH155" si="362">AA156</f>
        <v>0</v>
      </c>
      <c r="AB155" s="4">
        <f t="shared" si="362"/>
        <v>37320</v>
      </c>
      <c r="AC155" s="4">
        <f t="shared" si="362"/>
        <v>0</v>
      </c>
      <c r="AD155" s="4">
        <f t="shared" si="362"/>
        <v>37320</v>
      </c>
      <c r="AE155" s="4">
        <f t="shared" si="362"/>
        <v>0</v>
      </c>
      <c r="AF155" s="4">
        <f t="shared" si="362"/>
        <v>37320</v>
      </c>
      <c r="AG155" s="4">
        <f t="shared" si="362"/>
        <v>0</v>
      </c>
      <c r="AH155" s="4">
        <f t="shared" si="362"/>
        <v>37320</v>
      </c>
      <c r="AI155" s="127"/>
    </row>
    <row r="156" spans="1:35" ht="31.5" outlineLevel="7" x14ac:dyDescent="0.25">
      <c r="A156" s="138" t="s">
        <v>463</v>
      </c>
      <c r="B156" s="138" t="s">
        <v>92</v>
      </c>
      <c r="C156" s="18" t="s">
        <v>93</v>
      </c>
      <c r="D156" s="5">
        <v>39282.800000000003</v>
      </c>
      <c r="E156" s="5"/>
      <c r="F156" s="5">
        <f>SUM(D156:E156)</f>
        <v>39282.800000000003</v>
      </c>
      <c r="G156" s="5"/>
      <c r="H156" s="5">
        <f>SUM(F156:G156)</f>
        <v>39282.800000000003</v>
      </c>
      <c r="I156" s="5"/>
      <c r="J156" s="5">
        <f>SUM(H156:I156)</f>
        <v>39282.800000000003</v>
      </c>
      <c r="K156" s="5"/>
      <c r="L156" s="5">
        <f>SUM(J156:K156)</f>
        <v>39282.800000000003</v>
      </c>
      <c r="M156" s="5">
        <v>3400</v>
      </c>
      <c r="N156" s="5">
        <f>SUM(L156:M156)</f>
        <v>42682.8</v>
      </c>
      <c r="O156" s="5">
        <v>37320</v>
      </c>
      <c r="P156" s="5"/>
      <c r="Q156" s="5">
        <f>SUM(O156:P156)</f>
        <v>37320</v>
      </c>
      <c r="R156" s="5"/>
      <c r="S156" s="5">
        <f>SUM(Q156:R156)</f>
        <v>37320</v>
      </c>
      <c r="T156" s="5"/>
      <c r="U156" s="5">
        <f>SUM(S156:T156)</f>
        <v>37320</v>
      </c>
      <c r="V156" s="5"/>
      <c r="W156" s="5">
        <f>SUM(U156:V156)</f>
        <v>37320</v>
      </c>
      <c r="X156" s="5"/>
      <c r="Y156" s="5">
        <f>SUM(W156:X156)</f>
        <v>37320</v>
      </c>
      <c r="Z156" s="5">
        <v>37320</v>
      </c>
      <c r="AA156" s="5"/>
      <c r="AB156" s="5">
        <f>SUM(Z156:AA156)</f>
        <v>37320</v>
      </c>
      <c r="AC156" s="5"/>
      <c r="AD156" s="5">
        <f>SUM(AB156:AC156)</f>
        <v>37320</v>
      </c>
      <c r="AE156" s="5"/>
      <c r="AF156" s="5">
        <f>SUM(AD156:AE156)</f>
        <v>37320</v>
      </c>
      <c r="AG156" s="5"/>
      <c r="AH156" s="5">
        <f>SUM(AF156:AG156)</f>
        <v>37320</v>
      </c>
      <c r="AI156" s="127"/>
    </row>
    <row r="157" spans="1:35" ht="15.75" outlineLevel="5" x14ac:dyDescent="0.25">
      <c r="A157" s="137" t="s">
        <v>465</v>
      </c>
      <c r="B157" s="137"/>
      <c r="C157" s="19" t="s">
        <v>466</v>
      </c>
      <c r="D157" s="4">
        <f>D158</f>
        <v>23127</v>
      </c>
      <c r="E157" s="4">
        <f t="shared" ref="E157:N157" si="363">E158</f>
        <v>0</v>
      </c>
      <c r="F157" s="4">
        <f t="shared" si="363"/>
        <v>23127</v>
      </c>
      <c r="G157" s="4">
        <f t="shared" si="363"/>
        <v>0</v>
      </c>
      <c r="H157" s="4">
        <f t="shared" si="363"/>
        <v>23127</v>
      </c>
      <c r="I157" s="4">
        <f t="shared" si="363"/>
        <v>0</v>
      </c>
      <c r="J157" s="4">
        <f t="shared" si="363"/>
        <v>23127</v>
      </c>
      <c r="K157" s="4">
        <f t="shared" si="363"/>
        <v>0</v>
      </c>
      <c r="L157" s="4">
        <f t="shared" si="363"/>
        <v>23127</v>
      </c>
      <c r="M157" s="4">
        <f t="shared" si="363"/>
        <v>3600</v>
      </c>
      <c r="N157" s="4">
        <f t="shared" si="363"/>
        <v>26727</v>
      </c>
      <c r="O157" s="4">
        <f>O158</f>
        <v>21970</v>
      </c>
      <c r="P157" s="4">
        <f t="shared" ref="P157:Y157" si="364">P158</f>
        <v>0</v>
      </c>
      <c r="Q157" s="4">
        <f t="shared" si="364"/>
        <v>21970</v>
      </c>
      <c r="R157" s="4">
        <f t="shared" si="364"/>
        <v>0</v>
      </c>
      <c r="S157" s="4">
        <f t="shared" si="364"/>
        <v>21970</v>
      </c>
      <c r="T157" s="4">
        <f t="shared" si="364"/>
        <v>0</v>
      </c>
      <c r="U157" s="4">
        <f t="shared" si="364"/>
        <v>21970</v>
      </c>
      <c r="V157" s="4">
        <f t="shared" si="364"/>
        <v>0</v>
      </c>
      <c r="W157" s="4">
        <f t="shared" si="364"/>
        <v>21970</v>
      </c>
      <c r="X157" s="4">
        <f t="shared" si="364"/>
        <v>0</v>
      </c>
      <c r="Y157" s="4">
        <f t="shared" si="364"/>
        <v>21970</v>
      </c>
      <c r="Z157" s="4">
        <f>Z158</f>
        <v>21970</v>
      </c>
      <c r="AA157" s="4">
        <f t="shared" ref="AA157:AH157" si="365">AA158</f>
        <v>0</v>
      </c>
      <c r="AB157" s="4">
        <f t="shared" si="365"/>
        <v>21970</v>
      </c>
      <c r="AC157" s="4">
        <f t="shared" si="365"/>
        <v>0</v>
      </c>
      <c r="AD157" s="4">
        <f t="shared" si="365"/>
        <v>21970</v>
      </c>
      <c r="AE157" s="4">
        <f t="shared" si="365"/>
        <v>0</v>
      </c>
      <c r="AF157" s="4">
        <f t="shared" si="365"/>
        <v>21970</v>
      </c>
      <c r="AG157" s="4">
        <f t="shared" si="365"/>
        <v>0</v>
      </c>
      <c r="AH157" s="4">
        <f t="shared" si="365"/>
        <v>21970</v>
      </c>
      <c r="AI157" s="127"/>
    </row>
    <row r="158" spans="1:35" ht="31.5" outlineLevel="7" x14ac:dyDescent="0.25">
      <c r="A158" s="138" t="s">
        <v>465</v>
      </c>
      <c r="B158" s="138" t="s">
        <v>92</v>
      </c>
      <c r="C158" s="18" t="s">
        <v>93</v>
      </c>
      <c r="D158" s="5">
        <v>23127</v>
      </c>
      <c r="E158" s="5"/>
      <c r="F158" s="5">
        <f>SUM(D158:E158)</f>
        <v>23127</v>
      </c>
      <c r="G158" s="5"/>
      <c r="H158" s="5">
        <f>SUM(F158:G158)</f>
        <v>23127</v>
      </c>
      <c r="I158" s="5"/>
      <c r="J158" s="5">
        <f>SUM(H158:I158)</f>
        <v>23127</v>
      </c>
      <c r="K158" s="5"/>
      <c r="L158" s="5">
        <f>SUM(J158:K158)</f>
        <v>23127</v>
      </c>
      <c r="M158" s="5">
        <v>3600</v>
      </c>
      <c r="N158" s="5">
        <f>SUM(L158:M158)</f>
        <v>26727</v>
      </c>
      <c r="O158" s="5">
        <v>21970</v>
      </c>
      <c r="P158" s="5"/>
      <c r="Q158" s="5">
        <f>SUM(O158:P158)</f>
        <v>21970</v>
      </c>
      <c r="R158" s="5"/>
      <c r="S158" s="5">
        <f>SUM(Q158:R158)</f>
        <v>21970</v>
      </c>
      <c r="T158" s="5"/>
      <c r="U158" s="5">
        <f>SUM(S158:T158)</f>
        <v>21970</v>
      </c>
      <c r="V158" s="5"/>
      <c r="W158" s="5">
        <f>SUM(U158:V158)</f>
        <v>21970</v>
      </c>
      <c r="X158" s="5"/>
      <c r="Y158" s="5">
        <f>SUM(W158:X158)</f>
        <v>21970</v>
      </c>
      <c r="Z158" s="5">
        <v>21970</v>
      </c>
      <c r="AA158" s="5"/>
      <c r="AB158" s="5">
        <f>SUM(Z158:AA158)</f>
        <v>21970</v>
      </c>
      <c r="AC158" s="5"/>
      <c r="AD158" s="5">
        <f>SUM(AB158:AC158)</f>
        <v>21970</v>
      </c>
      <c r="AE158" s="5"/>
      <c r="AF158" s="5">
        <f>SUM(AD158:AE158)</f>
        <v>21970</v>
      </c>
      <c r="AG158" s="5"/>
      <c r="AH158" s="5">
        <f>SUM(AF158:AG158)</f>
        <v>21970</v>
      </c>
      <c r="AI158" s="127"/>
    </row>
    <row r="159" spans="1:35" ht="31.5" hidden="1" outlineLevel="5" x14ac:dyDescent="0.25">
      <c r="A159" s="137" t="s">
        <v>467</v>
      </c>
      <c r="B159" s="137"/>
      <c r="C159" s="19" t="s">
        <v>468</v>
      </c>
      <c r="D159" s="4">
        <f>D160</f>
        <v>38556.1</v>
      </c>
      <c r="E159" s="4">
        <f t="shared" ref="E159:N159" si="366">E160</f>
        <v>0</v>
      </c>
      <c r="F159" s="4">
        <f t="shared" si="366"/>
        <v>38556.1</v>
      </c>
      <c r="G159" s="4">
        <f t="shared" si="366"/>
        <v>0</v>
      </c>
      <c r="H159" s="4">
        <f t="shared" si="366"/>
        <v>38556.1</v>
      </c>
      <c r="I159" s="4">
        <f t="shared" si="366"/>
        <v>0</v>
      </c>
      <c r="J159" s="4">
        <f t="shared" si="366"/>
        <v>38556.1</v>
      </c>
      <c r="K159" s="4">
        <f t="shared" si="366"/>
        <v>0</v>
      </c>
      <c r="L159" s="4">
        <f t="shared" si="366"/>
        <v>38556.1</v>
      </c>
      <c r="M159" s="4">
        <f t="shared" si="366"/>
        <v>0</v>
      </c>
      <c r="N159" s="4">
        <f t="shared" si="366"/>
        <v>38556.1</v>
      </c>
      <c r="O159" s="4">
        <f>O160</f>
        <v>36630</v>
      </c>
      <c r="P159" s="4">
        <f t="shared" ref="P159:Y159" si="367">P160</f>
        <v>0</v>
      </c>
      <c r="Q159" s="4">
        <f t="shared" si="367"/>
        <v>36630</v>
      </c>
      <c r="R159" s="4">
        <f t="shared" si="367"/>
        <v>0</v>
      </c>
      <c r="S159" s="4">
        <f t="shared" si="367"/>
        <v>36630</v>
      </c>
      <c r="T159" s="4">
        <f t="shared" si="367"/>
        <v>0</v>
      </c>
      <c r="U159" s="4">
        <f t="shared" si="367"/>
        <v>36630</v>
      </c>
      <c r="V159" s="4">
        <f t="shared" si="367"/>
        <v>0</v>
      </c>
      <c r="W159" s="4">
        <f t="shared" si="367"/>
        <v>36630</v>
      </c>
      <c r="X159" s="4">
        <f t="shared" si="367"/>
        <v>0</v>
      </c>
      <c r="Y159" s="4">
        <f t="shared" si="367"/>
        <v>36630</v>
      </c>
      <c r="Z159" s="4">
        <f>Z160</f>
        <v>36630</v>
      </c>
      <c r="AA159" s="4">
        <f t="shared" ref="AA159:AH159" si="368">AA160</f>
        <v>0</v>
      </c>
      <c r="AB159" s="4">
        <f t="shared" si="368"/>
        <v>36630</v>
      </c>
      <c r="AC159" s="4">
        <f t="shared" si="368"/>
        <v>0</v>
      </c>
      <c r="AD159" s="4">
        <f t="shared" si="368"/>
        <v>36630</v>
      </c>
      <c r="AE159" s="4">
        <f t="shared" si="368"/>
        <v>0</v>
      </c>
      <c r="AF159" s="4">
        <f t="shared" si="368"/>
        <v>36630</v>
      </c>
      <c r="AG159" s="4">
        <f t="shared" si="368"/>
        <v>0</v>
      </c>
      <c r="AH159" s="4">
        <f t="shared" si="368"/>
        <v>36630</v>
      </c>
      <c r="AI159" s="127"/>
    </row>
    <row r="160" spans="1:35" ht="31.5" hidden="1" outlineLevel="7" x14ac:dyDescent="0.25">
      <c r="A160" s="138" t="s">
        <v>467</v>
      </c>
      <c r="B160" s="138" t="s">
        <v>92</v>
      </c>
      <c r="C160" s="18" t="s">
        <v>93</v>
      </c>
      <c r="D160" s="5">
        <v>38556.1</v>
      </c>
      <c r="E160" s="5"/>
      <c r="F160" s="5">
        <f>SUM(D160:E160)</f>
        <v>38556.1</v>
      </c>
      <c r="G160" s="5"/>
      <c r="H160" s="5">
        <f>SUM(F160:G160)</f>
        <v>38556.1</v>
      </c>
      <c r="I160" s="5"/>
      <c r="J160" s="5">
        <f>SUM(H160:I160)</f>
        <v>38556.1</v>
      </c>
      <c r="K160" s="5"/>
      <c r="L160" s="5">
        <f>SUM(J160:K160)</f>
        <v>38556.1</v>
      </c>
      <c r="M160" s="5"/>
      <c r="N160" s="5">
        <f>SUM(L160:M160)</f>
        <v>38556.1</v>
      </c>
      <c r="O160" s="5">
        <v>36630</v>
      </c>
      <c r="P160" s="5"/>
      <c r="Q160" s="5">
        <f>SUM(O160:P160)</f>
        <v>36630</v>
      </c>
      <c r="R160" s="5"/>
      <c r="S160" s="5">
        <f>SUM(Q160:R160)</f>
        <v>36630</v>
      </c>
      <c r="T160" s="5"/>
      <c r="U160" s="5">
        <f>SUM(S160:T160)</f>
        <v>36630</v>
      </c>
      <c r="V160" s="5"/>
      <c r="W160" s="5">
        <f>SUM(U160:V160)</f>
        <v>36630</v>
      </c>
      <c r="X160" s="5"/>
      <c r="Y160" s="5">
        <f>SUM(W160:X160)</f>
        <v>36630</v>
      </c>
      <c r="Z160" s="5">
        <v>36630</v>
      </c>
      <c r="AA160" s="5"/>
      <c r="AB160" s="5">
        <f>SUM(Z160:AA160)</f>
        <v>36630</v>
      </c>
      <c r="AC160" s="5"/>
      <c r="AD160" s="5">
        <f>SUM(AB160:AC160)</f>
        <v>36630</v>
      </c>
      <c r="AE160" s="5"/>
      <c r="AF160" s="5">
        <f>SUM(AD160:AE160)</f>
        <v>36630</v>
      </c>
      <c r="AG160" s="5"/>
      <c r="AH160" s="5">
        <f>SUM(AF160:AG160)</f>
        <v>36630</v>
      </c>
      <c r="AI160" s="127"/>
    </row>
    <row r="161" spans="1:35" ht="15.75" hidden="1" outlineLevel="5" x14ac:dyDescent="0.25">
      <c r="A161" s="137" t="s">
        <v>478</v>
      </c>
      <c r="B161" s="137"/>
      <c r="C161" s="19" t="s">
        <v>479</v>
      </c>
      <c r="D161" s="4">
        <f>D162</f>
        <v>9608.6</v>
      </c>
      <c r="E161" s="4">
        <f t="shared" ref="E161:N161" si="369">E162</f>
        <v>0</v>
      </c>
      <c r="F161" s="4">
        <f t="shared" si="369"/>
        <v>9608.6</v>
      </c>
      <c r="G161" s="4">
        <f t="shared" si="369"/>
        <v>0</v>
      </c>
      <c r="H161" s="4">
        <f t="shared" si="369"/>
        <v>9608.6</v>
      </c>
      <c r="I161" s="4">
        <f t="shared" si="369"/>
        <v>0</v>
      </c>
      <c r="J161" s="4">
        <f t="shared" si="369"/>
        <v>9608.6</v>
      </c>
      <c r="K161" s="4">
        <f t="shared" si="369"/>
        <v>0</v>
      </c>
      <c r="L161" s="4">
        <f t="shared" si="369"/>
        <v>9608.6</v>
      </c>
      <c r="M161" s="4">
        <f t="shared" si="369"/>
        <v>0</v>
      </c>
      <c r="N161" s="4">
        <f t="shared" si="369"/>
        <v>9608.6</v>
      </c>
      <c r="O161" s="4">
        <f>O162</f>
        <v>9100</v>
      </c>
      <c r="P161" s="4">
        <f t="shared" ref="P161:Y161" si="370">P162</f>
        <v>0</v>
      </c>
      <c r="Q161" s="4">
        <f t="shared" si="370"/>
        <v>9100</v>
      </c>
      <c r="R161" s="4">
        <f t="shared" si="370"/>
        <v>0</v>
      </c>
      <c r="S161" s="4">
        <f t="shared" si="370"/>
        <v>9100</v>
      </c>
      <c r="T161" s="4">
        <f t="shared" si="370"/>
        <v>0</v>
      </c>
      <c r="U161" s="4">
        <f t="shared" si="370"/>
        <v>9100</v>
      </c>
      <c r="V161" s="4">
        <f t="shared" si="370"/>
        <v>0</v>
      </c>
      <c r="W161" s="4">
        <f t="shared" si="370"/>
        <v>9100</v>
      </c>
      <c r="X161" s="4">
        <f t="shared" si="370"/>
        <v>0</v>
      </c>
      <c r="Y161" s="4">
        <f t="shared" si="370"/>
        <v>9100</v>
      </c>
      <c r="Z161" s="4">
        <f>Z162</f>
        <v>9100</v>
      </c>
      <c r="AA161" s="4">
        <f t="shared" ref="AA161:AH161" si="371">AA162</f>
        <v>0</v>
      </c>
      <c r="AB161" s="4">
        <f t="shared" si="371"/>
        <v>9100</v>
      </c>
      <c r="AC161" s="4">
        <f t="shared" si="371"/>
        <v>0</v>
      </c>
      <c r="AD161" s="4">
        <f t="shared" si="371"/>
        <v>9100</v>
      </c>
      <c r="AE161" s="4">
        <f t="shared" si="371"/>
        <v>0</v>
      </c>
      <c r="AF161" s="4">
        <f t="shared" si="371"/>
        <v>9100</v>
      </c>
      <c r="AG161" s="4">
        <f t="shared" si="371"/>
        <v>0</v>
      </c>
      <c r="AH161" s="4">
        <f t="shared" si="371"/>
        <v>9100</v>
      </c>
      <c r="AI161" s="127"/>
    </row>
    <row r="162" spans="1:35" ht="31.5" hidden="1" outlineLevel="7" x14ac:dyDescent="0.25">
      <c r="A162" s="138" t="s">
        <v>478</v>
      </c>
      <c r="B162" s="138" t="s">
        <v>92</v>
      </c>
      <c r="C162" s="18" t="s">
        <v>93</v>
      </c>
      <c r="D162" s="5">
        <v>9608.6</v>
      </c>
      <c r="E162" s="5"/>
      <c r="F162" s="5">
        <f>SUM(D162:E162)</f>
        <v>9608.6</v>
      </c>
      <c r="G162" s="5"/>
      <c r="H162" s="5">
        <f>SUM(F162:G162)</f>
        <v>9608.6</v>
      </c>
      <c r="I162" s="5"/>
      <c r="J162" s="5">
        <f>SUM(H162:I162)</f>
        <v>9608.6</v>
      </c>
      <c r="K162" s="5"/>
      <c r="L162" s="5">
        <f>SUM(J162:K162)</f>
        <v>9608.6</v>
      </c>
      <c r="M162" s="5"/>
      <c r="N162" s="5">
        <f>SUM(L162:M162)</f>
        <v>9608.6</v>
      </c>
      <c r="O162" s="5">
        <v>9100</v>
      </c>
      <c r="P162" s="5"/>
      <c r="Q162" s="5">
        <f>SUM(O162:P162)</f>
        <v>9100</v>
      </c>
      <c r="R162" s="5"/>
      <c r="S162" s="5">
        <f>SUM(Q162:R162)</f>
        <v>9100</v>
      </c>
      <c r="T162" s="5"/>
      <c r="U162" s="5">
        <f>SUM(S162:T162)</f>
        <v>9100</v>
      </c>
      <c r="V162" s="5"/>
      <c r="W162" s="5">
        <f>SUM(U162:V162)</f>
        <v>9100</v>
      </c>
      <c r="X162" s="5"/>
      <c r="Y162" s="5">
        <f>SUM(W162:X162)</f>
        <v>9100</v>
      </c>
      <c r="Z162" s="5">
        <v>9100</v>
      </c>
      <c r="AA162" s="5"/>
      <c r="AB162" s="5">
        <f>SUM(Z162:AA162)</f>
        <v>9100</v>
      </c>
      <c r="AC162" s="5"/>
      <c r="AD162" s="5">
        <f>SUM(AB162:AC162)</f>
        <v>9100</v>
      </c>
      <c r="AE162" s="5"/>
      <c r="AF162" s="5">
        <f>SUM(AD162:AE162)</f>
        <v>9100</v>
      </c>
      <c r="AG162" s="5"/>
      <c r="AH162" s="5">
        <f>SUM(AF162:AG162)</f>
        <v>9100</v>
      </c>
      <c r="AI162" s="127"/>
    </row>
    <row r="163" spans="1:35" ht="33" hidden="1" customHeight="1" outlineLevel="5" x14ac:dyDescent="0.25">
      <c r="A163" s="137" t="s">
        <v>469</v>
      </c>
      <c r="B163" s="137"/>
      <c r="C163" s="19" t="s">
        <v>470</v>
      </c>
      <c r="D163" s="4">
        <f>D164</f>
        <v>50</v>
      </c>
      <c r="E163" s="4">
        <f t="shared" ref="E163:N163" si="372">E164</f>
        <v>0</v>
      </c>
      <c r="F163" s="4">
        <f t="shared" si="372"/>
        <v>50</v>
      </c>
      <c r="G163" s="4">
        <f t="shared" si="372"/>
        <v>0</v>
      </c>
      <c r="H163" s="4">
        <f t="shared" si="372"/>
        <v>50</v>
      </c>
      <c r="I163" s="4">
        <f t="shared" si="372"/>
        <v>0</v>
      </c>
      <c r="J163" s="4">
        <f t="shared" si="372"/>
        <v>50</v>
      </c>
      <c r="K163" s="4">
        <f t="shared" si="372"/>
        <v>0</v>
      </c>
      <c r="L163" s="4">
        <f t="shared" si="372"/>
        <v>50</v>
      </c>
      <c r="M163" s="4">
        <f t="shared" si="372"/>
        <v>0</v>
      </c>
      <c r="N163" s="4">
        <f t="shared" si="372"/>
        <v>50</v>
      </c>
      <c r="O163" s="4">
        <f>O164</f>
        <v>50</v>
      </c>
      <c r="P163" s="4">
        <f t="shared" ref="P163:Y163" si="373">P164</f>
        <v>0</v>
      </c>
      <c r="Q163" s="4">
        <f t="shared" si="373"/>
        <v>50</v>
      </c>
      <c r="R163" s="4">
        <f t="shared" si="373"/>
        <v>0</v>
      </c>
      <c r="S163" s="4">
        <f t="shared" si="373"/>
        <v>50</v>
      </c>
      <c r="T163" s="4">
        <f t="shared" si="373"/>
        <v>0</v>
      </c>
      <c r="U163" s="4">
        <f t="shared" si="373"/>
        <v>50</v>
      </c>
      <c r="V163" s="4">
        <f t="shared" si="373"/>
        <v>0</v>
      </c>
      <c r="W163" s="4">
        <f t="shared" si="373"/>
        <v>50</v>
      </c>
      <c r="X163" s="4">
        <f t="shared" si="373"/>
        <v>0</v>
      </c>
      <c r="Y163" s="4">
        <f t="shared" si="373"/>
        <v>50</v>
      </c>
      <c r="Z163" s="4">
        <f>Z164</f>
        <v>50</v>
      </c>
      <c r="AA163" s="4">
        <f t="shared" ref="AA163:AH163" si="374">AA164</f>
        <v>0</v>
      </c>
      <c r="AB163" s="4">
        <f t="shared" si="374"/>
        <v>50</v>
      </c>
      <c r="AC163" s="4">
        <f t="shared" si="374"/>
        <v>0</v>
      </c>
      <c r="AD163" s="4">
        <f t="shared" si="374"/>
        <v>50</v>
      </c>
      <c r="AE163" s="4">
        <f t="shared" si="374"/>
        <v>0</v>
      </c>
      <c r="AF163" s="4">
        <f t="shared" si="374"/>
        <v>50</v>
      </c>
      <c r="AG163" s="4">
        <f t="shared" si="374"/>
        <v>0</v>
      </c>
      <c r="AH163" s="4">
        <f t="shared" si="374"/>
        <v>50</v>
      </c>
      <c r="AI163" s="127"/>
    </row>
    <row r="164" spans="1:35" ht="31.5" hidden="1" outlineLevel="7" x14ac:dyDescent="0.25">
      <c r="A164" s="138" t="s">
        <v>469</v>
      </c>
      <c r="B164" s="138" t="s">
        <v>92</v>
      </c>
      <c r="C164" s="18" t="s">
        <v>93</v>
      </c>
      <c r="D164" s="5">
        <v>50</v>
      </c>
      <c r="E164" s="5"/>
      <c r="F164" s="5">
        <f>SUM(D164:E164)</f>
        <v>50</v>
      </c>
      <c r="G164" s="5"/>
      <c r="H164" s="5">
        <f>SUM(F164:G164)</f>
        <v>50</v>
      </c>
      <c r="I164" s="5"/>
      <c r="J164" s="5">
        <f>SUM(H164:I164)</f>
        <v>50</v>
      </c>
      <c r="K164" s="5"/>
      <c r="L164" s="5">
        <f>SUM(J164:K164)</f>
        <v>50</v>
      </c>
      <c r="M164" s="5"/>
      <c r="N164" s="5">
        <f>SUM(L164:M164)</f>
        <v>50</v>
      </c>
      <c r="O164" s="5">
        <v>50</v>
      </c>
      <c r="P164" s="5"/>
      <c r="Q164" s="5">
        <f>SUM(O164:P164)</f>
        <v>50</v>
      </c>
      <c r="R164" s="5"/>
      <c r="S164" s="5">
        <f>SUM(Q164:R164)</f>
        <v>50</v>
      </c>
      <c r="T164" s="5"/>
      <c r="U164" s="5">
        <f>SUM(S164:T164)</f>
        <v>50</v>
      </c>
      <c r="V164" s="5"/>
      <c r="W164" s="5">
        <f>SUM(U164:V164)</f>
        <v>50</v>
      </c>
      <c r="X164" s="5"/>
      <c r="Y164" s="5">
        <f>SUM(W164:X164)</f>
        <v>50</v>
      </c>
      <c r="Z164" s="5">
        <v>50</v>
      </c>
      <c r="AA164" s="5"/>
      <c r="AB164" s="5">
        <f>SUM(Z164:AA164)</f>
        <v>50</v>
      </c>
      <c r="AC164" s="5"/>
      <c r="AD164" s="5">
        <f>SUM(AB164:AC164)</f>
        <v>50</v>
      </c>
      <c r="AE164" s="5"/>
      <c r="AF164" s="5">
        <f>SUM(AD164:AE164)</f>
        <v>50</v>
      </c>
      <c r="AG164" s="5"/>
      <c r="AH164" s="5">
        <f>SUM(AF164:AG164)</f>
        <v>50</v>
      </c>
      <c r="AI164" s="127"/>
    </row>
    <row r="165" spans="1:35" ht="47.25" hidden="1" outlineLevel="5" x14ac:dyDescent="0.25">
      <c r="A165" s="137" t="s">
        <v>471</v>
      </c>
      <c r="B165" s="137"/>
      <c r="C165" s="19" t="s">
        <v>472</v>
      </c>
      <c r="D165" s="4">
        <f>D166</f>
        <v>550</v>
      </c>
      <c r="E165" s="4">
        <f t="shared" ref="E165:N165" si="375">E166</f>
        <v>0</v>
      </c>
      <c r="F165" s="4">
        <f t="shared" si="375"/>
        <v>550</v>
      </c>
      <c r="G165" s="4">
        <f t="shared" si="375"/>
        <v>0</v>
      </c>
      <c r="H165" s="4">
        <f t="shared" si="375"/>
        <v>550</v>
      </c>
      <c r="I165" s="4">
        <f t="shared" si="375"/>
        <v>0</v>
      </c>
      <c r="J165" s="4">
        <f t="shared" si="375"/>
        <v>550</v>
      </c>
      <c r="K165" s="4">
        <f t="shared" si="375"/>
        <v>0</v>
      </c>
      <c r="L165" s="4">
        <f t="shared" si="375"/>
        <v>550</v>
      </c>
      <c r="M165" s="4">
        <f t="shared" si="375"/>
        <v>0</v>
      </c>
      <c r="N165" s="4">
        <f t="shared" si="375"/>
        <v>550</v>
      </c>
      <c r="O165" s="4">
        <f>O166</f>
        <v>550</v>
      </c>
      <c r="P165" s="4">
        <f t="shared" ref="P165:Y165" si="376">P166</f>
        <v>0</v>
      </c>
      <c r="Q165" s="4">
        <f t="shared" si="376"/>
        <v>550</v>
      </c>
      <c r="R165" s="4">
        <f t="shared" si="376"/>
        <v>0</v>
      </c>
      <c r="S165" s="4">
        <f t="shared" si="376"/>
        <v>550</v>
      </c>
      <c r="T165" s="4">
        <f t="shared" si="376"/>
        <v>0</v>
      </c>
      <c r="U165" s="4">
        <f t="shared" si="376"/>
        <v>550</v>
      </c>
      <c r="V165" s="4">
        <f t="shared" si="376"/>
        <v>0</v>
      </c>
      <c r="W165" s="4">
        <f t="shared" si="376"/>
        <v>550</v>
      </c>
      <c r="X165" s="4">
        <f t="shared" si="376"/>
        <v>0</v>
      </c>
      <c r="Y165" s="4">
        <f t="shared" si="376"/>
        <v>550</v>
      </c>
      <c r="Z165" s="4">
        <f>Z166</f>
        <v>550</v>
      </c>
      <c r="AA165" s="4">
        <f t="shared" ref="AA165:AH165" si="377">AA166</f>
        <v>0</v>
      </c>
      <c r="AB165" s="4">
        <f t="shared" si="377"/>
        <v>550</v>
      </c>
      <c r="AC165" s="4">
        <f t="shared" si="377"/>
        <v>0</v>
      </c>
      <c r="AD165" s="4">
        <f t="shared" si="377"/>
        <v>550</v>
      </c>
      <c r="AE165" s="4">
        <f t="shared" si="377"/>
        <v>0</v>
      </c>
      <c r="AF165" s="4">
        <f t="shared" si="377"/>
        <v>550</v>
      </c>
      <c r="AG165" s="4">
        <f t="shared" si="377"/>
        <v>0</v>
      </c>
      <c r="AH165" s="4">
        <f t="shared" si="377"/>
        <v>550</v>
      </c>
      <c r="AI165" s="127"/>
    </row>
    <row r="166" spans="1:35" ht="31.5" hidden="1" outlineLevel="7" x14ac:dyDescent="0.25">
      <c r="A166" s="138" t="s">
        <v>471</v>
      </c>
      <c r="B166" s="138" t="s">
        <v>92</v>
      </c>
      <c r="C166" s="18" t="s">
        <v>93</v>
      </c>
      <c r="D166" s="5">
        <v>550</v>
      </c>
      <c r="E166" s="5"/>
      <c r="F166" s="5">
        <f>SUM(D166:E166)</f>
        <v>550</v>
      </c>
      <c r="G166" s="5"/>
      <c r="H166" s="5">
        <f>SUM(F166:G166)</f>
        <v>550</v>
      </c>
      <c r="I166" s="5"/>
      <c r="J166" s="5">
        <f>SUM(H166:I166)</f>
        <v>550</v>
      </c>
      <c r="K166" s="5"/>
      <c r="L166" s="5">
        <f>SUM(J166:K166)</f>
        <v>550</v>
      </c>
      <c r="M166" s="5"/>
      <c r="N166" s="5">
        <f>SUM(L166:M166)</f>
        <v>550</v>
      </c>
      <c r="O166" s="5">
        <v>550</v>
      </c>
      <c r="P166" s="5"/>
      <c r="Q166" s="5">
        <f>SUM(O166:P166)</f>
        <v>550</v>
      </c>
      <c r="R166" s="5"/>
      <c r="S166" s="5">
        <f>SUM(Q166:R166)</f>
        <v>550</v>
      </c>
      <c r="T166" s="5"/>
      <c r="U166" s="5">
        <f>SUM(S166:T166)</f>
        <v>550</v>
      </c>
      <c r="V166" s="5"/>
      <c r="W166" s="5">
        <f>SUM(U166:V166)</f>
        <v>550</v>
      </c>
      <c r="X166" s="5"/>
      <c r="Y166" s="5">
        <f>SUM(W166:X166)</f>
        <v>550</v>
      </c>
      <c r="Z166" s="5">
        <v>550</v>
      </c>
      <c r="AA166" s="5"/>
      <c r="AB166" s="5">
        <f>SUM(Z166:AA166)</f>
        <v>550</v>
      </c>
      <c r="AC166" s="5"/>
      <c r="AD166" s="5">
        <f>SUM(AB166:AC166)</f>
        <v>550</v>
      </c>
      <c r="AE166" s="5"/>
      <c r="AF166" s="5">
        <f>SUM(AD166:AE166)</f>
        <v>550</v>
      </c>
      <c r="AG166" s="5"/>
      <c r="AH166" s="5">
        <f>SUM(AF166:AG166)</f>
        <v>550</v>
      </c>
      <c r="AI166" s="127"/>
    </row>
    <row r="167" spans="1:35" ht="47.25" outlineLevel="2" collapsed="1" x14ac:dyDescent="0.25">
      <c r="A167" s="137" t="s">
        <v>76</v>
      </c>
      <c r="B167" s="137"/>
      <c r="C167" s="19" t="s">
        <v>77</v>
      </c>
      <c r="D167" s="4">
        <f>D168+D196+D209+D220</f>
        <v>43519.8</v>
      </c>
      <c r="E167" s="4">
        <f t="shared" ref="E167:L167" si="378">E168+E196+E209+E220</f>
        <v>0</v>
      </c>
      <c r="F167" s="4">
        <f t="shared" si="378"/>
        <v>43519.8</v>
      </c>
      <c r="G167" s="4">
        <f t="shared" si="378"/>
        <v>6262.6010000000006</v>
      </c>
      <c r="H167" s="4">
        <f t="shared" si="378"/>
        <v>49782.400999999998</v>
      </c>
      <c r="I167" s="4">
        <f t="shared" si="378"/>
        <v>1807.1708600000002</v>
      </c>
      <c r="J167" s="4">
        <f t="shared" si="378"/>
        <v>51589.571859999996</v>
      </c>
      <c r="K167" s="4">
        <f t="shared" si="378"/>
        <v>2.4</v>
      </c>
      <c r="L167" s="4">
        <f t="shared" si="378"/>
        <v>51591.971859999998</v>
      </c>
      <c r="M167" s="4">
        <f t="shared" ref="M167:N167" si="379">M168+M196+M209+M220</f>
        <v>242.99157000000002</v>
      </c>
      <c r="N167" s="4">
        <f t="shared" si="379"/>
        <v>51834.963429999996</v>
      </c>
      <c r="O167" s="4">
        <f>O168+O196+O209+O220</f>
        <v>41454.100000000006</v>
      </c>
      <c r="P167" s="4">
        <f t="shared" ref="P167:W167" si="380">P168+P196+P209+P220</f>
        <v>0</v>
      </c>
      <c r="Q167" s="4">
        <f t="shared" si="380"/>
        <v>41454.100000000006</v>
      </c>
      <c r="R167" s="4">
        <f t="shared" si="380"/>
        <v>0</v>
      </c>
      <c r="S167" s="4">
        <f t="shared" si="380"/>
        <v>41454.100000000006</v>
      </c>
      <c r="T167" s="4">
        <f t="shared" si="380"/>
        <v>0</v>
      </c>
      <c r="U167" s="4">
        <f t="shared" si="380"/>
        <v>41454.100000000006</v>
      </c>
      <c r="V167" s="4">
        <f t="shared" si="380"/>
        <v>0</v>
      </c>
      <c r="W167" s="4">
        <f t="shared" si="380"/>
        <v>41454.100000000006</v>
      </c>
      <c r="X167" s="4">
        <f t="shared" ref="X167:Y167" si="381">X168+X196+X209+X220</f>
        <v>0</v>
      </c>
      <c r="Y167" s="4">
        <f t="shared" si="381"/>
        <v>41454.100000000006</v>
      </c>
      <c r="Z167" s="4">
        <f>Z168+Z196+Z209+Z220</f>
        <v>38365</v>
      </c>
      <c r="AA167" s="4">
        <f t="shared" ref="AA167:AD167" si="382">AA168+AA196+AA209+AA220</f>
        <v>0</v>
      </c>
      <c r="AB167" s="4">
        <f t="shared" si="382"/>
        <v>38365</v>
      </c>
      <c r="AC167" s="4">
        <f t="shared" si="382"/>
        <v>0</v>
      </c>
      <c r="AD167" s="4">
        <f t="shared" si="382"/>
        <v>38365</v>
      </c>
      <c r="AE167" s="4">
        <f t="shared" ref="AE167:AH167" si="383">AE168+AE196+AE209+AE220</f>
        <v>0</v>
      </c>
      <c r="AF167" s="4">
        <f t="shared" si="383"/>
        <v>38365</v>
      </c>
      <c r="AG167" s="4">
        <f t="shared" si="383"/>
        <v>0</v>
      </c>
      <c r="AH167" s="4">
        <f t="shared" si="383"/>
        <v>38365</v>
      </c>
      <c r="AI167" s="127"/>
    </row>
    <row r="168" spans="1:35" ht="31.5" outlineLevel="3" x14ac:dyDescent="0.25">
      <c r="A168" s="137" t="s">
        <v>78</v>
      </c>
      <c r="B168" s="137"/>
      <c r="C168" s="19" t="s">
        <v>79</v>
      </c>
      <c r="D168" s="4">
        <f>D169+D187+D190+D193</f>
        <v>6060.2</v>
      </c>
      <c r="E168" s="4">
        <f t="shared" ref="E168:AD168" si="384">E169+E187+E190+E193</f>
        <v>0</v>
      </c>
      <c r="F168" s="4">
        <f t="shared" si="384"/>
        <v>6060.2</v>
      </c>
      <c r="G168" s="4">
        <f t="shared" si="384"/>
        <v>5899.2676700000002</v>
      </c>
      <c r="H168" s="4">
        <f t="shared" si="384"/>
        <v>11959.467669999998</v>
      </c>
      <c r="I168" s="4">
        <f t="shared" si="384"/>
        <v>0</v>
      </c>
      <c r="J168" s="4">
        <f t="shared" si="384"/>
        <v>11959.467669999998</v>
      </c>
      <c r="K168" s="4">
        <f t="shared" ref="K168:L168" si="385">K169+K187+K190+K193</f>
        <v>2.4</v>
      </c>
      <c r="L168" s="4">
        <f t="shared" si="385"/>
        <v>11961.86767</v>
      </c>
      <c r="M168" s="4">
        <f t="shared" ref="M168:N168" si="386">M169+M187+M190+M193</f>
        <v>0</v>
      </c>
      <c r="N168" s="4">
        <f t="shared" si="386"/>
        <v>11961.86767</v>
      </c>
      <c r="O168" s="4">
        <f t="shared" si="384"/>
        <v>5611.7999999999993</v>
      </c>
      <c r="P168" s="4">
        <f t="shared" si="384"/>
        <v>0</v>
      </c>
      <c r="Q168" s="4">
        <f t="shared" si="384"/>
        <v>5611.7999999999993</v>
      </c>
      <c r="R168" s="4">
        <f t="shared" si="384"/>
        <v>0</v>
      </c>
      <c r="S168" s="4">
        <f t="shared" si="384"/>
        <v>5611.7999999999993</v>
      </c>
      <c r="T168" s="4">
        <f t="shared" si="384"/>
        <v>0</v>
      </c>
      <c r="U168" s="4">
        <f t="shared" si="384"/>
        <v>5611.7999999999993</v>
      </c>
      <c r="V168" s="4">
        <f t="shared" si="384"/>
        <v>0</v>
      </c>
      <c r="W168" s="4">
        <f t="shared" si="384"/>
        <v>5611.7999999999993</v>
      </c>
      <c r="X168" s="4">
        <f t="shared" ref="X168:Y168" si="387">X169+X187+X190+X193</f>
        <v>0</v>
      </c>
      <c r="Y168" s="4">
        <f t="shared" si="387"/>
        <v>5611.7999999999993</v>
      </c>
      <c r="Z168" s="4">
        <f t="shared" si="384"/>
        <v>5831.7999999999993</v>
      </c>
      <c r="AA168" s="4">
        <f t="shared" si="384"/>
        <v>0</v>
      </c>
      <c r="AB168" s="4">
        <f t="shared" si="384"/>
        <v>5831.7999999999993</v>
      </c>
      <c r="AC168" s="4">
        <f t="shared" si="384"/>
        <v>0</v>
      </c>
      <c r="AD168" s="4">
        <f t="shared" si="384"/>
        <v>5831.7999999999993</v>
      </c>
      <c r="AE168" s="4">
        <f t="shared" ref="AE168:AH168" si="388">AE169+AE187+AE190+AE193</f>
        <v>0</v>
      </c>
      <c r="AF168" s="4">
        <f t="shared" si="388"/>
        <v>5831.7999999999993</v>
      </c>
      <c r="AG168" s="4">
        <f t="shared" si="388"/>
        <v>0</v>
      </c>
      <c r="AH168" s="4">
        <f t="shared" si="388"/>
        <v>5831.7999999999993</v>
      </c>
      <c r="AI168" s="127"/>
    </row>
    <row r="169" spans="1:35" ht="31.5" outlineLevel="4" x14ac:dyDescent="0.25">
      <c r="A169" s="137" t="s">
        <v>147</v>
      </c>
      <c r="B169" s="137"/>
      <c r="C169" s="19" t="s">
        <v>148</v>
      </c>
      <c r="D169" s="4">
        <f>D170+D173+D175+D177+D179+D181+D183</f>
        <v>5480.7</v>
      </c>
      <c r="E169" s="4">
        <f t="shared" ref="E169:F169" si="389">E170+E173+E175+E177+E179+E181+E183</f>
        <v>0</v>
      </c>
      <c r="F169" s="4">
        <f t="shared" si="389"/>
        <v>5480.7</v>
      </c>
      <c r="G169" s="4">
        <f>G170+G173+G175+G177+G179+G181+G183+G185</f>
        <v>5899.2676700000002</v>
      </c>
      <c r="H169" s="4">
        <f t="shared" ref="H169:AD169" si="390">H170+H173+H175+H177+H179+H181+H183+H185</f>
        <v>11379.967669999998</v>
      </c>
      <c r="I169" s="4">
        <f>I170+I173+I175+I177+I179+I181+I183+I185</f>
        <v>0</v>
      </c>
      <c r="J169" s="4">
        <f>J170+J173+J175+J177+J179+J181+J183+J185</f>
        <v>11379.967669999998</v>
      </c>
      <c r="K169" s="4">
        <f t="shared" ref="K169:L169" si="391">K170+K173+K175+K177+K179+K181+K183+K185</f>
        <v>2.4</v>
      </c>
      <c r="L169" s="4">
        <f t="shared" si="391"/>
        <v>11382.36767</v>
      </c>
      <c r="M169" s="4">
        <f t="shared" ref="M169:N169" si="392">M170+M173+M175+M177+M179+M181+M183+M185</f>
        <v>-15</v>
      </c>
      <c r="N169" s="4">
        <f t="shared" si="392"/>
        <v>11367.36767</v>
      </c>
      <c r="O169" s="4">
        <f t="shared" si="390"/>
        <v>5169.2999999999993</v>
      </c>
      <c r="P169" s="4">
        <f t="shared" si="390"/>
        <v>0</v>
      </c>
      <c r="Q169" s="4">
        <f t="shared" si="390"/>
        <v>5169.2999999999993</v>
      </c>
      <c r="R169" s="4">
        <f t="shared" si="390"/>
        <v>0</v>
      </c>
      <c r="S169" s="4">
        <f t="shared" si="390"/>
        <v>5169.2999999999993</v>
      </c>
      <c r="T169" s="4">
        <f>T170+T173+T175+T177+T179+T181+T183+T185</f>
        <v>0</v>
      </c>
      <c r="U169" s="4">
        <f t="shared" ref="U169:W169" si="393">U170+U173+U175+U177+U179+U181+U183+U185</f>
        <v>5169.2999999999993</v>
      </c>
      <c r="V169" s="4">
        <f t="shared" si="393"/>
        <v>0</v>
      </c>
      <c r="W169" s="4">
        <f t="shared" si="393"/>
        <v>5169.2999999999993</v>
      </c>
      <c r="X169" s="4">
        <f t="shared" ref="X169:Y169" si="394">X170+X173+X175+X177+X179+X181+X183+X185</f>
        <v>0</v>
      </c>
      <c r="Y169" s="4">
        <f t="shared" si="394"/>
        <v>5169.2999999999993</v>
      </c>
      <c r="Z169" s="4">
        <f t="shared" si="390"/>
        <v>5389.2999999999993</v>
      </c>
      <c r="AA169" s="4">
        <f t="shared" si="390"/>
        <v>0</v>
      </c>
      <c r="AB169" s="4">
        <f t="shared" si="390"/>
        <v>5389.2999999999993</v>
      </c>
      <c r="AC169" s="4">
        <f t="shared" si="390"/>
        <v>0</v>
      </c>
      <c r="AD169" s="4">
        <f t="shared" si="390"/>
        <v>5389.2999999999993</v>
      </c>
      <c r="AE169" s="4">
        <f t="shared" ref="AE169:AH169" si="395">AE170+AE173+AE175+AE177+AE179+AE181+AE183+AE185</f>
        <v>0</v>
      </c>
      <c r="AF169" s="4">
        <f t="shared" si="395"/>
        <v>5389.2999999999993</v>
      </c>
      <c r="AG169" s="4">
        <f t="shared" si="395"/>
        <v>0</v>
      </c>
      <c r="AH169" s="4">
        <f t="shared" si="395"/>
        <v>5389.2999999999993</v>
      </c>
      <c r="AI169" s="127"/>
    </row>
    <row r="170" spans="1:35" ht="31.5" outlineLevel="5" x14ac:dyDescent="0.25">
      <c r="A170" s="137" t="s">
        <v>149</v>
      </c>
      <c r="B170" s="137"/>
      <c r="C170" s="19" t="s">
        <v>150</v>
      </c>
      <c r="D170" s="4">
        <f>D171</f>
        <v>2200</v>
      </c>
      <c r="E170" s="4">
        <f t="shared" ref="E170:F170" si="396">E171</f>
        <v>0</v>
      </c>
      <c r="F170" s="4">
        <f t="shared" si="396"/>
        <v>2200</v>
      </c>
      <c r="G170" s="4">
        <f>G171+G172</f>
        <v>464.64</v>
      </c>
      <c r="H170" s="4">
        <f t="shared" ref="H170:AD170" si="397">H171+H172</f>
        <v>2664.64</v>
      </c>
      <c r="I170" s="4">
        <f>I171+I172</f>
        <v>0</v>
      </c>
      <c r="J170" s="4">
        <f t="shared" ref="J170:L170" si="398">J171+J172</f>
        <v>2664.64</v>
      </c>
      <c r="K170" s="4">
        <f t="shared" si="398"/>
        <v>0</v>
      </c>
      <c r="L170" s="4">
        <f t="shared" si="398"/>
        <v>2664.64</v>
      </c>
      <c r="M170" s="4">
        <f t="shared" ref="M170:N170" si="399">M171+M172</f>
        <v>-15</v>
      </c>
      <c r="N170" s="4">
        <f t="shared" si="399"/>
        <v>2649.64</v>
      </c>
      <c r="O170" s="4">
        <f t="shared" si="397"/>
        <v>1980</v>
      </c>
      <c r="P170" s="4">
        <f t="shared" si="397"/>
        <v>0</v>
      </c>
      <c r="Q170" s="4">
        <f t="shared" si="397"/>
        <v>1980</v>
      </c>
      <c r="R170" s="4">
        <f t="shared" si="397"/>
        <v>0</v>
      </c>
      <c r="S170" s="4">
        <f t="shared" si="397"/>
        <v>1980</v>
      </c>
      <c r="T170" s="4">
        <f>T171+T172</f>
        <v>0</v>
      </c>
      <c r="U170" s="4">
        <f t="shared" ref="U170:W170" si="400">U171+U172</f>
        <v>1980</v>
      </c>
      <c r="V170" s="4">
        <f t="shared" si="400"/>
        <v>0</v>
      </c>
      <c r="W170" s="4">
        <f t="shared" si="400"/>
        <v>1980</v>
      </c>
      <c r="X170" s="4">
        <f t="shared" ref="X170:Y170" si="401">X171+X172</f>
        <v>0</v>
      </c>
      <c r="Y170" s="4">
        <f t="shared" si="401"/>
        <v>1980</v>
      </c>
      <c r="Z170" s="4">
        <f t="shared" si="397"/>
        <v>2200</v>
      </c>
      <c r="AA170" s="4">
        <f t="shared" si="397"/>
        <v>0</v>
      </c>
      <c r="AB170" s="4">
        <f t="shared" si="397"/>
        <v>2200</v>
      </c>
      <c r="AC170" s="4">
        <f t="shared" si="397"/>
        <v>0</v>
      </c>
      <c r="AD170" s="4">
        <f t="shared" si="397"/>
        <v>2200</v>
      </c>
      <c r="AE170" s="4">
        <f t="shared" ref="AE170:AH170" si="402">AE171+AE172</f>
        <v>0</v>
      </c>
      <c r="AF170" s="4">
        <f t="shared" si="402"/>
        <v>2200</v>
      </c>
      <c r="AG170" s="4">
        <f t="shared" si="402"/>
        <v>0</v>
      </c>
      <c r="AH170" s="4">
        <f t="shared" si="402"/>
        <v>2200</v>
      </c>
      <c r="AI170" s="127"/>
    </row>
    <row r="171" spans="1:35" ht="31.5" outlineLevel="7" x14ac:dyDescent="0.25">
      <c r="A171" s="138" t="s">
        <v>149</v>
      </c>
      <c r="B171" s="138" t="s">
        <v>11</v>
      </c>
      <c r="C171" s="18" t="s">
        <v>12</v>
      </c>
      <c r="D171" s="5">
        <v>2200</v>
      </c>
      <c r="E171" s="5"/>
      <c r="F171" s="5">
        <f>SUM(D171:E171)</f>
        <v>2200</v>
      </c>
      <c r="G171" s="5"/>
      <c r="H171" s="5">
        <f>SUM(F171:G171)</f>
        <v>2200</v>
      </c>
      <c r="I171" s="5"/>
      <c r="J171" s="5">
        <f>SUM(H171:I171)</f>
        <v>2200</v>
      </c>
      <c r="K171" s="5"/>
      <c r="L171" s="5">
        <f>SUM(J171:K171)</f>
        <v>2200</v>
      </c>
      <c r="M171" s="5">
        <f>-115-98.4+198.4</f>
        <v>-15</v>
      </c>
      <c r="N171" s="5">
        <f>SUM(L171:M171)</f>
        <v>2185</v>
      </c>
      <c r="O171" s="5">
        <v>1980</v>
      </c>
      <c r="P171" s="5"/>
      <c r="Q171" s="5">
        <f>SUM(O171:P171)</f>
        <v>1980</v>
      </c>
      <c r="R171" s="5"/>
      <c r="S171" s="5">
        <f>SUM(Q171:R171)</f>
        <v>1980</v>
      </c>
      <c r="T171" s="5"/>
      <c r="U171" s="5">
        <f>SUM(S171:T171)</f>
        <v>1980</v>
      </c>
      <c r="V171" s="5"/>
      <c r="W171" s="5">
        <f>SUM(U171:V171)</f>
        <v>1980</v>
      </c>
      <c r="X171" s="5"/>
      <c r="Y171" s="5">
        <f>SUM(W171:X171)</f>
        <v>1980</v>
      </c>
      <c r="Z171" s="5">
        <v>2200</v>
      </c>
      <c r="AA171" s="5"/>
      <c r="AB171" s="5">
        <f>SUM(Z171:AA171)</f>
        <v>2200</v>
      </c>
      <c r="AC171" s="5"/>
      <c r="AD171" s="5">
        <f>SUM(AB171:AC171)</f>
        <v>2200</v>
      </c>
      <c r="AE171" s="5"/>
      <c r="AF171" s="5">
        <f>SUM(AD171:AE171)</f>
        <v>2200</v>
      </c>
      <c r="AG171" s="5"/>
      <c r="AH171" s="5">
        <f>SUM(AF171:AG171)</f>
        <v>2200</v>
      </c>
      <c r="AI171" s="127"/>
    </row>
    <row r="172" spans="1:35" ht="31.5" hidden="1" outlineLevel="7" x14ac:dyDescent="0.2">
      <c r="A172" s="138" t="s">
        <v>149</v>
      </c>
      <c r="B172" s="138" t="s">
        <v>92</v>
      </c>
      <c r="C172" s="11" t="s">
        <v>93</v>
      </c>
      <c r="D172" s="5"/>
      <c r="E172" s="5"/>
      <c r="F172" s="5"/>
      <c r="G172" s="5">
        <v>464.64</v>
      </c>
      <c r="H172" s="5">
        <f>SUM(F172:G172)</f>
        <v>464.64</v>
      </c>
      <c r="I172" s="5"/>
      <c r="J172" s="5">
        <f>SUM(H172:I172)</f>
        <v>464.64</v>
      </c>
      <c r="K172" s="5"/>
      <c r="L172" s="5">
        <f>SUM(J172:K172)</f>
        <v>464.64</v>
      </c>
      <c r="M172" s="5"/>
      <c r="N172" s="5">
        <f>SUM(L172:M172)</f>
        <v>464.64</v>
      </c>
      <c r="O172" s="5"/>
      <c r="P172" s="5"/>
      <c r="Q172" s="5"/>
      <c r="R172" s="5"/>
      <c r="S172" s="5"/>
      <c r="T172" s="5"/>
      <c r="U172" s="5">
        <f>SUM(S172:T172)</f>
        <v>0</v>
      </c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127"/>
    </row>
    <row r="173" spans="1:35" ht="15.75" hidden="1" outlineLevel="5" x14ac:dyDescent="0.25">
      <c r="A173" s="137" t="s">
        <v>432</v>
      </c>
      <c r="B173" s="137"/>
      <c r="C173" s="19" t="s">
        <v>433</v>
      </c>
      <c r="D173" s="4">
        <f>D174</f>
        <v>95</v>
      </c>
      <c r="E173" s="4">
        <f t="shared" ref="E173:N173" si="403">E174</f>
        <v>0</v>
      </c>
      <c r="F173" s="4">
        <f t="shared" si="403"/>
        <v>95</v>
      </c>
      <c r="G173" s="4">
        <f t="shared" si="403"/>
        <v>0</v>
      </c>
      <c r="H173" s="4">
        <f t="shared" si="403"/>
        <v>95</v>
      </c>
      <c r="I173" s="4">
        <f t="shared" si="403"/>
        <v>0</v>
      </c>
      <c r="J173" s="4">
        <f t="shared" si="403"/>
        <v>95</v>
      </c>
      <c r="K173" s="4">
        <f t="shared" si="403"/>
        <v>0</v>
      </c>
      <c r="L173" s="4">
        <f t="shared" si="403"/>
        <v>95</v>
      </c>
      <c r="M173" s="4">
        <f t="shared" si="403"/>
        <v>0</v>
      </c>
      <c r="N173" s="4">
        <f t="shared" si="403"/>
        <v>95</v>
      </c>
      <c r="O173" s="4">
        <f>O174</f>
        <v>0</v>
      </c>
      <c r="P173" s="4">
        <f t="shared" ref="P173" si="404">P174</f>
        <v>0</v>
      </c>
      <c r="Q173" s="4"/>
      <c r="R173" s="4">
        <f t="shared" ref="R173:Y173" si="405">R174</f>
        <v>0</v>
      </c>
      <c r="S173" s="4">
        <f t="shared" si="405"/>
        <v>0</v>
      </c>
      <c r="T173" s="4">
        <f t="shared" si="405"/>
        <v>0</v>
      </c>
      <c r="U173" s="4">
        <f t="shared" si="405"/>
        <v>0</v>
      </c>
      <c r="V173" s="4">
        <f t="shared" si="405"/>
        <v>0</v>
      </c>
      <c r="W173" s="4">
        <f t="shared" si="405"/>
        <v>0</v>
      </c>
      <c r="X173" s="4">
        <f t="shared" si="405"/>
        <v>0</v>
      </c>
      <c r="Y173" s="4">
        <f t="shared" si="405"/>
        <v>0</v>
      </c>
      <c r="Z173" s="4">
        <f>Z174</f>
        <v>0</v>
      </c>
      <c r="AA173" s="4">
        <f t="shared" ref="AA173" si="406">AA174</f>
        <v>0</v>
      </c>
      <c r="AB173" s="4"/>
      <c r="AC173" s="4">
        <f t="shared" ref="AC173:AH173" si="407">AC174</f>
        <v>0</v>
      </c>
      <c r="AD173" s="4">
        <f t="shared" si="407"/>
        <v>0</v>
      </c>
      <c r="AE173" s="4">
        <f t="shared" si="407"/>
        <v>0</v>
      </c>
      <c r="AF173" s="4">
        <f t="shared" si="407"/>
        <v>0</v>
      </c>
      <c r="AG173" s="4">
        <f t="shared" si="407"/>
        <v>0</v>
      </c>
      <c r="AH173" s="4">
        <f t="shared" si="407"/>
        <v>0</v>
      </c>
      <c r="AI173" s="127"/>
    </row>
    <row r="174" spans="1:35" ht="31.5" hidden="1" outlineLevel="7" x14ac:dyDescent="0.25">
      <c r="A174" s="138" t="s">
        <v>432</v>
      </c>
      <c r="B174" s="138" t="s">
        <v>11</v>
      </c>
      <c r="C174" s="18" t="s">
        <v>12</v>
      </c>
      <c r="D174" s="5">
        <v>95</v>
      </c>
      <c r="E174" s="5"/>
      <c r="F174" s="5">
        <f>SUM(D174:E174)</f>
        <v>95</v>
      </c>
      <c r="G174" s="5"/>
      <c r="H174" s="5">
        <f>SUM(F174:G174)</f>
        <v>95</v>
      </c>
      <c r="I174" s="5"/>
      <c r="J174" s="5">
        <f>SUM(H174:I174)</f>
        <v>95</v>
      </c>
      <c r="K174" s="5"/>
      <c r="L174" s="5">
        <f>SUM(J174:K174)</f>
        <v>95</v>
      </c>
      <c r="M174" s="5"/>
      <c r="N174" s="5">
        <f>SUM(L174:M174)</f>
        <v>95</v>
      </c>
      <c r="O174" s="5"/>
      <c r="P174" s="5"/>
      <c r="Q174" s="5"/>
      <c r="R174" s="5"/>
      <c r="S174" s="5">
        <f>SUM(Q174:R174)</f>
        <v>0</v>
      </c>
      <c r="T174" s="5"/>
      <c r="U174" s="5">
        <f>SUM(S174:T174)</f>
        <v>0</v>
      </c>
      <c r="V174" s="5"/>
      <c r="W174" s="5">
        <f>SUM(U174:V174)</f>
        <v>0</v>
      </c>
      <c r="X174" s="5"/>
      <c r="Y174" s="5">
        <f>SUM(W174:X174)</f>
        <v>0</v>
      </c>
      <c r="Z174" s="5"/>
      <c r="AA174" s="5"/>
      <c r="AB174" s="5"/>
      <c r="AC174" s="5"/>
      <c r="AD174" s="5">
        <f>SUM(AB174:AC174)</f>
        <v>0</v>
      </c>
      <c r="AE174" s="5"/>
      <c r="AF174" s="5">
        <f>SUM(AD174:AE174)</f>
        <v>0</v>
      </c>
      <c r="AG174" s="5"/>
      <c r="AH174" s="5">
        <f>SUM(AF174:AG174)</f>
        <v>0</v>
      </c>
      <c r="AI174" s="127"/>
    </row>
    <row r="175" spans="1:35" ht="31.5" hidden="1" outlineLevel="5" x14ac:dyDescent="0.25">
      <c r="A175" s="137" t="s">
        <v>255</v>
      </c>
      <c r="B175" s="137"/>
      <c r="C175" s="19" t="s">
        <v>607</v>
      </c>
      <c r="D175" s="4">
        <f>D176</f>
        <v>37.700000000000003</v>
      </c>
      <c r="E175" s="4">
        <f t="shared" ref="E175:N175" si="408">E176</f>
        <v>0</v>
      </c>
      <c r="F175" s="4">
        <f t="shared" si="408"/>
        <v>37.700000000000003</v>
      </c>
      <c r="G175" s="4">
        <f t="shared" si="408"/>
        <v>0</v>
      </c>
      <c r="H175" s="4">
        <f t="shared" si="408"/>
        <v>37.700000000000003</v>
      </c>
      <c r="I175" s="4">
        <f t="shared" si="408"/>
        <v>0</v>
      </c>
      <c r="J175" s="4">
        <f t="shared" si="408"/>
        <v>37.700000000000003</v>
      </c>
      <c r="K175" s="4">
        <f t="shared" si="408"/>
        <v>0</v>
      </c>
      <c r="L175" s="4">
        <f t="shared" si="408"/>
        <v>37.700000000000003</v>
      </c>
      <c r="M175" s="4">
        <f t="shared" si="408"/>
        <v>0</v>
      </c>
      <c r="N175" s="4">
        <f t="shared" si="408"/>
        <v>37.700000000000003</v>
      </c>
      <c r="O175" s="4">
        <f>O176</f>
        <v>37.700000000000003</v>
      </c>
      <c r="P175" s="4">
        <f t="shared" ref="P175:Y175" si="409">P176</f>
        <v>0</v>
      </c>
      <c r="Q175" s="4">
        <f t="shared" si="409"/>
        <v>37.700000000000003</v>
      </c>
      <c r="R175" s="4">
        <f t="shared" si="409"/>
        <v>0</v>
      </c>
      <c r="S175" s="4">
        <f t="shared" si="409"/>
        <v>37.700000000000003</v>
      </c>
      <c r="T175" s="4">
        <f t="shared" si="409"/>
        <v>0</v>
      </c>
      <c r="U175" s="4">
        <f t="shared" si="409"/>
        <v>37.700000000000003</v>
      </c>
      <c r="V175" s="4">
        <f t="shared" si="409"/>
        <v>0</v>
      </c>
      <c r="W175" s="4">
        <f t="shared" si="409"/>
        <v>37.700000000000003</v>
      </c>
      <c r="X175" s="4">
        <f t="shared" si="409"/>
        <v>0</v>
      </c>
      <c r="Y175" s="4">
        <f t="shared" si="409"/>
        <v>37.700000000000003</v>
      </c>
      <c r="Z175" s="4">
        <f>Z176</f>
        <v>37.700000000000003</v>
      </c>
      <c r="AA175" s="4">
        <f t="shared" ref="AA175:AH175" si="410">AA176</f>
        <v>0</v>
      </c>
      <c r="AB175" s="4">
        <f t="shared" si="410"/>
        <v>37.700000000000003</v>
      </c>
      <c r="AC175" s="4">
        <f t="shared" si="410"/>
        <v>0</v>
      </c>
      <c r="AD175" s="4">
        <f t="shared" si="410"/>
        <v>37.700000000000003</v>
      </c>
      <c r="AE175" s="4">
        <f t="shared" si="410"/>
        <v>0</v>
      </c>
      <c r="AF175" s="4">
        <f t="shared" si="410"/>
        <v>37.700000000000003</v>
      </c>
      <c r="AG175" s="4">
        <f t="shared" si="410"/>
        <v>0</v>
      </c>
      <c r="AH175" s="4">
        <f t="shared" si="410"/>
        <v>37.700000000000003</v>
      </c>
      <c r="AI175" s="127"/>
    </row>
    <row r="176" spans="1:35" ht="31.5" hidden="1" outlineLevel="7" x14ac:dyDescent="0.25">
      <c r="A176" s="138" t="s">
        <v>255</v>
      </c>
      <c r="B176" s="138" t="s">
        <v>92</v>
      </c>
      <c r="C176" s="18" t="s">
        <v>93</v>
      </c>
      <c r="D176" s="5">
        <v>37.700000000000003</v>
      </c>
      <c r="E176" s="5"/>
      <c r="F176" s="5">
        <f>SUM(D176:E176)</f>
        <v>37.700000000000003</v>
      </c>
      <c r="G176" s="5"/>
      <c r="H176" s="5">
        <f>SUM(F176:G176)</f>
        <v>37.700000000000003</v>
      </c>
      <c r="I176" s="5"/>
      <c r="J176" s="5">
        <f>SUM(H176:I176)</f>
        <v>37.700000000000003</v>
      </c>
      <c r="K176" s="5"/>
      <c r="L176" s="5">
        <f>SUM(J176:K176)</f>
        <v>37.700000000000003</v>
      </c>
      <c r="M176" s="5"/>
      <c r="N176" s="5">
        <f>SUM(L176:M176)</f>
        <v>37.700000000000003</v>
      </c>
      <c r="O176" s="5">
        <v>37.700000000000003</v>
      </c>
      <c r="P176" s="5"/>
      <c r="Q176" s="5">
        <f>SUM(O176:P176)</f>
        <v>37.700000000000003</v>
      </c>
      <c r="R176" s="5"/>
      <c r="S176" s="5">
        <f>SUM(Q176:R176)</f>
        <v>37.700000000000003</v>
      </c>
      <c r="T176" s="5"/>
      <c r="U176" s="5">
        <f>SUM(S176:T176)</f>
        <v>37.700000000000003</v>
      </c>
      <c r="V176" s="5"/>
      <c r="W176" s="5">
        <f>SUM(U176:V176)</f>
        <v>37.700000000000003</v>
      </c>
      <c r="X176" s="5"/>
      <c r="Y176" s="5">
        <f>SUM(W176:X176)</f>
        <v>37.700000000000003</v>
      </c>
      <c r="Z176" s="5">
        <v>37.700000000000003</v>
      </c>
      <c r="AA176" s="5"/>
      <c r="AB176" s="5">
        <f>SUM(Z176:AA176)</f>
        <v>37.700000000000003</v>
      </c>
      <c r="AC176" s="5"/>
      <c r="AD176" s="5">
        <f>SUM(AB176:AC176)</f>
        <v>37.700000000000003</v>
      </c>
      <c r="AE176" s="5"/>
      <c r="AF176" s="5">
        <f>SUM(AD176:AE176)</f>
        <v>37.700000000000003</v>
      </c>
      <c r="AG176" s="5"/>
      <c r="AH176" s="5">
        <f>SUM(AF176:AG176)</f>
        <v>37.700000000000003</v>
      </c>
      <c r="AI176" s="127"/>
    </row>
    <row r="177" spans="1:35" ht="31.5" hidden="1" outlineLevel="5" x14ac:dyDescent="0.25">
      <c r="A177" s="137" t="s">
        <v>154</v>
      </c>
      <c r="B177" s="137"/>
      <c r="C177" s="19" t="s">
        <v>155</v>
      </c>
      <c r="D177" s="4">
        <f>D178</f>
        <v>2399.6999999999998</v>
      </c>
      <c r="E177" s="4">
        <f t="shared" ref="E177:N177" si="411">E178</f>
        <v>0</v>
      </c>
      <c r="F177" s="4">
        <f t="shared" si="411"/>
        <v>2399.6999999999998</v>
      </c>
      <c r="G177" s="4">
        <f t="shared" si="411"/>
        <v>0</v>
      </c>
      <c r="H177" s="4">
        <f t="shared" si="411"/>
        <v>2399.6999999999998</v>
      </c>
      <c r="I177" s="4">
        <f t="shared" si="411"/>
        <v>0</v>
      </c>
      <c r="J177" s="4">
        <f t="shared" si="411"/>
        <v>2399.6999999999998</v>
      </c>
      <c r="K177" s="4">
        <f t="shared" si="411"/>
        <v>0</v>
      </c>
      <c r="L177" s="4">
        <f t="shared" si="411"/>
        <v>2399.6999999999998</v>
      </c>
      <c r="M177" s="4">
        <f t="shared" si="411"/>
        <v>0</v>
      </c>
      <c r="N177" s="4">
        <f t="shared" si="411"/>
        <v>2399.6999999999998</v>
      </c>
      <c r="O177" s="4">
        <f>O178</f>
        <v>2399.6999999999998</v>
      </c>
      <c r="P177" s="4">
        <f t="shared" ref="P177:Y177" si="412">P178</f>
        <v>0</v>
      </c>
      <c r="Q177" s="4">
        <f t="shared" si="412"/>
        <v>2399.6999999999998</v>
      </c>
      <c r="R177" s="4">
        <f t="shared" si="412"/>
        <v>0</v>
      </c>
      <c r="S177" s="4">
        <f t="shared" si="412"/>
        <v>2399.6999999999998</v>
      </c>
      <c r="T177" s="4">
        <f t="shared" si="412"/>
        <v>0</v>
      </c>
      <c r="U177" s="4">
        <f t="shared" si="412"/>
        <v>2399.6999999999998</v>
      </c>
      <c r="V177" s="4">
        <f t="shared" si="412"/>
        <v>0</v>
      </c>
      <c r="W177" s="4">
        <f t="shared" si="412"/>
        <v>2399.6999999999998</v>
      </c>
      <c r="X177" s="4">
        <f t="shared" si="412"/>
        <v>0</v>
      </c>
      <c r="Y177" s="4">
        <f t="shared" si="412"/>
        <v>2399.6999999999998</v>
      </c>
      <c r="Z177" s="4">
        <f>Z178</f>
        <v>2399.6999999999998</v>
      </c>
      <c r="AA177" s="4">
        <f t="shared" ref="AA177:AH177" si="413">AA178</f>
        <v>0</v>
      </c>
      <c r="AB177" s="4">
        <f t="shared" si="413"/>
        <v>2399.6999999999998</v>
      </c>
      <c r="AC177" s="4">
        <f t="shared" si="413"/>
        <v>0</v>
      </c>
      <c r="AD177" s="4">
        <f t="shared" si="413"/>
        <v>2399.6999999999998</v>
      </c>
      <c r="AE177" s="4">
        <f t="shared" si="413"/>
        <v>0</v>
      </c>
      <c r="AF177" s="4">
        <f t="shared" si="413"/>
        <v>2399.6999999999998</v>
      </c>
      <c r="AG177" s="4">
        <f t="shared" si="413"/>
        <v>0</v>
      </c>
      <c r="AH177" s="4">
        <f t="shared" si="413"/>
        <v>2399.6999999999998</v>
      </c>
      <c r="AI177" s="127"/>
    </row>
    <row r="178" spans="1:35" ht="31.5" hidden="1" outlineLevel="7" x14ac:dyDescent="0.25">
      <c r="A178" s="138" t="s">
        <v>154</v>
      </c>
      <c r="B178" s="138" t="s">
        <v>92</v>
      </c>
      <c r="C178" s="18" t="s">
        <v>93</v>
      </c>
      <c r="D178" s="5">
        <v>2399.6999999999998</v>
      </c>
      <c r="E178" s="5"/>
      <c r="F178" s="5">
        <f>SUM(D178:E178)</f>
        <v>2399.6999999999998</v>
      </c>
      <c r="G178" s="5"/>
      <c r="H178" s="5">
        <f>SUM(F178:G178)</f>
        <v>2399.6999999999998</v>
      </c>
      <c r="I178" s="5"/>
      <c r="J178" s="5">
        <f>SUM(H178:I178)</f>
        <v>2399.6999999999998</v>
      </c>
      <c r="K178" s="5"/>
      <c r="L178" s="5">
        <f>SUM(J178:K178)</f>
        <v>2399.6999999999998</v>
      </c>
      <c r="M178" s="5"/>
      <c r="N178" s="5">
        <f>SUM(L178:M178)</f>
        <v>2399.6999999999998</v>
      </c>
      <c r="O178" s="5">
        <v>2399.6999999999998</v>
      </c>
      <c r="P178" s="5"/>
      <c r="Q178" s="5">
        <f>SUM(O178:P178)</f>
        <v>2399.6999999999998</v>
      </c>
      <c r="R178" s="5"/>
      <c r="S178" s="5">
        <f>SUM(Q178:R178)</f>
        <v>2399.6999999999998</v>
      </c>
      <c r="T178" s="5"/>
      <c r="U178" s="5">
        <f>SUM(S178:T178)</f>
        <v>2399.6999999999998</v>
      </c>
      <c r="V178" s="5"/>
      <c r="W178" s="5">
        <f>SUM(U178:V178)</f>
        <v>2399.6999999999998</v>
      </c>
      <c r="X178" s="5"/>
      <c r="Y178" s="5">
        <f>SUM(W178:X178)</f>
        <v>2399.6999999999998</v>
      </c>
      <c r="Z178" s="5">
        <v>2399.6999999999998</v>
      </c>
      <c r="AA178" s="5"/>
      <c r="AB178" s="5">
        <f>SUM(Z178:AA178)</f>
        <v>2399.6999999999998</v>
      </c>
      <c r="AC178" s="5"/>
      <c r="AD178" s="5">
        <f>SUM(AB178:AC178)</f>
        <v>2399.6999999999998</v>
      </c>
      <c r="AE178" s="5"/>
      <c r="AF178" s="5">
        <f>SUM(AD178:AE178)</f>
        <v>2399.6999999999998</v>
      </c>
      <c r="AG178" s="5"/>
      <c r="AH178" s="5">
        <f>SUM(AF178:AG178)</f>
        <v>2399.6999999999998</v>
      </c>
      <c r="AI178" s="127"/>
    </row>
    <row r="179" spans="1:35" ht="47.25" hidden="1" outlineLevel="5" x14ac:dyDescent="0.25">
      <c r="A179" s="137" t="s">
        <v>156</v>
      </c>
      <c r="B179" s="137"/>
      <c r="C179" s="19" t="s">
        <v>157</v>
      </c>
      <c r="D179" s="4">
        <f>D180</f>
        <v>126.8</v>
      </c>
      <c r="E179" s="4">
        <f t="shared" ref="E179:N179" si="414">E180</f>
        <v>0</v>
      </c>
      <c r="F179" s="4">
        <f t="shared" si="414"/>
        <v>126.8</v>
      </c>
      <c r="G179" s="4">
        <f t="shared" si="414"/>
        <v>0</v>
      </c>
      <c r="H179" s="4">
        <f t="shared" si="414"/>
        <v>126.8</v>
      </c>
      <c r="I179" s="4">
        <f t="shared" si="414"/>
        <v>0</v>
      </c>
      <c r="J179" s="4">
        <f t="shared" si="414"/>
        <v>126.8</v>
      </c>
      <c r="K179" s="4">
        <f t="shared" si="414"/>
        <v>2.4</v>
      </c>
      <c r="L179" s="4">
        <f t="shared" si="414"/>
        <v>129.19999999999999</v>
      </c>
      <c r="M179" s="4">
        <f t="shared" si="414"/>
        <v>0</v>
      </c>
      <c r="N179" s="4">
        <f t="shared" si="414"/>
        <v>129.19999999999999</v>
      </c>
      <c r="O179" s="4">
        <f>O180</f>
        <v>130.4</v>
      </c>
      <c r="P179" s="4">
        <f t="shared" ref="P179:Y179" si="415">P180</f>
        <v>0</v>
      </c>
      <c r="Q179" s="4">
        <f t="shared" si="415"/>
        <v>130.4</v>
      </c>
      <c r="R179" s="4">
        <f t="shared" si="415"/>
        <v>0</v>
      </c>
      <c r="S179" s="4">
        <f t="shared" si="415"/>
        <v>130.4</v>
      </c>
      <c r="T179" s="4">
        <f t="shared" si="415"/>
        <v>0</v>
      </c>
      <c r="U179" s="4">
        <f t="shared" si="415"/>
        <v>130.4</v>
      </c>
      <c r="V179" s="4">
        <f t="shared" si="415"/>
        <v>0</v>
      </c>
      <c r="W179" s="4">
        <f t="shared" si="415"/>
        <v>130.4</v>
      </c>
      <c r="X179" s="4">
        <f t="shared" si="415"/>
        <v>0</v>
      </c>
      <c r="Y179" s="4">
        <f t="shared" si="415"/>
        <v>130.4</v>
      </c>
      <c r="Z179" s="4">
        <f>Z180</f>
        <v>130.4</v>
      </c>
      <c r="AA179" s="4">
        <f t="shared" ref="AA179:AH179" si="416">AA180</f>
        <v>0</v>
      </c>
      <c r="AB179" s="4">
        <f t="shared" si="416"/>
        <v>130.4</v>
      </c>
      <c r="AC179" s="4">
        <f t="shared" si="416"/>
        <v>0</v>
      </c>
      <c r="AD179" s="4">
        <f t="shared" si="416"/>
        <v>130.4</v>
      </c>
      <c r="AE179" s="4">
        <f t="shared" si="416"/>
        <v>0</v>
      </c>
      <c r="AF179" s="4">
        <f t="shared" si="416"/>
        <v>130.4</v>
      </c>
      <c r="AG179" s="4">
        <f t="shared" si="416"/>
        <v>0</v>
      </c>
      <c r="AH179" s="4">
        <f t="shared" si="416"/>
        <v>130.4</v>
      </c>
      <c r="AI179" s="127"/>
    </row>
    <row r="180" spans="1:35" ht="31.5" hidden="1" outlineLevel="7" x14ac:dyDescent="0.25">
      <c r="A180" s="138" t="s">
        <v>156</v>
      </c>
      <c r="B180" s="138" t="s">
        <v>92</v>
      </c>
      <c r="C180" s="18" t="s">
        <v>93</v>
      </c>
      <c r="D180" s="5">
        <v>126.8</v>
      </c>
      <c r="E180" s="5"/>
      <c r="F180" s="5">
        <f>SUM(D180:E180)</f>
        <v>126.8</v>
      </c>
      <c r="G180" s="5"/>
      <c r="H180" s="5">
        <f>SUM(F180:G180)</f>
        <v>126.8</v>
      </c>
      <c r="I180" s="5"/>
      <c r="J180" s="5">
        <f>SUM(H180:I180)</f>
        <v>126.8</v>
      </c>
      <c r="K180" s="5">
        <v>2.4</v>
      </c>
      <c r="L180" s="5">
        <f>SUM(J180:K180)</f>
        <v>129.19999999999999</v>
      </c>
      <c r="M180" s="5"/>
      <c r="N180" s="5">
        <f>SUM(L180:M180)</f>
        <v>129.19999999999999</v>
      </c>
      <c r="O180" s="5">
        <v>130.4</v>
      </c>
      <c r="P180" s="5"/>
      <c r="Q180" s="5">
        <f>SUM(O180:P180)</f>
        <v>130.4</v>
      </c>
      <c r="R180" s="5"/>
      <c r="S180" s="5">
        <f>SUM(Q180:R180)</f>
        <v>130.4</v>
      </c>
      <c r="T180" s="5"/>
      <c r="U180" s="5">
        <f>SUM(S180:T180)</f>
        <v>130.4</v>
      </c>
      <c r="V180" s="5"/>
      <c r="W180" s="5">
        <f>SUM(U180:V180)</f>
        <v>130.4</v>
      </c>
      <c r="X180" s="5"/>
      <c r="Y180" s="5">
        <f>SUM(W180:X180)</f>
        <v>130.4</v>
      </c>
      <c r="Z180" s="5">
        <v>130.4</v>
      </c>
      <c r="AA180" s="5"/>
      <c r="AB180" s="5">
        <f>SUM(Z180:AA180)</f>
        <v>130.4</v>
      </c>
      <c r="AC180" s="5"/>
      <c r="AD180" s="5">
        <f>SUM(AB180:AC180)</f>
        <v>130.4</v>
      </c>
      <c r="AE180" s="5"/>
      <c r="AF180" s="5">
        <f>SUM(AD180:AE180)</f>
        <v>130.4</v>
      </c>
      <c r="AG180" s="5"/>
      <c r="AH180" s="5">
        <f>SUM(AF180:AG180)</f>
        <v>130.4</v>
      </c>
      <c r="AI180" s="127"/>
    </row>
    <row r="181" spans="1:35" ht="47.25" hidden="1" outlineLevel="5" x14ac:dyDescent="0.25">
      <c r="A181" s="137" t="s">
        <v>151</v>
      </c>
      <c r="B181" s="137"/>
      <c r="C181" s="19" t="s">
        <v>557</v>
      </c>
      <c r="D181" s="4">
        <f>D182</f>
        <v>250</v>
      </c>
      <c r="E181" s="4">
        <f t="shared" ref="E181:N181" si="417">E182</f>
        <v>0</v>
      </c>
      <c r="F181" s="4">
        <f t="shared" si="417"/>
        <v>250</v>
      </c>
      <c r="G181" s="4">
        <f t="shared" si="417"/>
        <v>0</v>
      </c>
      <c r="H181" s="4">
        <f t="shared" si="417"/>
        <v>250</v>
      </c>
      <c r="I181" s="4">
        <f t="shared" si="417"/>
        <v>0</v>
      </c>
      <c r="J181" s="4">
        <f t="shared" si="417"/>
        <v>250</v>
      </c>
      <c r="K181" s="4">
        <f t="shared" si="417"/>
        <v>0</v>
      </c>
      <c r="L181" s="4">
        <f t="shared" si="417"/>
        <v>250</v>
      </c>
      <c r="M181" s="4">
        <f t="shared" si="417"/>
        <v>0</v>
      </c>
      <c r="N181" s="4">
        <f t="shared" si="417"/>
        <v>250</v>
      </c>
      <c r="O181" s="4">
        <f>O182</f>
        <v>250</v>
      </c>
      <c r="P181" s="4">
        <f t="shared" ref="P181:Y181" si="418">P182</f>
        <v>0</v>
      </c>
      <c r="Q181" s="4">
        <f t="shared" si="418"/>
        <v>250</v>
      </c>
      <c r="R181" s="4">
        <f t="shared" si="418"/>
        <v>0</v>
      </c>
      <c r="S181" s="4">
        <f t="shared" si="418"/>
        <v>250</v>
      </c>
      <c r="T181" s="4">
        <f t="shared" si="418"/>
        <v>0</v>
      </c>
      <c r="U181" s="4">
        <f t="shared" si="418"/>
        <v>250</v>
      </c>
      <c r="V181" s="4">
        <f t="shared" si="418"/>
        <v>0</v>
      </c>
      <c r="W181" s="4">
        <f t="shared" si="418"/>
        <v>250</v>
      </c>
      <c r="X181" s="4">
        <f t="shared" si="418"/>
        <v>0</v>
      </c>
      <c r="Y181" s="4">
        <f t="shared" si="418"/>
        <v>250</v>
      </c>
      <c r="Z181" s="4">
        <f>Z182</f>
        <v>250</v>
      </c>
      <c r="AA181" s="4">
        <f t="shared" ref="AA181:AH181" si="419">AA182</f>
        <v>0</v>
      </c>
      <c r="AB181" s="4">
        <f t="shared" si="419"/>
        <v>250</v>
      </c>
      <c r="AC181" s="4">
        <f t="shared" si="419"/>
        <v>0</v>
      </c>
      <c r="AD181" s="4">
        <f t="shared" si="419"/>
        <v>250</v>
      </c>
      <c r="AE181" s="4">
        <f t="shared" si="419"/>
        <v>0</v>
      </c>
      <c r="AF181" s="4">
        <f t="shared" si="419"/>
        <v>250</v>
      </c>
      <c r="AG181" s="4">
        <f t="shared" si="419"/>
        <v>0</v>
      </c>
      <c r="AH181" s="4">
        <f t="shared" si="419"/>
        <v>250</v>
      </c>
      <c r="AI181" s="127"/>
    </row>
    <row r="182" spans="1:35" ht="47.25" hidden="1" outlineLevel="7" x14ac:dyDescent="0.25">
      <c r="A182" s="138" t="s">
        <v>151</v>
      </c>
      <c r="B182" s="138" t="s">
        <v>8</v>
      </c>
      <c r="C182" s="18" t="s">
        <v>9</v>
      </c>
      <c r="D182" s="5">
        <v>250</v>
      </c>
      <c r="E182" s="5"/>
      <c r="F182" s="5">
        <f>SUM(D182:E182)</f>
        <v>250</v>
      </c>
      <c r="G182" s="5"/>
      <c r="H182" s="5">
        <f>SUM(F182:G182)</f>
        <v>250</v>
      </c>
      <c r="I182" s="5"/>
      <c r="J182" s="5">
        <f>SUM(H182:I182)</f>
        <v>250</v>
      </c>
      <c r="K182" s="5"/>
      <c r="L182" s="5">
        <f>SUM(J182:K182)</f>
        <v>250</v>
      </c>
      <c r="M182" s="5"/>
      <c r="N182" s="5">
        <f>SUM(L182:M182)</f>
        <v>250</v>
      </c>
      <c r="O182" s="5">
        <v>250</v>
      </c>
      <c r="P182" s="5"/>
      <c r="Q182" s="5">
        <f>SUM(O182:P182)</f>
        <v>250</v>
      </c>
      <c r="R182" s="5"/>
      <c r="S182" s="5">
        <f>SUM(Q182:R182)</f>
        <v>250</v>
      </c>
      <c r="T182" s="5"/>
      <c r="U182" s="5">
        <f>SUM(S182:T182)</f>
        <v>250</v>
      </c>
      <c r="V182" s="5"/>
      <c r="W182" s="5">
        <f>SUM(U182:V182)</f>
        <v>250</v>
      </c>
      <c r="X182" s="5"/>
      <c r="Y182" s="5">
        <f>SUM(W182:X182)</f>
        <v>250</v>
      </c>
      <c r="Z182" s="5">
        <v>250</v>
      </c>
      <c r="AA182" s="5"/>
      <c r="AB182" s="5">
        <f>SUM(Z182:AA182)</f>
        <v>250</v>
      </c>
      <c r="AC182" s="5"/>
      <c r="AD182" s="5">
        <f>SUM(AB182:AC182)</f>
        <v>250</v>
      </c>
      <c r="AE182" s="5"/>
      <c r="AF182" s="5">
        <f>SUM(AD182:AE182)</f>
        <v>250</v>
      </c>
      <c r="AG182" s="5"/>
      <c r="AH182" s="5">
        <f>SUM(AF182:AG182)</f>
        <v>250</v>
      </c>
      <c r="AI182" s="127"/>
    </row>
    <row r="183" spans="1:35" ht="47.25" hidden="1" outlineLevel="5" x14ac:dyDescent="0.25">
      <c r="A183" s="137" t="s">
        <v>151</v>
      </c>
      <c r="B183" s="137"/>
      <c r="C183" s="19" t="s">
        <v>571</v>
      </c>
      <c r="D183" s="4">
        <f>D184</f>
        <v>371.5</v>
      </c>
      <c r="E183" s="4">
        <f t="shared" ref="E183:N185" si="420">E184</f>
        <v>0</v>
      </c>
      <c r="F183" s="4">
        <f t="shared" si="420"/>
        <v>371.5</v>
      </c>
      <c r="G183" s="4">
        <f t="shared" si="420"/>
        <v>0</v>
      </c>
      <c r="H183" s="4">
        <f t="shared" si="420"/>
        <v>371.5</v>
      </c>
      <c r="I183" s="4">
        <f t="shared" si="420"/>
        <v>0</v>
      </c>
      <c r="J183" s="4">
        <f t="shared" si="420"/>
        <v>371.5</v>
      </c>
      <c r="K183" s="4">
        <f t="shared" si="420"/>
        <v>0</v>
      </c>
      <c r="L183" s="4">
        <f t="shared" si="420"/>
        <v>371.5</v>
      </c>
      <c r="M183" s="4">
        <f t="shared" si="420"/>
        <v>0</v>
      </c>
      <c r="N183" s="4">
        <f t="shared" si="420"/>
        <v>371.5</v>
      </c>
      <c r="O183" s="4">
        <f>O184</f>
        <v>371.5</v>
      </c>
      <c r="P183" s="4">
        <f t="shared" ref="P183:Y185" si="421">P184</f>
        <v>0</v>
      </c>
      <c r="Q183" s="4">
        <f t="shared" si="421"/>
        <v>371.5</v>
      </c>
      <c r="R183" s="4">
        <f t="shared" si="421"/>
        <v>0</v>
      </c>
      <c r="S183" s="4">
        <f t="shared" si="421"/>
        <v>371.5</v>
      </c>
      <c r="T183" s="4">
        <f t="shared" si="421"/>
        <v>0</v>
      </c>
      <c r="U183" s="4">
        <f t="shared" si="421"/>
        <v>371.5</v>
      </c>
      <c r="V183" s="4">
        <f t="shared" si="421"/>
        <v>0</v>
      </c>
      <c r="W183" s="4">
        <f t="shared" si="421"/>
        <v>371.5</v>
      </c>
      <c r="X183" s="4">
        <f t="shared" si="421"/>
        <v>0</v>
      </c>
      <c r="Y183" s="4">
        <f t="shared" si="421"/>
        <v>371.5</v>
      </c>
      <c r="Z183" s="4">
        <f>Z184</f>
        <v>371.5</v>
      </c>
      <c r="AA183" s="4">
        <f t="shared" ref="AA183:AH183" si="422">AA184</f>
        <v>0</v>
      </c>
      <c r="AB183" s="4">
        <f t="shared" si="422"/>
        <v>371.5</v>
      </c>
      <c r="AC183" s="4">
        <f t="shared" si="422"/>
        <v>0</v>
      </c>
      <c r="AD183" s="4">
        <f t="shared" si="422"/>
        <v>371.5</v>
      </c>
      <c r="AE183" s="4">
        <f t="shared" si="422"/>
        <v>0</v>
      </c>
      <c r="AF183" s="4">
        <f t="shared" si="422"/>
        <v>371.5</v>
      </c>
      <c r="AG183" s="4">
        <f t="shared" si="422"/>
        <v>0</v>
      </c>
      <c r="AH183" s="4">
        <f t="shared" si="422"/>
        <v>371.5</v>
      </c>
      <c r="AI183" s="127"/>
    </row>
    <row r="184" spans="1:35" ht="47.25" hidden="1" outlineLevel="7" x14ac:dyDescent="0.25">
      <c r="A184" s="138" t="s">
        <v>151</v>
      </c>
      <c r="B184" s="138" t="s">
        <v>8</v>
      </c>
      <c r="C184" s="18" t="s">
        <v>9</v>
      </c>
      <c r="D184" s="5">
        <v>371.5</v>
      </c>
      <c r="E184" s="5"/>
      <c r="F184" s="5">
        <f>SUM(D184:E184)</f>
        <v>371.5</v>
      </c>
      <c r="G184" s="5"/>
      <c r="H184" s="5">
        <f>SUM(F184:G184)</f>
        <v>371.5</v>
      </c>
      <c r="I184" s="5"/>
      <c r="J184" s="5">
        <f>SUM(H184:I184)</f>
        <v>371.5</v>
      </c>
      <c r="K184" s="5"/>
      <c r="L184" s="5">
        <f>SUM(J184:K184)</f>
        <v>371.5</v>
      </c>
      <c r="M184" s="5"/>
      <c r="N184" s="5">
        <f>SUM(L184:M184)</f>
        <v>371.5</v>
      </c>
      <c r="O184" s="5">
        <v>371.5</v>
      </c>
      <c r="P184" s="5"/>
      <c r="Q184" s="5">
        <f>SUM(O184:P184)</f>
        <v>371.5</v>
      </c>
      <c r="R184" s="5"/>
      <c r="S184" s="5">
        <f>SUM(Q184:R184)</f>
        <v>371.5</v>
      </c>
      <c r="T184" s="5"/>
      <c r="U184" s="5">
        <f>SUM(S184:T184)</f>
        <v>371.5</v>
      </c>
      <c r="V184" s="5"/>
      <c r="W184" s="5">
        <f>SUM(U184:V184)</f>
        <v>371.5</v>
      </c>
      <c r="X184" s="5"/>
      <c r="Y184" s="5">
        <f>SUM(W184:X184)</f>
        <v>371.5</v>
      </c>
      <c r="Z184" s="5">
        <v>371.5</v>
      </c>
      <c r="AA184" s="5"/>
      <c r="AB184" s="5">
        <f>SUM(Z184:AA184)</f>
        <v>371.5</v>
      </c>
      <c r="AC184" s="5"/>
      <c r="AD184" s="5">
        <f>SUM(AB184:AC184)</f>
        <v>371.5</v>
      </c>
      <c r="AE184" s="5"/>
      <c r="AF184" s="5">
        <f>SUM(AD184:AE184)</f>
        <v>371.5</v>
      </c>
      <c r="AG184" s="5"/>
      <c r="AH184" s="5">
        <f>SUM(AF184:AG184)</f>
        <v>371.5</v>
      </c>
      <c r="AI184" s="127"/>
    </row>
    <row r="185" spans="1:35" ht="31.5" hidden="1" outlineLevel="7" x14ac:dyDescent="0.2">
      <c r="A185" s="7" t="s">
        <v>677</v>
      </c>
      <c r="B185" s="7"/>
      <c r="C185" s="36" t="s">
        <v>824</v>
      </c>
      <c r="D185" s="5"/>
      <c r="E185" s="5"/>
      <c r="F185" s="5"/>
      <c r="G185" s="4">
        <f t="shared" si="420"/>
        <v>5434.6276699999999</v>
      </c>
      <c r="H185" s="4">
        <f t="shared" si="420"/>
        <v>5434.6276699999999</v>
      </c>
      <c r="I185" s="4">
        <f t="shared" si="420"/>
        <v>0</v>
      </c>
      <c r="J185" s="4">
        <f>J186</f>
        <v>5434.6276699999999</v>
      </c>
      <c r="K185" s="4">
        <f>K186</f>
        <v>0</v>
      </c>
      <c r="L185" s="4">
        <f t="shared" si="420"/>
        <v>5434.6276699999999</v>
      </c>
      <c r="M185" s="4">
        <f>M186</f>
        <v>0</v>
      </c>
      <c r="N185" s="4">
        <f t="shared" si="420"/>
        <v>5434.6276699999999</v>
      </c>
      <c r="O185" s="5"/>
      <c r="P185" s="5"/>
      <c r="Q185" s="5"/>
      <c r="R185" s="5"/>
      <c r="S185" s="5"/>
      <c r="T185" s="4">
        <f t="shared" si="421"/>
        <v>0</v>
      </c>
      <c r="U185" s="4">
        <f t="shared" si="421"/>
        <v>0</v>
      </c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127"/>
    </row>
    <row r="186" spans="1:35" ht="31.5" hidden="1" outlineLevel="7" x14ac:dyDescent="0.2">
      <c r="A186" s="6" t="s">
        <v>677</v>
      </c>
      <c r="B186" s="6" t="s">
        <v>92</v>
      </c>
      <c r="C186" s="20" t="s">
        <v>584</v>
      </c>
      <c r="D186" s="5"/>
      <c r="E186" s="5"/>
      <c r="F186" s="5"/>
      <c r="G186" s="5">
        <v>5434.6276699999999</v>
      </c>
      <c r="H186" s="5">
        <f>SUM(F186:G186)</f>
        <v>5434.6276699999999</v>
      </c>
      <c r="I186" s="5"/>
      <c r="J186" s="5">
        <f>SUM(H186:I186)</f>
        <v>5434.6276699999999</v>
      </c>
      <c r="K186" s="5"/>
      <c r="L186" s="5">
        <f>SUM(J186:K186)</f>
        <v>5434.6276699999999</v>
      </c>
      <c r="M186" s="5"/>
      <c r="N186" s="5">
        <f>SUM(L186:M186)</f>
        <v>5434.6276699999999</v>
      </c>
      <c r="O186" s="5"/>
      <c r="P186" s="5"/>
      <c r="Q186" s="5"/>
      <c r="R186" s="5"/>
      <c r="S186" s="5"/>
      <c r="T186" s="5"/>
      <c r="U186" s="5">
        <f>SUM(S186:T186)</f>
        <v>0</v>
      </c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127"/>
    </row>
    <row r="187" spans="1:35" ht="31.5" outlineLevel="4" collapsed="1" x14ac:dyDescent="0.25">
      <c r="A187" s="137" t="s">
        <v>434</v>
      </c>
      <c r="B187" s="137"/>
      <c r="C187" s="19" t="s">
        <v>435</v>
      </c>
      <c r="D187" s="4">
        <f t="shared" ref="D187:AG188" si="423">D188</f>
        <v>100</v>
      </c>
      <c r="E187" s="4">
        <f t="shared" si="423"/>
        <v>0</v>
      </c>
      <c r="F187" s="4">
        <f t="shared" si="423"/>
        <v>100</v>
      </c>
      <c r="G187" s="4">
        <f t="shared" si="423"/>
        <v>0</v>
      </c>
      <c r="H187" s="4">
        <f t="shared" si="423"/>
        <v>100</v>
      </c>
      <c r="I187" s="4">
        <f t="shared" si="423"/>
        <v>0</v>
      </c>
      <c r="J187" s="4">
        <f t="shared" si="423"/>
        <v>100</v>
      </c>
      <c r="K187" s="4">
        <f t="shared" si="423"/>
        <v>0</v>
      </c>
      <c r="L187" s="4">
        <f t="shared" si="423"/>
        <v>100</v>
      </c>
      <c r="M187" s="4">
        <f t="shared" si="423"/>
        <v>115</v>
      </c>
      <c r="N187" s="4">
        <f t="shared" si="423"/>
        <v>215</v>
      </c>
      <c r="O187" s="4">
        <f t="shared" si="423"/>
        <v>0</v>
      </c>
      <c r="P187" s="4">
        <f t="shared" si="423"/>
        <v>0</v>
      </c>
      <c r="Q187" s="4"/>
      <c r="R187" s="4">
        <f t="shared" si="423"/>
        <v>0</v>
      </c>
      <c r="S187" s="4">
        <f t="shared" si="423"/>
        <v>0</v>
      </c>
      <c r="T187" s="4">
        <f t="shared" si="423"/>
        <v>0</v>
      </c>
      <c r="U187" s="4">
        <f t="shared" si="423"/>
        <v>0</v>
      </c>
      <c r="V187" s="4">
        <f t="shared" si="423"/>
        <v>0</v>
      </c>
      <c r="W187" s="4">
        <f t="shared" si="423"/>
        <v>0</v>
      </c>
      <c r="X187" s="4">
        <f t="shared" si="423"/>
        <v>0</v>
      </c>
      <c r="Y187" s="4"/>
      <c r="Z187" s="4">
        <f t="shared" si="423"/>
        <v>0</v>
      </c>
      <c r="AA187" s="4">
        <f t="shared" si="423"/>
        <v>0</v>
      </c>
      <c r="AB187" s="4"/>
      <c r="AC187" s="4">
        <f t="shared" si="423"/>
        <v>0</v>
      </c>
      <c r="AD187" s="4">
        <f t="shared" si="423"/>
        <v>0</v>
      </c>
      <c r="AE187" s="4">
        <f t="shared" si="423"/>
        <v>0</v>
      </c>
      <c r="AF187" s="4">
        <f t="shared" ref="AE187:AF188" si="424">AF188</f>
        <v>0</v>
      </c>
      <c r="AG187" s="4">
        <f t="shared" si="423"/>
        <v>0</v>
      </c>
      <c r="AH187" s="4"/>
      <c r="AI187" s="127"/>
    </row>
    <row r="188" spans="1:35" ht="31.5" outlineLevel="5" x14ac:dyDescent="0.25">
      <c r="A188" s="137" t="s">
        <v>436</v>
      </c>
      <c r="B188" s="137"/>
      <c r="C188" s="19" t="s">
        <v>437</v>
      </c>
      <c r="D188" s="4">
        <f t="shared" si="423"/>
        <v>100</v>
      </c>
      <c r="E188" s="4">
        <f t="shared" si="423"/>
        <v>0</v>
      </c>
      <c r="F188" s="4">
        <f t="shared" si="423"/>
        <v>100</v>
      </c>
      <c r="G188" s="4">
        <f t="shared" si="423"/>
        <v>0</v>
      </c>
      <c r="H188" s="4">
        <f t="shared" si="423"/>
        <v>100</v>
      </c>
      <c r="I188" s="4">
        <f t="shared" si="423"/>
        <v>0</v>
      </c>
      <c r="J188" s="4">
        <f t="shared" si="423"/>
        <v>100</v>
      </c>
      <c r="K188" s="4">
        <f t="shared" si="423"/>
        <v>0</v>
      </c>
      <c r="L188" s="4">
        <f t="shared" si="423"/>
        <v>100</v>
      </c>
      <c r="M188" s="4">
        <f t="shared" si="423"/>
        <v>115</v>
      </c>
      <c r="N188" s="4">
        <f t="shared" si="423"/>
        <v>215</v>
      </c>
      <c r="O188" s="4">
        <f t="shared" si="423"/>
        <v>0</v>
      </c>
      <c r="P188" s="4">
        <f t="shared" si="423"/>
        <v>0</v>
      </c>
      <c r="Q188" s="4"/>
      <c r="R188" s="4">
        <f t="shared" si="423"/>
        <v>0</v>
      </c>
      <c r="S188" s="4">
        <f t="shared" si="423"/>
        <v>0</v>
      </c>
      <c r="T188" s="4">
        <f t="shared" si="423"/>
        <v>0</v>
      </c>
      <c r="U188" s="4">
        <f t="shared" si="423"/>
        <v>0</v>
      </c>
      <c r="V188" s="4">
        <f t="shared" si="423"/>
        <v>0</v>
      </c>
      <c r="W188" s="4">
        <f t="shared" si="423"/>
        <v>0</v>
      </c>
      <c r="X188" s="4">
        <f t="shared" si="423"/>
        <v>0</v>
      </c>
      <c r="Y188" s="4"/>
      <c r="Z188" s="4">
        <f t="shared" si="423"/>
        <v>0</v>
      </c>
      <c r="AA188" s="4">
        <f t="shared" si="423"/>
        <v>0</v>
      </c>
      <c r="AB188" s="4"/>
      <c r="AC188" s="4">
        <f t="shared" si="423"/>
        <v>0</v>
      </c>
      <c r="AD188" s="4">
        <f t="shared" si="423"/>
        <v>0</v>
      </c>
      <c r="AE188" s="4">
        <f t="shared" si="424"/>
        <v>0</v>
      </c>
      <c r="AF188" s="4">
        <f t="shared" si="424"/>
        <v>0</v>
      </c>
      <c r="AG188" s="4">
        <f t="shared" ref="AG188" si="425">AG189</f>
        <v>0</v>
      </c>
      <c r="AH188" s="4"/>
      <c r="AI188" s="127"/>
    </row>
    <row r="189" spans="1:35" ht="31.5" outlineLevel="7" x14ac:dyDescent="0.25">
      <c r="A189" s="138" t="s">
        <v>436</v>
      </c>
      <c r="B189" s="138" t="s">
        <v>11</v>
      </c>
      <c r="C189" s="18" t="s">
        <v>12</v>
      </c>
      <c r="D189" s="5">
        <v>100</v>
      </c>
      <c r="E189" s="5"/>
      <c r="F189" s="5">
        <f>SUM(D189:E189)</f>
        <v>100</v>
      </c>
      <c r="G189" s="5"/>
      <c r="H189" s="5">
        <f>SUM(F189:G189)</f>
        <v>100</v>
      </c>
      <c r="I189" s="5"/>
      <c r="J189" s="5">
        <f>SUM(H189:I189)</f>
        <v>100</v>
      </c>
      <c r="K189" s="5"/>
      <c r="L189" s="5">
        <f>SUM(J189:K189)</f>
        <v>100</v>
      </c>
      <c r="M189" s="5">
        <f>15+30-20+30+60</f>
        <v>115</v>
      </c>
      <c r="N189" s="5">
        <f>SUM(L189:M189)</f>
        <v>215</v>
      </c>
      <c r="O189" s="5"/>
      <c r="P189" s="5"/>
      <c r="Q189" s="5"/>
      <c r="R189" s="5"/>
      <c r="S189" s="5">
        <f>SUM(Q189:R189)</f>
        <v>0</v>
      </c>
      <c r="T189" s="5"/>
      <c r="U189" s="5">
        <f>SUM(S189:T189)</f>
        <v>0</v>
      </c>
      <c r="V189" s="5"/>
      <c r="W189" s="5">
        <f>SUM(U189:V189)</f>
        <v>0</v>
      </c>
      <c r="X189" s="5"/>
      <c r="Y189" s="5"/>
      <c r="Z189" s="5"/>
      <c r="AA189" s="5"/>
      <c r="AB189" s="5"/>
      <c r="AC189" s="5"/>
      <c r="AD189" s="5">
        <f>SUM(AB189:AC189)</f>
        <v>0</v>
      </c>
      <c r="AE189" s="5"/>
      <c r="AF189" s="5">
        <f>SUM(AD189:AE189)</f>
        <v>0</v>
      </c>
      <c r="AG189" s="5"/>
      <c r="AH189" s="5"/>
      <c r="AI189" s="127"/>
    </row>
    <row r="190" spans="1:35" ht="31.5" hidden="1" outlineLevel="4" x14ac:dyDescent="0.25">
      <c r="A190" s="137" t="s">
        <v>480</v>
      </c>
      <c r="B190" s="137"/>
      <c r="C190" s="19" t="s">
        <v>481</v>
      </c>
      <c r="D190" s="4">
        <f t="shared" ref="D190:AG191" si="426">D191</f>
        <v>37</v>
      </c>
      <c r="E190" s="4">
        <f t="shared" si="426"/>
        <v>0</v>
      </c>
      <c r="F190" s="4">
        <f t="shared" si="426"/>
        <v>37</v>
      </c>
      <c r="G190" s="4">
        <f t="shared" si="426"/>
        <v>0</v>
      </c>
      <c r="H190" s="4">
        <f t="shared" si="426"/>
        <v>37</v>
      </c>
      <c r="I190" s="4">
        <f t="shared" si="426"/>
        <v>0</v>
      </c>
      <c r="J190" s="4">
        <f t="shared" si="426"/>
        <v>37</v>
      </c>
      <c r="K190" s="4">
        <f t="shared" si="426"/>
        <v>0</v>
      </c>
      <c r="L190" s="4">
        <f t="shared" si="426"/>
        <v>37</v>
      </c>
      <c r="M190" s="4">
        <f t="shared" si="426"/>
        <v>0</v>
      </c>
      <c r="N190" s="4">
        <f t="shared" si="426"/>
        <v>37</v>
      </c>
      <c r="O190" s="4">
        <f t="shared" si="426"/>
        <v>0</v>
      </c>
      <c r="P190" s="4">
        <f t="shared" si="426"/>
        <v>0</v>
      </c>
      <c r="Q190" s="4"/>
      <c r="R190" s="4">
        <f t="shared" si="426"/>
        <v>0</v>
      </c>
      <c r="S190" s="4">
        <f t="shared" si="426"/>
        <v>0</v>
      </c>
      <c r="T190" s="4">
        <f t="shared" si="426"/>
        <v>0</v>
      </c>
      <c r="U190" s="4">
        <f t="shared" si="426"/>
        <v>0</v>
      </c>
      <c r="V190" s="4">
        <f t="shared" si="426"/>
        <v>0</v>
      </c>
      <c r="W190" s="4">
        <f t="shared" si="426"/>
        <v>0</v>
      </c>
      <c r="X190" s="4">
        <f t="shared" si="426"/>
        <v>0</v>
      </c>
      <c r="Y190" s="4">
        <f t="shared" si="426"/>
        <v>0</v>
      </c>
      <c r="Z190" s="4">
        <f t="shared" si="426"/>
        <v>0</v>
      </c>
      <c r="AA190" s="4">
        <f t="shared" si="426"/>
        <v>0</v>
      </c>
      <c r="AB190" s="4"/>
      <c r="AC190" s="4">
        <f t="shared" si="426"/>
        <v>0</v>
      </c>
      <c r="AD190" s="4">
        <f t="shared" si="426"/>
        <v>0</v>
      </c>
      <c r="AE190" s="4">
        <f t="shared" si="426"/>
        <v>0</v>
      </c>
      <c r="AF190" s="4">
        <f t="shared" ref="AE190:AF191" si="427">AF191</f>
        <v>0</v>
      </c>
      <c r="AG190" s="4">
        <f t="shared" si="426"/>
        <v>0</v>
      </c>
      <c r="AH190" s="4">
        <f t="shared" ref="AG190:AH191" si="428">AH191</f>
        <v>0</v>
      </c>
      <c r="AI190" s="127"/>
    </row>
    <row r="191" spans="1:35" ht="15.75" hidden="1" outlineLevel="5" x14ac:dyDescent="0.25">
      <c r="A191" s="137" t="s">
        <v>482</v>
      </c>
      <c r="B191" s="137"/>
      <c r="C191" s="19" t="s">
        <v>483</v>
      </c>
      <c r="D191" s="4">
        <f t="shared" si="426"/>
        <v>37</v>
      </c>
      <c r="E191" s="4">
        <f t="shared" si="426"/>
        <v>0</v>
      </c>
      <c r="F191" s="4">
        <f t="shared" si="426"/>
        <v>37</v>
      </c>
      <c r="G191" s="4">
        <f t="shared" si="426"/>
        <v>0</v>
      </c>
      <c r="H191" s="4">
        <f t="shared" si="426"/>
        <v>37</v>
      </c>
      <c r="I191" s="4">
        <f t="shared" si="426"/>
        <v>0</v>
      </c>
      <c r="J191" s="4">
        <f t="shared" si="426"/>
        <v>37</v>
      </c>
      <c r="K191" s="4">
        <f t="shared" si="426"/>
        <v>0</v>
      </c>
      <c r="L191" s="4">
        <f t="shared" si="426"/>
        <v>37</v>
      </c>
      <c r="M191" s="4">
        <f t="shared" si="426"/>
        <v>0</v>
      </c>
      <c r="N191" s="4">
        <f t="shared" si="426"/>
        <v>37</v>
      </c>
      <c r="O191" s="4">
        <f t="shared" si="426"/>
        <v>0</v>
      </c>
      <c r="P191" s="4">
        <f t="shared" si="426"/>
        <v>0</v>
      </c>
      <c r="Q191" s="4"/>
      <c r="R191" s="4">
        <f t="shared" si="426"/>
        <v>0</v>
      </c>
      <c r="S191" s="4">
        <f t="shared" si="426"/>
        <v>0</v>
      </c>
      <c r="T191" s="4">
        <f t="shared" si="426"/>
        <v>0</v>
      </c>
      <c r="U191" s="4">
        <f t="shared" si="426"/>
        <v>0</v>
      </c>
      <c r="V191" s="4">
        <f t="shared" si="426"/>
        <v>0</v>
      </c>
      <c r="W191" s="4">
        <f t="shared" si="426"/>
        <v>0</v>
      </c>
      <c r="X191" s="4">
        <f t="shared" si="426"/>
        <v>0</v>
      </c>
      <c r="Y191" s="4">
        <f t="shared" si="426"/>
        <v>0</v>
      </c>
      <c r="Z191" s="4">
        <f t="shared" si="426"/>
        <v>0</v>
      </c>
      <c r="AA191" s="4">
        <f t="shared" si="426"/>
        <v>0</v>
      </c>
      <c r="AB191" s="4"/>
      <c r="AC191" s="4">
        <f t="shared" si="426"/>
        <v>0</v>
      </c>
      <c r="AD191" s="4">
        <f t="shared" si="426"/>
        <v>0</v>
      </c>
      <c r="AE191" s="4">
        <f t="shared" si="427"/>
        <v>0</v>
      </c>
      <c r="AF191" s="4">
        <f t="shared" si="427"/>
        <v>0</v>
      </c>
      <c r="AG191" s="4">
        <f t="shared" si="428"/>
        <v>0</v>
      </c>
      <c r="AH191" s="4">
        <f t="shared" si="428"/>
        <v>0</v>
      </c>
      <c r="AI191" s="127"/>
    </row>
    <row r="192" spans="1:35" ht="31.5" hidden="1" outlineLevel="7" x14ac:dyDescent="0.25">
      <c r="A192" s="138" t="s">
        <v>482</v>
      </c>
      <c r="B192" s="138" t="s">
        <v>11</v>
      </c>
      <c r="C192" s="18" t="s">
        <v>12</v>
      </c>
      <c r="D192" s="5">
        <v>37</v>
      </c>
      <c r="E192" s="5"/>
      <c r="F192" s="5">
        <f>SUM(D192:E192)</f>
        <v>37</v>
      </c>
      <c r="G192" s="5"/>
      <c r="H192" s="5">
        <f>SUM(F192:G192)</f>
        <v>37</v>
      </c>
      <c r="I192" s="5"/>
      <c r="J192" s="5">
        <f>SUM(H192:I192)</f>
        <v>37</v>
      </c>
      <c r="K192" s="5"/>
      <c r="L192" s="5">
        <f>SUM(J192:K192)</f>
        <v>37</v>
      </c>
      <c r="M192" s="5"/>
      <c r="N192" s="5">
        <f>SUM(L192:M192)</f>
        <v>37</v>
      </c>
      <c r="O192" s="5"/>
      <c r="P192" s="5"/>
      <c r="Q192" s="5"/>
      <c r="R192" s="5"/>
      <c r="S192" s="5">
        <f>SUM(Q192:R192)</f>
        <v>0</v>
      </c>
      <c r="T192" s="5"/>
      <c r="U192" s="5">
        <f>SUM(S192:T192)</f>
        <v>0</v>
      </c>
      <c r="V192" s="5"/>
      <c r="W192" s="5">
        <f>SUM(U192:V192)</f>
        <v>0</v>
      </c>
      <c r="X192" s="5"/>
      <c r="Y192" s="5">
        <f>SUM(W192:X192)</f>
        <v>0</v>
      </c>
      <c r="Z192" s="5"/>
      <c r="AA192" s="5"/>
      <c r="AB192" s="5"/>
      <c r="AC192" s="5"/>
      <c r="AD192" s="5">
        <f>SUM(AB192:AC192)</f>
        <v>0</v>
      </c>
      <c r="AE192" s="5"/>
      <c r="AF192" s="5">
        <f>SUM(AD192:AE192)</f>
        <v>0</v>
      </c>
      <c r="AG192" s="5"/>
      <c r="AH192" s="5">
        <f>SUM(AF192:AG192)</f>
        <v>0</v>
      </c>
      <c r="AI192" s="127"/>
    </row>
    <row r="193" spans="1:35" ht="47.25" outlineLevel="4" collapsed="1" x14ac:dyDescent="0.25">
      <c r="A193" s="137" t="s">
        <v>80</v>
      </c>
      <c r="B193" s="137"/>
      <c r="C193" s="19" t="s">
        <v>81</v>
      </c>
      <c r="D193" s="4">
        <f t="shared" ref="D193:AG194" si="429">D194</f>
        <v>442.5</v>
      </c>
      <c r="E193" s="4">
        <f t="shared" si="429"/>
        <v>0</v>
      </c>
      <c r="F193" s="4">
        <f t="shared" si="429"/>
        <v>442.5</v>
      </c>
      <c r="G193" s="4">
        <f t="shared" si="429"/>
        <v>0</v>
      </c>
      <c r="H193" s="4">
        <f t="shared" si="429"/>
        <v>442.5</v>
      </c>
      <c r="I193" s="4">
        <f t="shared" si="429"/>
        <v>0</v>
      </c>
      <c r="J193" s="4">
        <f t="shared" si="429"/>
        <v>442.5</v>
      </c>
      <c r="K193" s="4">
        <f t="shared" si="429"/>
        <v>0</v>
      </c>
      <c r="L193" s="4">
        <f t="shared" si="429"/>
        <v>442.5</v>
      </c>
      <c r="M193" s="4">
        <f t="shared" si="429"/>
        <v>-100</v>
      </c>
      <c r="N193" s="4">
        <f t="shared" si="429"/>
        <v>342.5</v>
      </c>
      <c r="O193" s="4">
        <f t="shared" si="429"/>
        <v>442.5</v>
      </c>
      <c r="P193" s="4">
        <f t="shared" si="429"/>
        <v>0</v>
      </c>
      <c r="Q193" s="4">
        <f t="shared" si="429"/>
        <v>442.5</v>
      </c>
      <c r="R193" s="4">
        <f t="shared" si="429"/>
        <v>0</v>
      </c>
      <c r="S193" s="4">
        <f t="shared" si="429"/>
        <v>442.5</v>
      </c>
      <c r="T193" s="4">
        <f t="shared" si="429"/>
        <v>0</v>
      </c>
      <c r="U193" s="4">
        <f t="shared" si="429"/>
        <v>442.5</v>
      </c>
      <c r="V193" s="4">
        <f t="shared" si="429"/>
        <v>0</v>
      </c>
      <c r="W193" s="4">
        <f t="shared" si="429"/>
        <v>442.5</v>
      </c>
      <c r="X193" s="4">
        <f t="shared" si="429"/>
        <v>0</v>
      </c>
      <c r="Y193" s="4">
        <f t="shared" si="429"/>
        <v>442.5</v>
      </c>
      <c r="Z193" s="4">
        <f t="shared" si="429"/>
        <v>442.5</v>
      </c>
      <c r="AA193" s="4">
        <f t="shared" si="429"/>
        <v>0</v>
      </c>
      <c r="AB193" s="4">
        <f t="shared" si="429"/>
        <v>442.5</v>
      </c>
      <c r="AC193" s="4">
        <f t="shared" si="429"/>
        <v>0</v>
      </c>
      <c r="AD193" s="4">
        <f t="shared" si="429"/>
        <v>442.5</v>
      </c>
      <c r="AE193" s="4">
        <f t="shared" si="429"/>
        <v>0</v>
      </c>
      <c r="AF193" s="4">
        <f t="shared" ref="AE193:AF194" si="430">AF194</f>
        <v>442.5</v>
      </c>
      <c r="AG193" s="4">
        <f t="shared" si="429"/>
        <v>0</v>
      </c>
      <c r="AH193" s="4">
        <f t="shared" ref="AG193:AH194" si="431">AH194</f>
        <v>442.5</v>
      </c>
      <c r="AI193" s="127"/>
    </row>
    <row r="194" spans="1:35" ht="15.75" outlineLevel="5" x14ac:dyDescent="0.25">
      <c r="A194" s="137" t="s">
        <v>82</v>
      </c>
      <c r="B194" s="137"/>
      <c r="C194" s="19" t="s">
        <v>83</v>
      </c>
      <c r="D194" s="4">
        <f t="shared" si="429"/>
        <v>442.5</v>
      </c>
      <c r="E194" s="4">
        <f t="shared" si="429"/>
        <v>0</v>
      </c>
      <c r="F194" s="4">
        <f t="shared" si="429"/>
        <v>442.5</v>
      </c>
      <c r="G194" s="4">
        <f t="shared" si="429"/>
        <v>0</v>
      </c>
      <c r="H194" s="4">
        <f t="shared" si="429"/>
        <v>442.5</v>
      </c>
      <c r="I194" s="4">
        <f t="shared" si="429"/>
        <v>0</v>
      </c>
      <c r="J194" s="4">
        <f t="shared" si="429"/>
        <v>442.5</v>
      </c>
      <c r="K194" s="4">
        <f t="shared" si="429"/>
        <v>0</v>
      </c>
      <c r="L194" s="4">
        <f t="shared" si="429"/>
        <v>442.5</v>
      </c>
      <c r="M194" s="4">
        <f t="shared" si="429"/>
        <v>-100</v>
      </c>
      <c r="N194" s="4">
        <f t="shared" si="429"/>
        <v>342.5</v>
      </c>
      <c r="O194" s="4">
        <f t="shared" si="429"/>
        <v>442.5</v>
      </c>
      <c r="P194" s="4">
        <f t="shared" si="429"/>
        <v>0</v>
      </c>
      <c r="Q194" s="4">
        <f t="shared" si="429"/>
        <v>442.5</v>
      </c>
      <c r="R194" s="4">
        <f t="shared" si="429"/>
        <v>0</v>
      </c>
      <c r="S194" s="4">
        <f t="shared" si="429"/>
        <v>442.5</v>
      </c>
      <c r="T194" s="4">
        <f t="shared" si="429"/>
        <v>0</v>
      </c>
      <c r="U194" s="4">
        <f t="shared" si="429"/>
        <v>442.5</v>
      </c>
      <c r="V194" s="4">
        <f t="shared" si="429"/>
        <v>0</v>
      </c>
      <c r="W194" s="4">
        <f t="shared" si="429"/>
        <v>442.5</v>
      </c>
      <c r="X194" s="4">
        <f t="shared" si="429"/>
        <v>0</v>
      </c>
      <c r="Y194" s="4">
        <f t="shared" si="429"/>
        <v>442.5</v>
      </c>
      <c r="Z194" s="4">
        <f t="shared" si="429"/>
        <v>442.5</v>
      </c>
      <c r="AA194" s="4">
        <f t="shared" si="429"/>
        <v>0</v>
      </c>
      <c r="AB194" s="4">
        <f t="shared" si="429"/>
        <v>442.5</v>
      </c>
      <c r="AC194" s="4">
        <f t="shared" si="429"/>
        <v>0</v>
      </c>
      <c r="AD194" s="4">
        <f t="shared" si="429"/>
        <v>442.5</v>
      </c>
      <c r="AE194" s="4">
        <f t="shared" si="430"/>
        <v>0</v>
      </c>
      <c r="AF194" s="4">
        <f t="shared" si="430"/>
        <v>442.5</v>
      </c>
      <c r="AG194" s="4">
        <f t="shared" si="431"/>
        <v>0</v>
      </c>
      <c r="AH194" s="4">
        <f t="shared" si="431"/>
        <v>442.5</v>
      </c>
      <c r="AI194" s="127"/>
    </row>
    <row r="195" spans="1:35" ht="31.5" outlineLevel="7" x14ac:dyDescent="0.25">
      <c r="A195" s="138" t="s">
        <v>82</v>
      </c>
      <c r="B195" s="138" t="s">
        <v>11</v>
      </c>
      <c r="C195" s="18" t="s">
        <v>12</v>
      </c>
      <c r="D195" s="5">
        <v>442.5</v>
      </c>
      <c r="E195" s="5"/>
      <c r="F195" s="5">
        <f>SUM(D195:E195)</f>
        <v>442.5</v>
      </c>
      <c r="G195" s="5"/>
      <c r="H195" s="5">
        <f>SUM(F195:G195)</f>
        <v>442.5</v>
      </c>
      <c r="I195" s="5"/>
      <c r="J195" s="5">
        <f>SUM(H195:I195)</f>
        <v>442.5</v>
      </c>
      <c r="K195" s="5"/>
      <c r="L195" s="5">
        <f>SUM(J195:K195)</f>
        <v>442.5</v>
      </c>
      <c r="M195" s="5">
        <v>-100</v>
      </c>
      <c r="N195" s="5">
        <f>SUM(L195:M195)</f>
        <v>342.5</v>
      </c>
      <c r="O195" s="5">
        <v>442.5</v>
      </c>
      <c r="P195" s="5"/>
      <c r="Q195" s="5">
        <f>SUM(O195:P195)</f>
        <v>442.5</v>
      </c>
      <c r="R195" s="5"/>
      <c r="S195" s="5">
        <f>SUM(Q195:R195)</f>
        <v>442.5</v>
      </c>
      <c r="T195" s="5"/>
      <c r="U195" s="5">
        <f>SUM(S195:T195)</f>
        <v>442.5</v>
      </c>
      <c r="V195" s="5"/>
      <c r="W195" s="5">
        <f>SUM(U195:V195)</f>
        <v>442.5</v>
      </c>
      <c r="X195" s="5"/>
      <c r="Y195" s="5">
        <f>SUM(W195:X195)</f>
        <v>442.5</v>
      </c>
      <c r="Z195" s="5">
        <v>442.5</v>
      </c>
      <c r="AA195" s="5"/>
      <c r="AB195" s="5">
        <f>SUM(Z195:AA195)</f>
        <v>442.5</v>
      </c>
      <c r="AC195" s="5"/>
      <c r="AD195" s="5">
        <f>SUM(AB195:AC195)</f>
        <v>442.5</v>
      </c>
      <c r="AE195" s="5"/>
      <c r="AF195" s="5">
        <f>SUM(AD195:AE195)</f>
        <v>442.5</v>
      </c>
      <c r="AG195" s="5"/>
      <c r="AH195" s="5">
        <f>SUM(AF195:AG195)</f>
        <v>442.5</v>
      </c>
      <c r="AI195" s="127"/>
    </row>
    <row r="196" spans="1:35" ht="31.5" outlineLevel="3" x14ac:dyDescent="0.25">
      <c r="A196" s="137" t="s">
        <v>124</v>
      </c>
      <c r="B196" s="137"/>
      <c r="C196" s="19" t="s">
        <v>125</v>
      </c>
      <c r="D196" s="4">
        <f>D197+D200</f>
        <v>13810.999999999998</v>
      </c>
      <c r="E196" s="4">
        <f t="shared" ref="E196:L196" si="432">E197+E200</f>
        <v>0</v>
      </c>
      <c r="F196" s="4">
        <f t="shared" si="432"/>
        <v>13810.999999999998</v>
      </c>
      <c r="G196" s="4">
        <f t="shared" si="432"/>
        <v>0</v>
      </c>
      <c r="H196" s="4">
        <f t="shared" si="432"/>
        <v>13810.999999999998</v>
      </c>
      <c r="I196" s="4">
        <f t="shared" si="432"/>
        <v>1282.96837</v>
      </c>
      <c r="J196" s="4">
        <f t="shared" si="432"/>
        <v>15093.968369999999</v>
      </c>
      <c r="K196" s="4">
        <f t="shared" si="432"/>
        <v>0</v>
      </c>
      <c r="L196" s="4">
        <f t="shared" si="432"/>
        <v>15093.968369999999</v>
      </c>
      <c r="M196" s="4">
        <f t="shared" ref="M196:N196" si="433">M197+M200</f>
        <v>277.99157000000002</v>
      </c>
      <c r="N196" s="4">
        <f t="shared" si="433"/>
        <v>15371.959939999997</v>
      </c>
      <c r="O196" s="4">
        <f>O197+O200</f>
        <v>13679.699999999999</v>
      </c>
      <c r="P196" s="4">
        <f t="shared" ref="P196:W196" si="434">P197+P200</f>
        <v>0</v>
      </c>
      <c r="Q196" s="4">
        <f t="shared" si="434"/>
        <v>13679.699999999999</v>
      </c>
      <c r="R196" s="4">
        <f t="shared" si="434"/>
        <v>0</v>
      </c>
      <c r="S196" s="4">
        <f t="shared" si="434"/>
        <v>13679.699999999999</v>
      </c>
      <c r="T196" s="4">
        <f t="shared" si="434"/>
        <v>0</v>
      </c>
      <c r="U196" s="4">
        <f t="shared" si="434"/>
        <v>13679.699999999999</v>
      </c>
      <c r="V196" s="4">
        <f t="shared" si="434"/>
        <v>0</v>
      </c>
      <c r="W196" s="4">
        <f t="shared" si="434"/>
        <v>13679.699999999999</v>
      </c>
      <c r="X196" s="4">
        <f t="shared" ref="X196:Y196" si="435">X197+X200</f>
        <v>0</v>
      </c>
      <c r="Y196" s="4">
        <f t="shared" si="435"/>
        <v>13679.699999999999</v>
      </c>
      <c r="Z196" s="4">
        <f>Z197+Z200</f>
        <v>12392.099999999999</v>
      </c>
      <c r="AA196" s="4">
        <f t="shared" ref="AA196:AD196" si="436">AA197+AA200</f>
        <v>0</v>
      </c>
      <c r="AB196" s="4">
        <f t="shared" si="436"/>
        <v>12392.099999999999</v>
      </c>
      <c r="AC196" s="4">
        <f t="shared" si="436"/>
        <v>0</v>
      </c>
      <c r="AD196" s="4">
        <f t="shared" si="436"/>
        <v>12392.099999999999</v>
      </c>
      <c r="AE196" s="4">
        <f t="shared" ref="AE196:AH196" si="437">AE197+AE200</f>
        <v>0</v>
      </c>
      <c r="AF196" s="4">
        <f t="shared" si="437"/>
        <v>12392.099999999999</v>
      </c>
      <c r="AG196" s="4">
        <f t="shared" si="437"/>
        <v>0</v>
      </c>
      <c r="AH196" s="4">
        <f t="shared" si="437"/>
        <v>12392.099999999999</v>
      </c>
      <c r="AI196" s="127"/>
    </row>
    <row r="197" spans="1:35" ht="31.5" customHeight="1" outlineLevel="4" x14ac:dyDescent="0.25">
      <c r="A197" s="137" t="s">
        <v>126</v>
      </c>
      <c r="B197" s="137"/>
      <c r="C197" s="19" t="s">
        <v>127</v>
      </c>
      <c r="D197" s="4">
        <f>D198</f>
        <v>1218.2</v>
      </c>
      <c r="E197" s="4">
        <f t="shared" ref="E197:Z198" si="438">E198</f>
        <v>0</v>
      </c>
      <c r="F197" s="4">
        <f t="shared" si="438"/>
        <v>1218.2</v>
      </c>
      <c r="G197" s="4">
        <f t="shared" si="438"/>
        <v>0</v>
      </c>
      <c r="H197" s="4">
        <f t="shared" si="438"/>
        <v>1218.2</v>
      </c>
      <c r="I197" s="4">
        <f t="shared" si="438"/>
        <v>0</v>
      </c>
      <c r="J197" s="4">
        <f t="shared" si="438"/>
        <v>1218.2</v>
      </c>
      <c r="K197" s="4">
        <f t="shared" si="438"/>
        <v>0</v>
      </c>
      <c r="L197" s="4">
        <f t="shared" si="438"/>
        <v>1218.2</v>
      </c>
      <c r="M197" s="4">
        <f t="shared" si="438"/>
        <v>125.99157</v>
      </c>
      <c r="N197" s="4">
        <f t="shared" si="438"/>
        <v>1344.19157</v>
      </c>
      <c r="O197" s="4">
        <f>O198</f>
        <v>1218.2</v>
      </c>
      <c r="P197" s="4">
        <f t="shared" ref="P197:S198" si="439">P198</f>
        <v>0</v>
      </c>
      <c r="Q197" s="4">
        <f t="shared" si="439"/>
        <v>1218.2</v>
      </c>
      <c r="R197" s="4">
        <f t="shared" si="439"/>
        <v>0</v>
      </c>
      <c r="S197" s="4">
        <f t="shared" si="439"/>
        <v>1218.2</v>
      </c>
      <c r="T197" s="4">
        <f t="shared" si="438"/>
        <v>0</v>
      </c>
      <c r="U197" s="4">
        <f t="shared" si="438"/>
        <v>1218.2</v>
      </c>
      <c r="V197" s="4">
        <f t="shared" si="438"/>
        <v>0</v>
      </c>
      <c r="W197" s="4">
        <f t="shared" si="438"/>
        <v>1218.2</v>
      </c>
      <c r="X197" s="4">
        <f t="shared" si="438"/>
        <v>0</v>
      </c>
      <c r="Y197" s="4">
        <f t="shared" si="438"/>
        <v>1218.2</v>
      </c>
      <c r="Z197" s="4">
        <f>Z198</f>
        <v>1096</v>
      </c>
      <c r="AA197" s="4">
        <f t="shared" ref="AA197:AH198" si="440">AA198</f>
        <v>0</v>
      </c>
      <c r="AB197" s="4">
        <f t="shared" si="440"/>
        <v>1096</v>
      </c>
      <c r="AC197" s="4">
        <f t="shared" si="440"/>
        <v>0</v>
      </c>
      <c r="AD197" s="4">
        <f t="shared" si="440"/>
        <v>1096</v>
      </c>
      <c r="AE197" s="4">
        <f t="shared" si="440"/>
        <v>0</v>
      </c>
      <c r="AF197" s="4">
        <f t="shared" si="440"/>
        <v>1096</v>
      </c>
      <c r="AG197" s="4">
        <f t="shared" si="440"/>
        <v>0</v>
      </c>
      <c r="AH197" s="4">
        <f t="shared" si="440"/>
        <v>1096</v>
      </c>
      <c r="AI197" s="127"/>
    </row>
    <row r="198" spans="1:35" ht="31.5" outlineLevel="5" x14ac:dyDescent="0.25">
      <c r="A198" s="137" t="s">
        <v>128</v>
      </c>
      <c r="B198" s="137"/>
      <c r="C198" s="19" t="s">
        <v>129</v>
      </c>
      <c r="D198" s="4">
        <f>D199</f>
        <v>1218.2</v>
      </c>
      <c r="E198" s="4">
        <f t="shared" si="438"/>
        <v>0</v>
      </c>
      <c r="F198" s="4">
        <f t="shared" si="438"/>
        <v>1218.2</v>
      </c>
      <c r="G198" s="4">
        <f t="shared" si="438"/>
        <v>0</v>
      </c>
      <c r="H198" s="4">
        <f t="shared" si="438"/>
        <v>1218.2</v>
      </c>
      <c r="I198" s="4">
        <f t="shared" si="438"/>
        <v>0</v>
      </c>
      <c r="J198" s="4">
        <f t="shared" si="438"/>
        <v>1218.2</v>
      </c>
      <c r="K198" s="4">
        <f t="shared" si="438"/>
        <v>0</v>
      </c>
      <c r="L198" s="4">
        <f t="shared" si="438"/>
        <v>1218.2</v>
      </c>
      <c r="M198" s="4">
        <f t="shared" si="438"/>
        <v>125.99157</v>
      </c>
      <c r="N198" s="4">
        <f t="shared" si="438"/>
        <v>1344.19157</v>
      </c>
      <c r="O198" s="4">
        <f t="shared" si="438"/>
        <v>1218.2</v>
      </c>
      <c r="P198" s="4">
        <f t="shared" si="439"/>
        <v>0</v>
      </c>
      <c r="Q198" s="4">
        <f t="shared" si="439"/>
        <v>1218.2</v>
      </c>
      <c r="R198" s="4">
        <f t="shared" si="439"/>
        <v>0</v>
      </c>
      <c r="S198" s="4">
        <f t="shared" si="439"/>
        <v>1218.2</v>
      </c>
      <c r="T198" s="4">
        <f t="shared" si="438"/>
        <v>0</v>
      </c>
      <c r="U198" s="4">
        <f t="shared" si="438"/>
        <v>1218.2</v>
      </c>
      <c r="V198" s="4">
        <f t="shared" si="438"/>
        <v>0</v>
      </c>
      <c r="W198" s="4">
        <f t="shared" si="438"/>
        <v>1218.2</v>
      </c>
      <c r="X198" s="4">
        <f t="shared" si="438"/>
        <v>0</v>
      </c>
      <c r="Y198" s="4">
        <f t="shared" si="438"/>
        <v>1218.2</v>
      </c>
      <c r="Z198" s="4">
        <f t="shared" si="438"/>
        <v>1096</v>
      </c>
      <c r="AA198" s="4">
        <f t="shared" si="440"/>
        <v>0</v>
      </c>
      <c r="AB198" s="4">
        <f t="shared" si="440"/>
        <v>1096</v>
      </c>
      <c r="AC198" s="4">
        <f t="shared" si="440"/>
        <v>0</v>
      </c>
      <c r="AD198" s="4">
        <f t="shared" si="440"/>
        <v>1096</v>
      </c>
      <c r="AE198" s="4">
        <f t="shared" si="440"/>
        <v>0</v>
      </c>
      <c r="AF198" s="4">
        <f t="shared" si="440"/>
        <v>1096</v>
      </c>
      <c r="AG198" s="4">
        <f t="shared" si="440"/>
        <v>0</v>
      </c>
      <c r="AH198" s="4">
        <f t="shared" si="440"/>
        <v>1096</v>
      </c>
      <c r="AI198" s="127"/>
    </row>
    <row r="199" spans="1:35" ht="31.5" outlineLevel="7" x14ac:dyDescent="0.25">
      <c r="A199" s="138" t="s">
        <v>128</v>
      </c>
      <c r="B199" s="138" t="s">
        <v>11</v>
      </c>
      <c r="C199" s="18" t="s">
        <v>12</v>
      </c>
      <c r="D199" s="5">
        <v>1218.2</v>
      </c>
      <c r="E199" s="5"/>
      <c r="F199" s="5">
        <f>SUM(D199:E199)</f>
        <v>1218.2</v>
      </c>
      <c r="G199" s="5"/>
      <c r="H199" s="5">
        <f>SUM(F199:G199)</f>
        <v>1218.2</v>
      </c>
      <c r="I199" s="5"/>
      <c r="J199" s="5">
        <f>SUM(H199:I199)</f>
        <v>1218.2</v>
      </c>
      <c r="K199" s="5"/>
      <c r="L199" s="5">
        <f>SUM(J199:K199)</f>
        <v>1218.2</v>
      </c>
      <c r="M199" s="5">
        <f>100+25.99157</f>
        <v>125.99157</v>
      </c>
      <c r="N199" s="5">
        <f>SUM(L199:M199)</f>
        <v>1344.19157</v>
      </c>
      <c r="O199" s="5">
        <v>1218.2</v>
      </c>
      <c r="P199" s="5"/>
      <c r="Q199" s="5">
        <f>SUM(O199:P199)</f>
        <v>1218.2</v>
      </c>
      <c r="R199" s="5"/>
      <c r="S199" s="5">
        <f>SUM(Q199:R199)</f>
        <v>1218.2</v>
      </c>
      <c r="T199" s="5"/>
      <c r="U199" s="5">
        <f>SUM(S199:T199)</f>
        <v>1218.2</v>
      </c>
      <c r="V199" s="5"/>
      <c r="W199" s="5">
        <f>SUM(U199:V199)</f>
        <v>1218.2</v>
      </c>
      <c r="X199" s="5"/>
      <c r="Y199" s="5">
        <f>SUM(W199:X199)</f>
        <v>1218.2</v>
      </c>
      <c r="Z199" s="5">
        <v>1096</v>
      </c>
      <c r="AA199" s="5"/>
      <c r="AB199" s="5">
        <f>SUM(Z199:AA199)</f>
        <v>1096</v>
      </c>
      <c r="AC199" s="5"/>
      <c r="AD199" s="5">
        <f>SUM(AB199:AC199)</f>
        <v>1096</v>
      </c>
      <c r="AE199" s="5"/>
      <c r="AF199" s="5">
        <f>SUM(AD199:AE199)</f>
        <v>1096</v>
      </c>
      <c r="AG199" s="5"/>
      <c r="AH199" s="5">
        <f>SUM(AF199:AG199)</f>
        <v>1096</v>
      </c>
      <c r="AI199" s="127"/>
    </row>
    <row r="200" spans="1:35" ht="31.5" outlineLevel="4" x14ac:dyDescent="0.25">
      <c r="A200" s="137" t="s">
        <v>137</v>
      </c>
      <c r="B200" s="137"/>
      <c r="C200" s="19" t="s">
        <v>138</v>
      </c>
      <c r="D200" s="4">
        <f>D201+D204+D207</f>
        <v>12592.799999999997</v>
      </c>
      <c r="E200" s="4">
        <f t="shared" ref="E200:AD200" si="441">E201+E204+E207</f>
        <v>0</v>
      </c>
      <c r="F200" s="4">
        <f t="shared" si="441"/>
        <v>12592.799999999997</v>
      </c>
      <c r="G200" s="4">
        <f t="shared" si="441"/>
        <v>0</v>
      </c>
      <c r="H200" s="4">
        <f t="shared" si="441"/>
        <v>12592.799999999997</v>
      </c>
      <c r="I200" s="4">
        <f t="shared" si="441"/>
        <v>1282.96837</v>
      </c>
      <c r="J200" s="4">
        <f t="shared" si="441"/>
        <v>13875.768369999998</v>
      </c>
      <c r="K200" s="4">
        <f t="shared" ref="K200:L200" si="442">K201+K204+K207</f>
        <v>0</v>
      </c>
      <c r="L200" s="4">
        <f t="shared" si="442"/>
        <v>13875.768369999998</v>
      </c>
      <c r="M200" s="4">
        <f t="shared" ref="M200:N200" si="443">M201+M204+M207</f>
        <v>152</v>
      </c>
      <c r="N200" s="4">
        <f t="shared" si="443"/>
        <v>14027.768369999998</v>
      </c>
      <c r="O200" s="4">
        <f t="shared" si="441"/>
        <v>12461.499999999998</v>
      </c>
      <c r="P200" s="4">
        <f t="shared" si="441"/>
        <v>0</v>
      </c>
      <c r="Q200" s="4">
        <f t="shared" si="441"/>
        <v>12461.499999999998</v>
      </c>
      <c r="R200" s="4">
        <f t="shared" si="441"/>
        <v>0</v>
      </c>
      <c r="S200" s="4">
        <f t="shared" si="441"/>
        <v>12461.499999999998</v>
      </c>
      <c r="T200" s="4">
        <f t="shared" si="441"/>
        <v>0</v>
      </c>
      <c r="U200" s="4">
        <f t="shared" si="441"/>
        <v>12461.499999999998</v>
      </c>
      <c r="V200" s="4">
        <f t="shared" si="441"/>
        <v>0</v>
      </c>
      <c r="W200" s="4">
        <f t="shared" si="441"/>
        <v>12461.499999999998</v>
      </c>
      <c r="X200" s="4">
        <f t="shared" ref="X200:Y200" si="444">X201+X204+X207</f>
        <v>0</v>
      </c>
      <c r="Y200" s="4">
        <f t="shared" si="444"/>
        <v>12461.499999999998</v>
      </c>
      <c r="Z200" s="4">
        <f t="shared" si="441"/>
        <v>11296.099999999999</v>
      </c>
      <c r="AA200" s="4">
        <f t="shared" si="441"/>
        <v>0</v>
      </c>
      <c r="AB200" s="4">
        <f t="shared" si="441"/>
        <v>11296.099999999999</v>
      </c>
      <c r="AC200" s="4">
        <f t="shared" si="441"/>
        <v>0</v>
      </c>
      <c r="AD200" s="4">
        <f t="shared" si="441"/>
        <v>11296.099999999999</v>
      </c>
      <c r="AE200" s="4">
        <f t="shared" ref="AE200:AH200" si="445">AE201+AE204+AE207</f>
        <v>0</v>
      </c>
      <c r="AF200" s="4">
        <f t="shared" si="445"/>
        <v>11296.099999999999</v>
      </c>
      <c r="AG200" s="4">
        <f t="shared" si="445"/>
        <v>0</v>
      </c>
      <c r="AH200" s="4">
        <f t="shared" si="445"/>
        <v>11296.099999999999</v>
      </c>
      <c r="AI200" s="127"/>
    </row>
    <row r="201" spans="1:35" ht="31.5" outlineLevel="5" x14ac:dyDescent="0.25">
      <c r="A201" s="137" t="s">
        <v>139</v>
      </c>
      <c r="B201" s="137"/>
      <c r="C201" s="19" t="s">
        <v>140</v>
      </c>
      <c r="D201" s="4">
        <f>D202+D203</f>
        <v>10988.199999999999</v>
      </c>
      <c r="E201" s="4">
        <f t="shared" ref="E201:L201" si="446">E202+E203</f>
        <v>0</v>
      </c>
      <c r="F201" s="4">
        <f t="shared" si="446"/>
        <v>10988.199999999999</v>
      </c>
      <c r="G201" s="4">
        <f t="shared" si="446"/>
        <v>0</v>
      </c>
      <c r="H201" s="4">
        <f t="shared" si="446"/>
        <v>10988.199999999999</v>
      </c>
      <c r="I201" s="4">
        <f t="shared" si="446"/>
        <v>1282.96837</v>
      </c>
      <c r="J201" s="4">
        <f t="shared" si="446"/>
        <v>12271.168369999999</v>
      </c>
      <c r="K201" s="4">
        <f t="shared" si="446"/>
        <v>0</v>
      </c>
      <c r="L201" s="4">
        <f t="shared" si="446"/>
        <v>12271.168369999999</v>
      </c>
      <c r="M201" s="4">
        <f t="shared" ref="M201:N201" si="447">M202+M203</f>
        <v>117</v>
      </c>
      <c r="N201" s="4">
        <f t="shared" si="447"/>
        <v>12388.168369999999</v>
      </c>
      <c r="O201" s="4">
        <f>O202+O203</f>
        <v>10988.199999999999</v>
      </c>
      <c r="P201" s="4">
        <f t="shared" ref="P201:W201" si="448">P202+P203</f>
        <v>0</v>
      </c>
      <c r="Q201" s="4">
        <f t="shared" si="448"/>
        <v>10988.199999999999</v>
      </c>
      <c r="R201" s="4">
        <f t="shared" si="448"/>
        <v>0</v>
      </c>
      <c r="S201" s="4">
        <f t="shared" si="448"/>
        <v>10988.199999999999</v>
      </c>
      <c r="T201" s="4">
        <f t="shared" si="448"/>
        <v>0</v>
      </c>
      <c r="U201" s="4">
        <f t="shared" si="448"/>
        <v>10988.199999999999</v>
      </c>
      <c r="V201" s="4">
        <f t="shared" si="448"/>
        <v>0</v>
      </c>
      <c r="W201" s="4">
        <f t="shared" si="448"/>
        <v>10988.199999999999</v>
      </c>
      <c r="X201" s="4">
        <f t="shared" ref="X201:Y201" si="449">X202+X203</f>
        <v>0</v>
      </c>
      <c r="Y201" s="4">
        <f t="shared" si="449"/>
        <v>10988.199999999999</v>
      </c>
      <c r="Z201" s="4">
        <f>Z202+Z203</f>
        <v>9832.7999999999993</v>
      </c>
      <c r="AA201" s="4">
        <f t="shared" ref="AA201:AD201" si="450">AA202+AA203</f>
        <v>0</v>
      </c>
      <c r="AB201" s="4">
        <f t="shared" si="450"/>
        <v>9832.7999999999993</v>
      </c>
      <c r="AC201" s="4">
        <f t="shared" si="450"/>
        <v>0</v>
      </c>
      <c r="AD201" s="4">
        <f t="shared" si="450"/>
        <v>9832.7999999999993</v>
      </c>
      <c r="AE201" s="4">
        <f t="shared" ref="AE201:AH201" si="451">AE202+AE203</f>
        <v>0</v>
      </c>
      <c r="AF201" s="4">
        <f t="shared" si="451"/>
        <v>9832.7999999999993</v>
      </c>
      <c r="AG201" s="4">
        <f t="shared" si="451"/>
        <v>0</v>
      </c>
      <c r="AH201" s="4">
        <f t="shared" si="451"/>
        <v>9832.7999999999993</v>
      </c>
      <c r="AI201" s="127"/>
    </row>
    <row r="202" spans="1:35" ht="31.5" outlineLevel="7" x14ac:dyDescent="0.25">
      <c r="A202" s="138" t="s">
        <v>139</v>
      </c>
      <c r="B202" s="138" t="s">
        <v>11</v>
      </c>
      <c r="C202" s="18" t="s">
        <v>12</v>
      </c>
      <c r="D202" s="5">
        <v>32.799999999999997</v>
      </c>
      <c r="E202" s="5"/>
      <c r="F202" s="5">
        <f>SUM(D202:E202)</f>
        <v>32.799999999999997</v>
      </c>
      <c r="G202" s="5"/>
      <c r="H202" s="5">
        <f>SUM(F202:G202)</f>
        <v>32.799999999999997</v>
      </c>
      <c r="I202" s="5"/>
      <c r="J202" s="5">
        <f>SUM(H202:I202)</f>
        <v>32.799999999999997</v>
      </c>
      <c r="K202" s="5"/>
      <c r="L202" s="5">
        <f>SUM(J202:K202)</f>
        <v>32.799999999999997</v>
      </c>
      <c r="M202" s="5">
        <v>117</v>
      </c>
      <c r="N202" s="5">
        <f>SUM(L202:M202)</f>
        <v>149.80000000000001</v>
      </c>
      <c r="O202" s="5">
        <v>32.799999999999997</v>
      </c>
      <c r="P202" s="5"/>
      <c r="Q202" s="5">
        <f>SUM(O202:P202)</f>
        <v>32.799999999999997</v>
      </c>
      <c r="R202" s="5"/>
      <c r="S202" s="5">
        <f>SUM(Q202:R202)</f>
        <v>32.799999999999997</v>
      </c>
      <c r="T202" s="5"/>
      <c r="U202" s="5">
        <f>SUM(S202:T202)</f>
        <v>32.799999999999997</v>
      </c>
      <c r="V202" s="5"/>
      <c r="W202" s="5">
        <f>SUM(U202:V202)</f>
        <v>32.799999999999997</v>
      </c>
      <c r="X202" s="5"/>
      <c r="Y202" s="5">
        <f>SUM(W202:X202)</f>
        <v>32.799999999999997</v>
      </c>
      <c r="Z202" s="5">
        <v>32.799999999999997</v>
      </c>
      <c r="AA202" s="5"/>
      <c r="AB202" s="5">
        <f>SUM(Z202:AA202)</f>
        <v>32.799999999999997</v>
      </c>
      <c r="AC202" s="5"/>
      <c r="AD202" s="5">
        <f>SUM(AB202:AC202)</f>
        <v>32.799999999999997</v>
      </c>
      <c r="AE202" s="5"/>
      <c r="AF202" s="5">
        <f>SUM(AD202:AE202)</f>
        <v>32.799999999999997</v>
      </c>
      <c r="AG202" s="5"/>
      <c r="AH202" s="5">
        <f>SUM(AF202:AG202)</f>
        <v>32.799999999999997</v>
      </c>
      <c r="AI202" s="127"/>
    </row>
    <row r="203" spans="1:35" ht="31.5" hidden="1" outlineLevel="7" x14ac:dyDescent="0.25">
      <c r="A203" s="138" t="s">
        <v>139</v>
      </c>
      <c r="B203" s="138" t="s">
        <v>92</v>
      </c>
      <c r="C203" s="18" t="s">
        <v>93</v>
      </c>
      <c r="D203" s="5">
        <v>10955.4</v>
      </c>
      <c r="E203" s="5"/>
      <c r="F203" s="5">
        <f>SUM(D203:E203)</f>
        <v>10955.4</v>
      </c>
      <c r="G203" s="5"/>
      <c r="H203" s="5">
        <f>SUM(F203:G203)</f>
        <v>10955.4</v>
      </c>
      <c r="I203" s="5">
        <v>1282.96837</v>
      </c>
      <c r="J203" s="5">
        <f>SUM(H203:I203)</f>
        <v>12238.36837</v>
      </c>
      <c r="K203" s="5"/>
      <c r="L203" s="5">
        <f>SUM(J203:K203)</f>
        <v>12238.36837</v>
      </c>
      <c r="M203" s="5"/>
      <c r="N203" s="5">
        <f>SUM(L203:M203)</f>
        <v>12238.36837</v>
      </c>
      <c r="O203" s="5">
        <v>10955.4</v>
      </c>
      <c r="P203" s="5"/>
      <c r="Q203" s="5">
        <f>SUM(O203:P203)</f>
        <v>10955.4</v>
      </c>
      <c r="R203" s="5"/>
      <c r="S203" s="5">
        <f>SUM(Q203:R203)</f>
        <v>10955.4</v>
      </c>
      <c r="T203" s="5"/>
      <c r="U203" s="5">
        <f>SUM(S203:T203)</f>
        <v>10955.4</v>
      </c>
      <c r="V203" s="5"/>
      <c r="W203" s="5">
        <f>SUM(U203:V203)</f>
        <v>10955.4</v>
      </c>
      <c r="X203" s="5"/>
      <c r="Y203" s="5">
        <f>SUM(W203:X203)</f>
        <v>10955.4</v>
      </c>
      <c r="Z203" s="5">
        <v>9800</v>
      </c>
      <c r="AA203" s="5"/>
      <c r="AB203" s="5">
        <f>SUM(Z203:AA203)</f>
        <v>9800</v>
      </c>
      <c r="AC203" s="5"/>
      <c r="AD203" s="5">
        <f>SUM(AB203:AC203)</f>
        <v>9800</v>
      </c>
      <c r="AE203" s="5"/>
      <c r="AF203" s="5">
        <f>SUM(AD203:AE203)</f>
        <v>9800</v>
      </c>
      <c r="AG203" s="5"/>
      <c r="AH203" s="5">
        <f>SUM(AF203:AG203)</f>
        <v>9800</v>
      </c>
      <c r="AI203" s="127"/>
    </row>
    <row r="204" spans="1:35" ht="15.75" outlineLevel="5" collapsed="1" x14ac:dyDescent="0.25">
      <c r="A204" s="137" t="s">
        <v>178</v>
      </c>
      <c r="B204" s="137"/>
      <c r="C204" s="19" t="s">
        <v>179</v>
      </c>
      <c r="D204" s="4">
        <f>D205+D206</f>
        <v>263.3</v>
      </c>
      <c r="E204" s="4">
        <f t="shared" ref="E204:L204" si="452">E205+E206</f>
        <v>0</v>
      </c>
      <c r="F204" s="4">
        <f t="shared" si="452"/>
        <v>263.3</v>
      </c>
      <c r="G204" s="4">
        <f t="shared" si="452"/>
        <v>0</v>
      </c>
      <c r="H204" s="4">
        <f t="shared" si="452"/>
        <v>263.3</v>
      </c>
      <c r="I204" s="4">
        <f t="shared" si="452"/>
        <v>0</v>
      </c>
      <c r="J204" s="4">
        <f t="shared" si="452"/>
        <v>263.3</v>
      </c>
      <c r="K204" s="4">
        <f t="shared" si="452"/>
        <v>0</v>
      </c>
      <c r="L204" s="4">
        <f t="shared" si="452"/>
        <v>263.3</v>
      </c>
      <c r="M204" s="4">
        <f t="shared" ref="M204:N204" si="453">M205+M206</f>
        <v>35</v>
      </c>
      <c r="N204" s="4">
        <f t="shared" si="453"/>
        <v>298.3</v>
      </c>
      <c r="O204" s="4">
        <f>O205+O206</f>
        <v>263.3</v>
      </c>
      <c r="P204" s="4">
        <f t="shared" ref="P204:W204" si="454">P205+P206</f>
        <v>0</v>
      </c>
      <c r="Q204" s="4">
        <f t="shared" si="454"/>
        <v>263.3</v>
      </c>
      <c r="R204" s="4">
        <f t="shared" si="454"/>
        <v>0</v>
      </c>
      <c r="S204" s="4">
        <f t="shared" si="454"/>
        <v>263.3</v>
      </c>
      <c r="T204" s="4">
        <f t="shared" si="454"/>
        <v>0</v>
      </c>
      <c r="U204" s="4">
        <f t="shared" si="454"/>
        <v>263.3</v>
      </c>
      <c r="V204" s="4">
        <f t="shared" si="454"/>
        <v>0</v>
      </c>
      <c r="W204" s="4">
        <f t="shared" si="454"/>
        <v>263.3</v>
      </c>
      <c r="X204" s="4">
        <f t="shared" ref="X204:Y204" si="455">X205+X206</f>
        <v>0</v>
      </c>
      <c r="Y204" s="4">
        <f t="shared" si="455"/>
        <v>263.3</v>
      </c>
      <c r="Z204" s="4">
        <f>Z205+Z206</f>
        <v>263.3</v>
      </c>
      <c r="AA204" s="4">
        <f t="shared" ref="AA204:AD204" si="456">AA205+AA206</f>
        <v>0</v>
      </c>
      <c r="AB204" s="4">
        <f t="shared" si="456"/>
        <v>263.3</v>
      </c>
      <c r="AC204" s="4">
        <f t="shared" si="456"/>
        <v>0</v>
      </c>
      <c r="AD204" s="4">
        <f t="shared" si="456"/>
        <v>263.3</v>
      </c>
      <c r="AE204" s="4">
        <f t="shared" ref="AE204:AH204" si="457">AE205+AE206</f>
        <v>0</v>
      </c>
      <c r="AF204" s="4">
        <f t="shared" si="457"/>
        <v>263.3</v>
      </c>
      <c r="AG204" s="4">
        <f t="shared" si="457"/>
        <v>0</v>
      </c>
      <c r="AH204" s="4">
        <f t="shared" si="457"/>
        <v>263.3</v>
      </c>
      <c r="AI204" s="127"/>
    </row>
    <row r="205" spans="1:35" ht="31.5" outlineLevel="7" x14ac:dyDescent="0.25">
      <c r="A205" s="138" t="s">
        <v>178</v>
      </c>
      <c r="B205" s="138" t="s">
        <v>11</v>
      </c>
      <c r="C205" s="18" t="s">
        <v>12</v>
      </c>
      <c r="D205" s="5">
        <v>145</v>
      </c>
      <c r="E205" s="5"/>
      <c r="F205" s="5">
        <f t="shared" ref="F205:F206" si="458">SUM(D205:E205)</f>
        <v>145</v>
      </c>
      <c r="G205" s="5"/>
      <c r="H205" s="5">
        <f t="shared" ref="H205:H206" si="459">SUM(F205:G205)</f>
        <v>145</v>
      </c>
      <c r="I205" s="5"/>
      <c r="J205" s="5">
        <f t="shared" ref="J205:J206" si="460">SUM(H205:I205)</f>
        <v>145</v>
      </c>
      <c r="K205" s="5">
        <v>118.3</v>
      </c>
      <c r="L205" s="5">
        <f t="shared" ref="L205" si="461">SUM(J205:K205)</f>
        <v>263.3</v>
      </c>
      <c r="M205" s="5">
        <v>35</v>
      </c>
      <c r="N205" s="5">
        <f t="shared" ref="N205" si="462">SUM(L205:M205)</f>
        <v>298.3</v>
      </c>
      <c r="O205" s="5">
        <v>145</v>
      </c>
      <c r="P205" s="5"/>
      <c r="Q205" s="5">
        <f t="shared" ref="Q205:Q206" si="463">SUM(O205:P205)</f>
        <v>145</v>
      </c>
      <c r="R205" s="5"/>
      <c r="S205" s="5">
        <f t="shared" ref="S205:S206" si="464">SUM(Q205:R205)</f>
        <v>145</v>
      </c>
      <c r="T205" s="5"/>
      <c r="U205" s="5">
        <f t="shared" ref="U205:U206" si="465">SUM(S205:T205)</f>
        <v>145</v>
      </c>
      <c r="V205" s="5"/>
      <c r="W205" s="5">
        <f t="shared" ref="W205:W206" si="466">SUM(U205:V205)</f>
        <v>145</v>
      </c>
      <c r="X205" s="5"/>
      <c r="Y205" s="5">
        <f t="shared" ref="Y205:Y206" si="467">SUM(W205:X205)</f>
        <v>145</v>
      </c>
      <c r="Z205" s="5">
        <v>145</v>
      </c>
      <c r="AA205" s="5"/>
      <c r="AB205" s="5">
        <f t="shared" ref="AB205:AB206" si="468">SUM(Z205:AA205)</f>
        <v>145</v>
      </c>
      <c r="AC205" s="5"/>
      <c r="AD205" s="5">
        <f t="shared" ref="AD205:AD206" si="469">SUM(AB205:AC205)</f>
        <v>145</v>
      </c>
      <c r="AE205" s="5"/>
      <c r="AF205" s="5">
        <f t="shared" ref="AF205:AF206" si="470">SUM(AD205:AE205)</f>
        <v>145</v>
      </c>
      <c r="AG205" s="5"/>
      <c r="AH205" s="5">
        <f t="shared" ref="AH205:AH206" si="471">SUM(AF205:AG205)</f>
        <v>145</v>
      </c>
      <c r="AI205" s="127"/>
    </row>
    <row r="206" spans="1:35" ht="31.5" hidden="1" outlineLevel="7" x14ac:dyDescent="0.25">
      <c r="A206" s="138" t="s">
        <v>178</v>
      </c>
      <c r="B206" s="138" t="s">
        <v>92</v>
      </c>
      <c r="C206" s="18" t="s">
        <v>93</v>
      </c>
      <c r="D206" s="5">
        <v>118.3</v>
      </c>
      <c r="E206" s="5"/>
      <c r="F206" s="5">
        <f t="shared" si="458"/>
        <v>118.3</v>
      </c>
      <c r="G206" s="5"/>
      <c r="H206" s="5">
        <f t="shared" si="459"/>
        <v>118.3</v>
      </c>
      <c r="I206" s="5"/>
      <c r="J206" s="5">
        <f t="shared" si="460"/>
        <v>118.3</v>
      </c>
      <c r="K206" s="5">
        <v>-118.3</v>
      </c>
      <c r="L206" s="5"/>
      <c r="M206" s="5"/>
      <c r="N206" s="5"/>
      <c r="O206" s="5">
        <v>118.3</v>
      </c>
      <c r="P206" s="5"/>
      <c r="Q206" s="5">
        <f t="shared" si="463"/>
        <v>118.3</v>
      </c>
      <c r="R206" s="5"/>
      <c r="S206" s="5">
        <f t="shared" si="464"/>
        <v>118.3</v>
      </c>
      <c r="T206" s="5"/>
      <c r="U206" s="5">
        <f t="shared" si="465"/>
        <v>118.3</v>
      </c>
      <c r="V206" s="5"/>
      <c r="W206" s="5">
        <f t="shared" si="466"/>
        <v>118.3</v>
      </c>
      <c r="X206" s="5"/>
      <c r="Y206" s="5">
        <f t="shared" si="467"/>
        <v>118.3</v>
      </c>
      <c r="Z206" s="5">
        <v>118.3</v>
      </c>
      <c r="AA206" s="5"/>
      <c r="AB206" s="5">
        <f t="shared" si="468"/>
        <v>118.3</v>
      </c>
      <c r="AC206" s="5"/>
      <c r="AD206" s="5">
        <f t="shared" si="469"/>
        <v>118.3</v>
      </c>
      <c r="AE206" s="5"/>
      <c r="AF206" s="5">
        <f t="shared" si="470"/>
        <v>118.3</v>
      </c>
      <c r="AG206" s="5"/>
      <c r="AH206" s="5">
        <f t="shared" si="471"/>
        <v>118.3</v>
      </c>
      <c r="AI206" s="127"/>
    </row>
    <row r="207" spans="1:35" ht="15.75" hidden="1" outlineLevel="5" x14ac:dyDescent="0.25">
      <c r="A207" s="137" t="s">
        <v>141</v>
      </c>
      <c r="B207" s="137"/>
      <c r="C207" s="19" t="s">
        <v>142</v>
      </c>
      <c r="D207" s="4">
        <f>D208</f>
        <v>1341.3</v>
      </c>
      <c r="E207" s="4">
        <f t="shared" ref="E207:N207" si="472">E208</f>
        <v>0</v>
      </c>
      <c r="F207" s="4">
        <f t="shared" si="472"/>
        <v>1341.3</v>
      </c>
      <c r="G207" s="4">
        <f t="shared" si="472"/>
        <v>0</v>
      </c>
      <c r="H207" s="4">
        <f t="shared" si="472"/>
        <v>1341.3</v>
      </c>
      <c r="I207" s="4">
        <f t="shared" si="472"/>
        <v>0</v>
      </c>
      <c r="J207" s="4">
        <f t="shared" si="472"/>
        <v>1341.3</v>
      </c>
      <c r="K207" s="4">
        <f t="shared" si="472"/>
        <v>0</v>
      </c>
      <c r="L207" s="4">
        <f t="shared" si="472"/>
        <v>1341.3</v>
      </c>
      <c r="M207" s="4">
        <f t="shared" si="472"/>
        <v>0</v>
      </c>
      <c r="N207" s="4">
        <f t="shared" si="472"/>
        <v>1341.3</v>
      </c>
      <c r="O207" s="4">
        <f>O208</f>
        <v>1210</v>
      </c>
      <c r="P207" s="4">
        <f t="shared" ref="P207:Y207" si="473">P208</f>
        <v>0</v>
      </c>
      <c r="Q207" s="4">
        <f t="shared" si="473"/>
        <v>1210</v>
      </c>
      <c r="R207" s="4">
        <f t="shared" si="473"/>
        <v>0</v>
      </c>
      <c r="S207" s="4">
        <f t="shared" si="473"/>
        <v>1210</v>
      </c>
      <c r="T207" s="4">
        <f t="shared" si="473"/>
        <v>0</v>
      </c>
      <c r="U207" s="4">
        <f t="shared" si="473"/>
        <v>1210</v>
      </c>
      <c r="V207" s="4">
        <f t="shared" si="473"/>
        <v>0</v>
      </c>
      <c r="W207" s="4">
        <f t="shared" si="473"/>
        <v>1210</v>
      </c>
      <c r="X207" s="4">
        <f t="shared" si="473"/>
        <v>0</v>
      </c>
      <c r="Y207" s="4">
        <f t="shared" si="473"/>
        <v>1210</v>
      </c>
      <c r="Z207" s="4">
        <f>Z208</f>
        <v>1200</v>
      </c>
      <c r="AA207" s="4">
        <f t="shared" ref="AA207:AH207" si="474">AA208</f>
        <v>0</v>
      </c>
      <c r="AB207" s="4">
        <f t="shared" si="474"/>
        <v>1200</v>
      </c>
      <c r="AC207" s="4">
        <f t="shared" si="474"/>
        <v>0</v>
      </c>
      <c r="AD207" s="4">
        <f t="shared" si="474"/>
        <v>1200</v>
      </c>
      <c r="AE207" s="4">
        <f t="shared" si="474"/>
        <v>0</v>
      </c>
      <c r="AF207" s="4">
        <f t="shared" si="474"/>
        <v>1200</v>
      </c>
      <c r="AG207" s="4">
        <f t="shared" si="474"/>
        <v>0</v>
      </c>
      <c r="AH207" s="4">
        <f t="shared" si="474"/>
        <v>1200</v>
      </c>
      <c r="AI207" s="127"/>
    </row>
    <row r="208" spans="1:35" ht="31.5" hidden="1" outlineLevel="7" x14ac:dyDescent="0.25">
      <c r="A208" s="138" t="s">
        <v>141</v>
      </c>
      <c r="B208" s="138" t="s">
        <v>92</v>
      </c>
      <c r="C208" s="18" t="s">
        <v>93</v>
      </c>
      <c r="D208" s="5">
        <v>1341.3</v>
      </c>
      <c r="E208" s="5"/>
      <c r="F208" s="5">
        <f>SUM(D208:E208)</f>
        <v>1341.3</v>
      </c>
      <c r="G208" s="5"/>
      <c r="H208" s="5">
        <f>SUM(F208:G208)</f>
        <v>1341.3</v>
      </c>
      <c r="I208" s="5"/>
      <c r="J208" s="5">
        <f>SUM(H208:I208)</f>
        <v>1341.3</v>
      </c>
      <c r="K208" s="5"/>
      <c r="L208" s="5">
        <f>SUM(J208:K208)</f>
        <v>1341.3</v>
      </c>
      <c r="M208" s="5"/>
      <c r="N208" s="5">
        <f>SUM(L208:M208)</f>
        <v>1341.3</v>
      </c>
      <c r="O208" s="5">
        <v>1210</v>
      </c>
      <c r="P208" s="5"/>
      <c r="Q208" s="5">
        <f>SUM(O208:P208)</f>
        <v>1210</v>
      </c>
      <c r="R208" s="5"/>
      <c r="S208" s="5">
        <f>SUM(Q208:R208)</f>
        <v>1210</v>
      </c>
      <c r="T208" s="5"/>
      <c r="U208" s="5">
        <f>SUM(S208:T208)</f>
        <v>1210</v>
      </c>
      <c r="V208" s="5"/>
      <c r="W208" s="5">
        <f>SUM(U208:V208)</f>
        <v>1210</v>
      </c>
      <c r="X208" s="5"/>
      <c r="Y208" s="5">
        <f>SUM(W208:X208)</f>
        <v>1210</v>
      </c>
      <c r="Z208" s="5">
        <v>1200</v>
      </c>
      <c r="AA208" s="5"/>
      <c r="AB208" s="5">
        <f>SUM(Z208:AA208)</f>
        <v>1200</v>
      </c>
      <c r="AC208" s="5"/>
      <c r="AD208" s="5">
        <f>SUM(AB208:AC208)</f>
        <v>1200</v>
      </c>
      <c r="AE208" s="5"/>
      <c r="AF208" s="5">
        <f>SUM(AD208:AE208)</f>
        <v>1200</v>
      </c>
      <c r="AG208" s="5"/>
      <c r="AH208" s="5">
        <f>SUM(AF208:AG208)</f>
        <v>1200</v>
      </c>
      <c r="AI208" s="127"/>
    </row>
    <row r="209" spans="1:35" ht="31.5" outlineLevel="3" collapsed="1" x14ac:dyDescent="0.25">
      <c r="A209" s="137" t="s">
        <v>180</v>
      </c>
      <c r="B209" s="137"/>
      <c r="C209" s="19" t="s">
        <v>181</v>
      </c>
      <c r="D209" s="4">
        <f>D210+D217</f>
        <v>835.2</v>
      </c>
      <c r="E209" s="4">
        <f t="shared" ref="E209:AD209" si="475">E210+E217</f>
        <v>0</v>
      </c>
      <c r="F209" s="4">
        <f t="shared" si="475"/>
        <v>835.2</v>
      </c>
      <c r="G209" s="4">
        <f t="shared" si="475"/>
        <v>0</v>
      </c>
      <c r="H209" s="4">
        <f t="shared" si="475"/>
        <v>835.2</v>
      </c>
      <c r="I209" s="4">
        <f t="shared" si="475"/>
        <v>0</v>
      </c>
      <c r="J209" s="4">
        <f t="shared" si="475"/>
        <v>835.2</v>
      </c>
      <c r="K209" s="4">
        <f t="shared" ref="K209:L209" si="476">K210+K217</f>
        <v>0</v>
      </c>
      <c r="L209" s="4">
        <f t="shared" si="476"/>
        <v>835.2</v>
      </c>
      <c r="M209" s="4">
        <f t="shared" ref="M209:N209" si="477">M210+M217</f>
        <v>-35</v>
      </c>
      <c r="N209" s="4">
        <f t="shared" si="477"/>
        <v>800.2</v>
      </c>
      <c r="O209" s="4">
        <f t="shared" si="475"/>
        <v>586.20000000000005</v>
      </c>
      <c r="P209" s="4">
        <f t="shared" si="475"/>
        <v>0</v>
      </c>
      <c r="Q209" s="4">
        <f t="shared" si="475"/>
        <v>586.20000000000005</v>
      </c>
      <c r="R209" s="4">
        <f t="shared" si="475"/>
        <v>0</v>
      </c>
      <c r="S209" s="4">
        <f t="shared" si="475"/>
        <v>586.20000000000005</v>
      </c>
      <c r="T209" s="4">
        <f t="shared" si="475"/>
        <v>0</v>
      </c>
      <c r="U209" s="4">
        <f t="shared" si="475"/>
        <v>586.20000000000005</v>
      </c>
      <c r="V209" s="4">
        <f t="shared" si="475"/>
        <v>0</v>
      </c>
      <c r="W209" s="4">
        <f t="shared" si="475"/>
        <v>586.20000000000005</v>
      </c>
      <c r="X209" s="4">
        <f t="shared" ref="X209:Y209" si="478">X210+X217</f>
        <v>0</v>
      </c>
      <c r="Y209" s="4">
        <f t="shared" si="478"/>
        <v>586.20000000000005</v>
      </c>
      <c r="Z209" s="4">
        <f t="shared" si="475"/>
        <v>586.20000000000005</v>
      </c>
      <c r="AA209" s="4">
        <f t="shared" si="475"/>
        <v>0</v>
      </c>
      <c r="AB209" s="4">
        <f t="shared" si="475"/>
        <v>586.20000000000005</v>
      </c>
      <c r="AC209" s="4">
        <f t="shared" si="475"/>
        <v>0</v>
      </c>
      <c r="AD209" s="4">
        <f t="shared" si="475"/>
        <v>586.20000000000005</v>
      </c>
      <c r="AE209" s="4">
        <f t="shared" ref="AE209:AH209" si="479">AE210+AE217</f>
        <v>0</v>
      </c>
      <c r="AF209" s="4">
        <f t="shared" si="479"/>
        <v>586.20000000000005</v>
      </c>
      <c r="AG209" s="4">
        <f t="shared" si="479"/>
        <v>0</v>
      </c>
      <c r="AH209" s="4">
        <f t="shared" si="479"/>
        <v>586.20000000000005</v>
      </c>
      <c r="AI209" s="127"/>
    </row>
    <row r="210" spans="1:35" ht="15.75" hidden="1" outlineLevel="4" x14ac:dyDescent="0.25">
      <c r="A210" s="137" t="s">
        <v>182</v>
      </c>
      <c r="B210" s="137"/>
      <c r="C210" s="19" t="s">
        <v>183</v>
      </c>
      <c r="D210" s="4">
        <f>D211+D213+D215</f>
        <v>780.2</v>
      </c>
      <c r="E210" s="4">
        <f t="shared" ref="E210:AD210" si="480">E211+E213+E215</f>
        <v>0</v>
      </c>
      <c r="F210" s="4">
        <f t="shared" si="480"/>
        <v>780.2</v>
      </c>
      <c r="G210" s="4">
        <f t="shared" si="480"/>
        <v>0</v>
      </c>
      <c r="H210" s="4">
        <f t="shared" si="480"/>
        <v>780.2</v>
      </c>
      <c r="I210" s="4">
        <f t="shared" si="480"/>
        <v>0</v>
      </c>
      <c r="J210" s="4">
        <f t="shared" si="480"/>
        <v>780.2</v>
      </c>
      <c r="K210" s="4">
        <f t="shared" ref="K210:L210" si="481">K211+K213+K215</f>
        <v>0</v>
      </c>
      <c r="L210" s="4">
        <f t="shared" si="481"/>
        <v>780.2</v>
      </c>
      <c r="M210" s="4">
        <f t="shared" ref="M210:N210" si="482">M211+M213+M215</f>
        <v>0</v>
      </c>
      <c r="N210" s="4">
        <f t="shared" si="482"/>
        <v>780.2</v>
      </c>
      <c r="O210" s="4">
        <f t="shared" si="480"/>
        <v>531.20000000000005</v>
      </c>
      <c r="P210" s="4">
        <f t="shared" si="480"/>
        <v>0</v>
      </c>
      <c r="Q210" s="4">
        <f t="shared" si="480"/>
        <v>531.20000000000005</v>
      </c>
      <c r="R210" s="4">
        <f t="shared" si="480"/>
        <v>0</v>
      </c>
      <c r="S210" s="4">
        <f t="shared" si="480"/>
        <v>531.20000000000005</v>
      </c>
      <c r="T210" s="4">
        <f t="shared" si="480"/>
        <v>0</v>
      </c>
      <c r="U210" s="4">
        <f t="shared" si="480"/>
        <v>531.20000000000005</v>
      </c>
      <c r="V210" s="4">
        <f t="shared" si="480"/>
        <v>0</v>
      </c>
      <c r="W210" s="4">
        <f t="shared" si="480"/>
        <v>531.20000000000005</v>
      </c>
      <c r="X210" s="4">
        <f t="shared" ref="X210:Y210" si="483">X211+X213+X215</f>
        <v>0</v>
      </c>
      <c r="Y210" s="4">
        <f t="shared" si="483"/>
        <v>531.20000000000005</v>
      </c>
      <c r="Z210" s="4">
        <f t="shared" si="480"/>
        <v>531.20000000000005</v>
      </c>
      <c r="AA210" s="4">
        <f t="shared" si="480"/>
        <v>0</v>
      </c>
      <c r="AB210" s="4">
        <f t="shared" si="480"/>
        <v>531.20000000000005</v>
      </c>
      <c r="AC210" s="4">
        <f t="shared" si="480"/>
        <v>0</v>
      </c>
      <c r="AD210" s="4">
        <f t="shared" si="480"/>
        <v>531.20000000000005</v>
      </c>
      <c r="AE210" s="4">
        <f t="shared" ref="AE210:AH210" si="484">AE211+AE213+AE215</f>
        <v>0</v>
      </c>
      <c r="AF210" s="4">
        <f t="shared" si="484"/>
        <v>531.20000000000005</v>
      </c>
      <c r="AG210" s="4">
        <f t="shared" si="484"/>
        <v>0</v>
      </c>
      <c r="AH210" s="4">
        <f t="shared" si="484"/>
        <v>531.20000000000005</v>
      </c>
      <c r="AI210" s="127"/>
    </row>
    <row r="211" spans="1:35" ht="15.75" hidden="1" outlineLevel="5" x14ac:dyDescent="0.25">
      <c r="A211" s="137" t="s">
        <v>184</v>
      </c>
      <c r="B211" s="137"/>
      <c r="C211" s="19" t="s">
        <v>185</v>
      </c>
      <c r="D211" s="4">
        <f>D212</f>
        <v>485</v>
      </c>
      <c r="E211" s="4">
        <f t="shared" ref="E211:N211" si="485">E212</f>
        <v>0</v>
      </c>
      <c r="F211" s="4">
        <f t="shared" si="485"/>
        <v>485</v>
      </c>
      <c r="G211" s="4">
        <f t="shared" si="485"/>
        <v>0</v>
      </c>
      <c r="H211" s="4">
        <f t="shared" si="485"/>
        <v>485</v>
      </c>
      <c r="I211" s="4">
        <f t="shared" si="485"/>
        <v>0</v>
      </c>
      <c r="J211" s="4">
        <f t="shared" si="485"/>
        <v>485</v>
      </c>
      <c r="K211" s="4">
        <f t="shared" si="485"/>
        <v>0</v>
      </c>
      <c r="L211" s="4">
        <f t="shared" si="485"/>
        <v>485</v>
      </c>
      <c r="M211" s="4">
        <f t="shared" si="485"/>
        <v>0</v>
      </c>
      <c r="N211" s="4">
        <f t="shared" si="485"/>
        <v>485</v>
      </c>
      <c r="O211" s="4">
        <f>O212</f>
        <v>436</v>
      </c>
      <c r="P211" s="4">
        <f t="shared" ref="P211:Y211" si="486">P212</f>
        <v>0</v>
      </c>
      <c r="Q211" s="4">
        <f t="shared" si="486"/>
        <v>436</v>
      </c>
      <c r="R211" s="4">
        <f t="shared" si="486"/>
        <v>0</v>
      </c>
      <c r="S211" s="4">
        <f t="shared" si="486"/>
        <v>436</v>
      </c>
      <c r="T211" s="4">
        <f t="shared" si="486"/>
        <v>0</v>
      </c>
      <c r="U211" s="4">
        <f t="shared" si="486"/>
        <v>436</v>
      </c>
      <c r="V211" s="4">
        <f t="shared" si="486"/>
        <v>0</v>
      </c>
      <c r="W211" s="4">
        <f t="shared" si="486"/>
        <v>436</v>
      </c>
      <c r="X211" s="4">
        <f t="shared" si="486"/>
        <v>0</v>
      </c>
      <c r="Y211" s="4">
        <f t="shared" si="486"/>
        <v>436</v>
      </c>
      <c r="Z211" s="4">
        <f>Z212</f>
        <v>436</v>
      </c>
      <c r="AA211" s="4">
        <f t="shared" ref="AA211:AH211" si="487">AA212</f>
        <v>0</v>
      </c>
      <c r="AB211" s="4">
        <f t="shared" si="487"/>
        <v>436</v>
      </c>
      <c r="AC211" s="4">
        <f t="shared" si="487"/>
        <v>0</v>
      </c>
      <c r="AD211" s="4">
        <f t="shared" si="487"/>
        <v>436</v>
      </c>
      <c r="AE211" s="4">
        <f t="shared" si="487"/>
        <v>0</v>
      </c>
      <c r="AF211" s="4">
        <f t="shared" si="487"/>
        <v>436</v>
      </c>
      <c r="AG211" s="4">
        <f t="shared" si="487"/>
        <v>0</v>
      </c>
      <c r="AH211" s="4">
        <f t="shared" si="487"/>
        <v>436</v>
      </c>
      <c r="AI211" s="127"/>
    </row>
    <row r="212" spans="1:35" ht="31.5" hidden="1" outlineLevel="7" x14ac:dyDescent="0.25">
      <c r="A212" s="138" t="s">
        <v>184</v>
      </c>
      <c r="B212" s="138" t="s">
        <v>11</v>
      </c>
      <c r="C212" s="18" t="s">
        <v>12</v>
      </c>
      <c r="D212" s="5">
        <v>485</v>
      </c>
      <c r="E212" s="5"/>
      <c r="F212" s="5">
        <f>SUM(D212:E212)</f>
        <v>485</v>
      </c>
      <c r="G212" s="5"/>
      <c r="H212" s="5">
        <f>SUM(F212:G212)</f>
        <v>485</v>
      </c>
      <c r="I212" s="5"/>
      <c r="J212" s="5">
        <f>SUM(H212:I212)</f>
        <v>485</v>
      </c>
      <c r="K212" s="5"/>
      <c r="L212" s="5">
        <f>SUM(J212:K212)</f>
        <v>485</v>
      </c>
      <c r="M212" s="5"/>
      <c r="N212" s="5">
        <f>SUM(L212:M212)</f>
        <v>485</v>
      </c>
      <c r="O212" s="5">
        <v>436</v>
      </c>
      <c r="P212" s="5"/>
      <c r="Q212" s="5">
        <f>SUM(O212:P212)</f>
        <v>436</v>
      </c>
      <c r="R212" s="5"/>
      <c r="S212" s="5">
        <f>SUM(Q212:R212)</f>
        <v>436</v>
      </c>
      <c r="T212" s="5"/>
      <c r="U212" s="5">
        <f>SUM(S212:T212)</f>
        <v>436</v>
      </c>
      <c r="V212" s="5"/>
      <c r="W212" s="5">
        <f>SUM(U212:V212)</f>
        <v>436</v>
      </c>
      <c r="X212" s="5"/>
      <c r="Y212" s="5">
        <f>SUM(W212:X212)</f>
        <v>436</v>
      </c>
      <c r="Z212" s="5">
        <v>436</v>
      </c>
      <c r="AA212" s="5"/>
      <c r="AB212" s="5">
        <f>SUM(Z212:AA212)</f>
        <v>436</v>
      </c>
      <c r="AC212" s="5"/>
      <c r="AD212" s="5">
        <f>SUM(AB212:AC212)</f>
        <v>436</v>
      </c>
      <c r="AE212" s="5"/>
      <c r="AF212" s="5">
        <f>SUM(AD212:AE212)</f>
        <v>436</v>
      </c>
      <c r="AG212" s="5"/>
      <c r="AH212" s="5">
        <f>SUM(AF212:AG212)</f>
        <v>436</v>
      </c>
      <c r="AI212" s="127"/>
    </row>
    <row r="213" spans="1:35" ht="31.5" hidden="1" outlineLevel="5" x14ac:dyDescent="0.25">
      <c r="A213" s="137" t="s">
        <v>279</v>
      </c>
      <c r="B213" s="137"/>
      <c r="C213" s="19" t="s">
        <v>280</v>
      </c>
      <c r="D213" s="4">
        <f>D214</f>
        <v>95.2</v>
      </c>
      <c r="E213" s="4">
        <f t="shared" ref="E213:N213" si="488">E214</f>
        <v>0</v>
      </c>
      <c r="F213" s="4">
        <f t="shared" si="488"/>
        <v>95.2</v>
      </c>
      <c r="G213" s="4">
        <f t="shared" si="488"/>
        <v>0</v>
      </c>
      <c r="H213" s="4">
        <f t="shared" si="488"/>
        <v>95.2</v>
      </c>
      <c r="I213" s="4">
        <f t="shared" si="488"/>
        <v>0</v>
      </c>
      <c r="J213" s="4">
        <f t="shared" si="488"/>
        <v>95.2</v>
      </c>
      <c r="K213" s="4">
        <f t="shared" si="488"/>
        <v>0</v>
      </c>
      <c r="L213" s="4">
        <f t="shared" si="488"/>
        <v>95.2</v>
      </c>
      <c r="M213" s="4">
        <f t="shared" si="488"/>
        <v>0</v>
      </c>
      <c r="N213" s="4">
        <f t="shared" si="488"/>
        <v>95.2</v>
      </c>
      <c r="O213" s="4">
        <f>O214</f>
        <v>95.2</v>
      </c>
      <c r="P213" s="4">
        <f t="shared" ref="P213:Y213" si="489">P214</f>
        <v>0</v>
      </c>
      <c r="Q213" s="4">
        <f t="shared" si="489"/>
        <v>95.2</v>
      </c>
      <c r="R213" s="4">
        <f t="shared" si="489"/>
        <v>0</v>
      </c>
      <c r="S213" s="4">
        <f t="shared" si="489"/>
        <v>95.2</v>
      </c>
      <c r="T213" s="4">
        <f t="shared" si="489"/>
        <v>0</v>
      </c>
      <c r="U213" s="4">
        <f t="shared" si="489"/>
        <v>95.2</v>
      </c>
      <c r="V213" s="4">
        <f t="shared" si="489"/>
        <v>0</v>
      </c>
      <c r="W213" s="4">
        <f t="shared" si="489"/>
        <v>95.2</v>
      </c>
      <c r="X213" s="4">
        <f t="shared" si="489"/>
        <v>0</v>
      </c>
      <c r="Y213" s="4">
        <f t="shared" si="489"/>
        <v>95.2</v>
      </c>
      <c r="Z213" s="4">
        <f>Z214</f>
        <v>95.2</v>
      </c>
      <c r="AA213" s="4">
        <f t="shared" ref="AA213:AH213" si="490">AA214</f>
        <v>0</v>
      </c>
      <c r="AB213" s="4">
        <f t="shared" si="490"/>
        <v>95.2</v>
      </c>
      <c r="AC213" s="4">
        <f t="shared" si="490"/>
        <v>0</v>
      </c>
      <c r="AD213" s="4">
        <f t="shared" si="490"/>
        <v>95.2</v>
      </c>
      <c r="AE213" s="4">
        <f t="shared" si="490"/>
        <v>0</v>
      </c>
      <c r="AF213" s="4">
        <f t="shared" si="490"/>
        <v>95.2</v>
      </c>
      <c r="AG213" s="4">
        <f t="shared" si="490"/>
        <v>0</v>
      </c>
      <c r="AH213" s="4">
        <f t="shared" si="490"/>
        <v>95.2</v>
      </c>
      <c r="AI213" s="127"/>
    </row>
    <row r="214" spans="1:35" ht="31.5" hidden="1" outlineLevel="7" x14ac:dyDescent="0.25">
      <c r="A214" s="138" t="s">
        <v>279</v>
      </c>
      <c r="B214" s="138" t="s">
        <v>11</v>
      </c>
      <c r="C214" s="18" t="s">
        <v>12</v>
      </c>
      <c r="D214" s="5">
        <v>95.2</v>
      </c>
      <c r="E214" s="5"/>
      <c r="F214" s="5">
        <f>SUM(D214:E214)</f>
        <v>95.2</v>
      </c>
      <c r="G214" s="5"/>
      <c r="H214" s="5">
        <f>SUM(F214:G214)</f>
        <v>95.2</v>
      </c>
      <c r="I214" s="5"/>
      <c r="J214" s="5">
        <f>SUM(H214:I214)</f>
        <v>95.2</v>
      </c>
      <c r="K214" s="5"/>
      <c r="L214" s="5">
        <f>SUM(J214:K214)</f>
        <v>95.2</v>
      </c>
      <c r="M214" s="5"/>
      <c r="N214" s="5">
        <f>SUM(L214:M214)</f>
        <v>95.2</v>
      </c>
      <c r="O214" s="5">
        <v>95.2</v>
      </c>
      <c r="P214" s="5"/>
      <c r="Q214" s="5">
        <f>SUM(O214:P214)</f>
        <v>95.2</v>
      </c>
      <c r="R214" s="5"/>
      <c r="S214" s="5">
        <f>SUM(Q214:R214)</f>
        <v>95.2</v>
      </c>
      <c r="T214" s="5"/>
      <c r="U214" s="5">
        <f>SUM(S214:T214)</f>
        <v>95.2</v>
      </c>
      <c r="V214" s="5"/>
      <c r="W214" s="5">
        <f>SUM(U214:V214)</f>
        <v>95.2</v>
      </c>
      <c r="X214" s="5"/>
      <c r="Y214" s="5">
        <f>SUM(W214:X214)</f>
        <v>95.2</v>
      </c>
      <c r="Z214" s="5">
        <v>95.2</v>
      </c>
      <c r="AA214" s="5"/>
      <c r="AB214" s="5">
        <f>SUM(Z214:AA214)</f>
        <v>95.2</v>
      </c>
      <c r="AC214" s="5"/>
      <c r="AD214" s="5">
        <f>SUM(AB214:AC214)</f>
        <v>95.2</v>
      </c>
      <c r="AE214" s="5"/>
      <c r="AF214" s="5">
        <f>SUM(AD214:AE214)</f>
        <v>95.2</v>
      </c>
      <c r="AG214" s="5"/>
      <c r="AH214" s="5">
        <f>SUM(AF214:AG214)</f>
        <v>95.2</v>
      </c>
      <c r="AI214" s="127"/>
    </row>
    <row r="215" spans="1:35" ht="15.75" hidden="1" outlineLevel="5" x14ac:dyDescent="0.25">
      <c r="A215" s="137" t="s">
        <v>281</v>
      </c>
      <c r="B215" s="137"/>
      <c r="C215" s="19" t="s">
        <v>282</v>
      </c>
      <c r="D215" s="4">
        <f>D216</f>
        <v>200</v>
      </c>
      <c r="E215" s="4">
        <f t="shared" ref="E215:N215" si="491">E216</f>
        <v>0</v>
      </c>
      <c r="F215" s="4">
        <f t="shared" si="491"/>
        <v>200</v>
      </c>
      <c r="G215" s="4">
        <f t="shared" si="491"/>
        <v>0</v>
      </c>
      <c r="H215" s="4">
        <f t="shared" si="491"/>
        <v>200</v>
      </c>
      <c r="I215" s="4">
        <f t="shared" si="491"/>
        <v>0</v>
      </c>
      <c r="J215" s="4">
        <f t="shared" si="491"/>
        <v>200</v>
      </c>
      <c r="K215" s="4">
        <f t="shared" si="491"/>
        <v>0</v>
      </c>
      <c r="L215" s="4">
        <f t="shared" si="491"/>
        <v>200</v>
      </c>
      <c r="M215" s="4">
        <f t="shared" si="491"/>
        <v>0</v>
      </c>
      <c r="N215" s="4">
        <f t="shared" si="491"/>
        <v>200</v>
      </c>
      <c r="O215" s="4">
        <f>O216</f>
        <v>0</v>
      </c>
      <c r="P215" s="4">
        <f t="shared" ref="P215" si="492">P216</f>
        <v>0</v>
      </c>
      <c r="Q215" s="4"/>
      <c r="R215" s="4">
        <f t="shared" ref="R215:Y215" si="493">R216</f>
        <v>0</v>
      </c>
      <c r="S215" s="4">
        <f t="shared" si="493"/>
        <v>0</v>
      </c>
      <c r="T215" s="4">
        <f t="shared" si="493"/>
        <v>0</v>
      </c>
      <c r="U215" s="4">
        <f t="shared" si="493"/>
        <v>0</v>
      </c>
      <c r="V215" s="4">
        <f t="shared" si="493"/>
        <v>0</v>
      </c>
      <c r="W215" s="4">
        <f t="shared" si="493"/>
        <v>0</v>
      </c>
      <c r="X215" s="4">
        <f t="shared" si="493"/>
        <v>0</v>
      </c>
      <c r="Y215" s="4">
        <f t="shared" si="493"/>
        <v>0</v>
      </c>
      <c r="Z215" s="4">
        <f>Z216</f>
        <v>0</v>
      </c>
      <c r="AA215" s="4">
        <f t="shared" ref="AA215" si="494">AA216</f>
        <v>0</v>
      </c>
      <c r="AB215" s="4"/>
      <c r="AC215" s="4">
        <f t="shared" ref="AC215:AH215" si="495">AC216</f>
        <v>0</v>
      </c>
      <c r="AD215" s="4">
        <f t="shared" si="495"/>
        <v>0</v>
      </c>
      <c r="AE215" s="4">
        <f t="shared" si="495"/>
        <v>0</v>
      </c>
      <c r="AF215" s="4">
        <f t="shared" si="495"/>
        <v>0</v>
      </c>
      <c r="AG215" s="4">
        <f t="shared" si="495"/>
        <v>0</v>
      </c>
      <c r="AH215" s="4">
        <f t="shared" si="495"/>
        <v>0</v>
      </c>
      <c r="AI215" s="127"/>
    </row>
    <row r="216" spans="1:35" ht="31.5" hidden="1" outlineLevel="7" x14ac:dyDescent="0.25">
      <c r="A216" s="138" t="s">
        <v>281</v>
      </c>
      <c r="B216" s="138" t="s">
        <v>11</v>
      </c>
      <c r="C216" s="18" t="s">
        <v>12</v>
      </c>
      <c r="D216" s="5">
        <v>200</v>
      </c>
      <c r="E216" s="5"/>
      <c r="F216" s="5">
        <f>SUM(D216:E216)</f>
        <v>200</v>
      </c>
      <c r="G216" s="5"/>
      <c r="H216" s="5">
        <f>SUM(F216:G216)</f>
        <v>200</v>
      </c>
      <c r="I216" s="5"/>
      <c r="J216" s="5">
        <f>SUM(H216:I216)</f>
        <v>200</v>
      </c>
      <c r="K216" s="5"/>
      <c r="L216" s="5">
        <f>SUM(J216:K216)</f>
        <v>200</v>
      </c>
      <c r="M216" s="5"/>
      <c r="N216" s="5">
        <f>SUM(L216:M216)</f>
        <v>200</v>
      </c>
      <c r="O216" s="5"/>
      <c r="P216" s="5"/>
      <c r="Q216" s="5"/>
      <c r="R216" s="5"/>
      <c r="S216" s="5">
        <f>SUM(Q216:R216)</f>
        <v>0</v>
      </c>
      <c r="T216" s="5"/>
      <c r="U216" s="5">
        <f>SUM(S216:T216)</f>
        <v>0</v>
      </c>
      <c r="V216" s="5"/>
      <c r="W216" s="5">
        <f>SUM(U216:V216)</f>
        <v>0</v>
      </c>
      <c r="X216" s="5"/>
      <c r="Y216" s="5">
        <f>SUM(W216:X216)</f>
        <v>0</v>
      </c>
      <c r="Z216" s="5"/>
      <c r="AA216" s="5"/>
      <c r="AB216" s="5"/>
      <c r="AC216" s="5"/>
      <c r="AD216" s="5">
        <f>SUM(AB216:AC216)</f>
        <v>0</v>
      </c>
      <c r="AE216" s="5"/>
      <c r="AF216" s="5">
        <f>SUM(AD216:AE216)</f>
        <v>0</v>
      </c>
      <c r="AG216" s="5"/>
      <c r="AH216" s="5">
        <f>SUM(AF216:AG216)</f>
        <v>0</v>
      </c>
      <c r="AI216" s="127"/>
    </row>
    <row r="217" spans="1:35" ht="31.5" outlineLevel="4" collapsed="1" x14ac:dyDescent="0.25">
      <c r="A217" s="137" t="s">
        <v>283</v>
      </c>
      <c r="B217" s="137"/>
      <c r="C217" s="19" t="s">
        <v>284</v>
      </c>
      <c r="D217" s="4">
        <f t="shared" ref="D217:AG218" si="496">D218</f>
        <v>55</v>
      </c>
      <c r="E217" s="4">
        <f t="shared" si="496"/>
        <v>0</v>
      </c>
      <c r="F217" s="4">
        <f t="shared" si="496"/>
        <v>55</v>
      </c>
      <c r="G217" s="4">
        <f t="shared" si="496"/>
        <v>0</v>
      </c>
      <c r="H217" s="4">
        <f t="shared" si="496"/>
        <v>55</v>
      </c>
      <c r="I217" s="4">
        <f t="shared" si="496"/>
        <v>0</v>
      </c>
      <c r="J217" s="4">
        <f t="shared" si="496"/>
        <v>55</v>
      </c>
      <c r="K217" s="4">
        <f t="shared" si="496"/>
        <v>0</v>
      </c>
      <c r="L217" s="4">
        <f t="shared" si="496"/>
        <v>55</v>
      </c>
      <c r="M217" s="4">
        <f t="shared" si="496"/>
        <v>-35</v>
      </c>
      <c r="N217" s="4">
        <f t="shared" si="496"/>
        <v>20</v>
      </c>
      <c r="O217" s="4">
        <f t="shared" si="496"/>
        <v>55</v>
      </c>
      <c r="P217" s="4">
        <f t="shared" si="496"/>
        <v>0</v>
      </c>
      <c r="Q217" s="4">
        <f t="shared" si="496"/>
        <v>55</v>
      </c>
      <c r="R217" s="4">
        <f t="shared" si="496"/>
        <v>0</v>
      </c>
      <c r="S217" s="4">
        <f t="shared" si="496"/>
        <v>55</v>
      </c>
      <c r="T217" s="4">
        <f t="shared" si="496"/>
        <v>0</v>
      </c>
      <c r="U217" s="4">
        <f t="shared" si="496"/>
        <v>55</v>
      </c>
      <c r="V217" s="4">
        <f t="shared" si="496"/>
        <v>0</v>
      </c>
      <c r="W217" s="4">
        <f t="shared" si="496"/>
        <v>55</v>
      </c>
      <c r="X217" s="4">
        <f t="shared" si="496"/>
        <v>0</v>
      </c>
      <c r="Y217" s="4">
        <f t="shared" si="496"/>
        <v>55</v>
      </c>
      <c r="Z217" s="4">
        <f t="shared" si="496"/>
        <v>55</v>
      </c>
      <c r="AA217" s="4">
        <f t="shared" si="496"/>
        <v>0</v>
      </c>
      <c r="AB217" s="4">
        <f t="shared" si="496"/>
        <v>55</v>
      </c>
      <c r="AC217" s="4">
        <f t="shared" si="496"/>
        <v>0</v>
      </c>
      <c r="AD217" s="4">
        <f t="shared" si="496"/>
        <v>55</v>
      </c>
      <c r="AE217" s="4">
        <f t="shared" si="496"/>
        <v>0</v>
      </c>
      <c r="AF217" s="4">
        <f t="shared" ref="AE217:AF218" si="497">AF218</f>
        <v>55</v>
      </c>
      <c r="AG217" s="4">
        <f t="shared" si="496"/>
        <v>0</v>
      </c>
      <c r="AH217" s="4">
        <f t="shared" ref="AG217:AH218" si="498">AH218</f>
        <v>55</v>
      </c>
      <c r="AI217" s="127"/>
    </row>
    <row r="218" spans="1:35" ht="15.75" outlineLevel="5" x14ac:dyDescent="0.25">
      <c r="A218" s="137" t="s">
        <v>285</v>
      </c>
      <c r="B218" s="137"/>
      <c r="C218" s="19" t="s">
        <v>286</v>
      </c>
      <c r="D218" s="4">
        <f t="shared" si="496"/>
        <v>55</v>
      </c>
      <c r="E218" s="4">
        <f t="shared" si="496"/>
        <v>0</v>
      </c>
      <c r="F218" s="4">
        <f t="shared" si="496"/>
        <v>55</v>
      </c>
      <c r="G218" s="4">
        <f t="shared" si="496"/>
        <v>0</v>
      </c>
      <c r="H218" s="4">
        <f t="shared" si="496"/>
        <v>55</v>
      </c>
      <c r="I218" s="4">
        <f t="shared" si="496"/>
        <v>0</v>
      </c>
      <c r="J218" s="4">
        <f t="shared" si="496"/>
        <v>55</v>
      </c>
      <c r="K218" s="4">
        <f t="shared" si="496"/>
        <v>0</v>
      </c>
      <c r="L218" s="4">
        <f t="shared" si="496"/>
        <v>55</v>
      </c>
      <c r="M218" s="4">
        <f t="shared" si="496"/>
        <v>-35</v>
      </c>
      <c r="N218" s="4">
        <f t="shared" si="496"/>
        <v>20</v>
      </c>
      <c r="O218" s="4">
        <f t="shared" si="496"/>
        <v>55</v>
      </c>
      <c r="P218" s="4">
        <f t="shared" si="496"/>
        <v>0</v>
      </c>
      <c r="Q218" s="4">
        <f t="shared" si="496"/>
        <v>55</v>
      </c>
      <c r="R218" s="4">
        <f t="shared" si="496"/>
        <v>0</v>
      </c>
      <c r="S218" s="4">
        <f t="shared" si="496"/>
        <v>55</v>
      </c>
      <c r="T218" s="4">
        <f t="shared" si="496"/>
        <v>0</v>
      </c>
      <c r="U218" s="4">
        <f t="shared" si="496"/>
        <v>55</v>
      </c>
      <c r="V218" s="4">
        <f t="shared" si="496"/>
        <v>0</v>
      </c>
      <c r="W218" s="4">
        <f t="shared" si="496"/>
        <v>55</v>
      </c>
      <c r="X218" s="4">
        <f t="shared" si="496"/>
        <v>0</v>
      </c>
      <c r="Y218" s="4">
        <f t="shared" si="496"/>
        <v>55</v>
      </c>
      <c r="Z218" s="4">
        <f t="shared" si="496"/>
        <v>55</v>
      </c>
      <c r="AA218" s="4">
        <f t="shared" si="496"/>
        <v>0</v>
      </c>
      <c r="AB218" s="4">
        <f t="shared" si="496"/>
        <v>55</v>
      </c>
      <c r="AC218" s="4">
        <f t="shared" si="496"/>
        <v>0</v>
      </c>
      <c r="AD218" s="4">
        <f t="shared" si="496"/>
        <v>55</v>
      </c>
      <c r="AE218" s="4">
        <f t="shared" si="497"/>
        <v>0</v>
      </c>
      <c r="AF218" s="4">
        <f t="shared" si="497"/>
        <v>55</v>
      </c>
      <c r="AG218" s="4">
        <f t="shared" si="498"/>
        <v>0</v>
      </c>
      <c r="AH218" s="4">
        <f t="shared" si="498"/>
        <v>55</v>
      </c>
      <c r="AI218" s="127"/>
    </row>
    <row r="219" spans="1:35" ht="31.5" outlineLevel="7" x14ac:dyDescent="0.25">
      <c r="A219" s="138" t="s">
        <v>285</v>
      </c>
      <c r="B219" s="138" t="s">
        <v>11</v>
      </c>
      <c r="C219" s="18" t="s">
        <v>12</v>
      </c>
      <c r="D219" s="5">
        <v>55</v>
      </c>
      <c r="E219" s="5"/>
      <c r="F219" s="5">
        <f>SUM(D219:E219)</f>
        <v>55</v>
      </c>
      <c r="G219" s="5"/>
      <c r="H219" s="5">
        <f>SUM(F219:G219)</f>
        <v>55</v>
      </c>
      <c r="I219" s="5"/>
      <c r="J219" s="5">
        <f>SUM(H219:I219)</f>
        <v>55</v>
      </c>
      <c r="K219" s="5"/>
      <c r="L219" s="5">
        <f>SUM(J219:K219)</f>
        <v>55</v>
      </c>
      <c r="M219" s="5">
        <v>-35</v>
      </c>
      <c r="N219" s="5">
        <f>SUM(L219:M219)</f>
        <v>20</v>
      </c>
      <c r="O219" s="5">
        <v>55</v>
      </c>
      <c r="P219" s="5"/>
      <c r="Q219" s="5">
        <f>SUM(O219:P219)</f>
        <v>55</v>
      </c>
      <c r="R219" s="5"/>
      <c r="S219" s="5">
        <f>SUM(Q219:R219)</f>
        <v>55</v>
      </c>
      <c r="T219" s="5"/>
      <c r="U219" s="5">
        <f>SUM(S219:T219)</f>
        <v>55</v>
      </c>
      <c r="V219" s="5"/>
      <c r="W219" s="5">
        <f>SUM(U219:V219)</f>
        <v>55</v>
      </c>
      <c r="X219" s="5"/>
      <c r="Y219" s="5">
        <f>SUM(W219:X219)</f>
        <v>55</v>
      </c>
      <c r="Z219" s="5">
        <v>55</v>
      </c>
      <c r="AA219" s="5"/>
      <c r="AB219" s="5">
        <f>SUM(Z219:AA219)</f>
        <v>55</v>
      </c>
      <c r="AC219" s="5"/>
      <c r="AD219" s="5">
        <f>SUM(AB219:AC219)</f>
        <v>55</v>
      </c>
      <c r="AE219" s="5"/>
      <c r="AF219" s="5">
        <f>SUM(AD219:AE219)</f>
        <v>55</v>
      </c>
      <c r="AG219" s="5"/>
      <c r="AH219" s="5">
        <f>SUM(AF219:AG219)</f>
        <v>55</v>
      </c>
      <c r="AI219" s="127"/>
    </row>
    <row r="220" spans="1:35" ht="47.25" hidden="1" outlineLevel="3" x14ac:dyDescent="0.25">
      <c r="A220" s="137" t="s">
        <v>130</v>
      </c>
      <c r="B220" s="137"/>
      <c r="C220" s="19" t="s">
        <v>131</v>
      </c>
      <c r="D220" s="4">
        <f t="shared" ref="D220:AG221" si="499">D221</f>
        <v>22813.4</v>
      </c>
      <c r="E220" s="4">
        <f t="shared" si="499"/>
        <v>0</v>
      </c>
      <c r="F220" s="4">
        <f t="shared" si="499"/>
        <v>22813.4</v>
      </c>
      <c r="G220" s="4">
        <f t="shared" si="499"/>
        <v>363.33332999999999</v>
      </c>
      <c r="H220" s="4">
        <f t="shared" si="499"/>
        <v>23176.733329999999</v>
      </c>
      <c r="I220" s="4">
        <f t="shared" si="499"/>
        <v>524.20249000000001</v>
      </c>
      <c r="J220" s="4">
        <f t="shared" si="499"/>
        <v>23700.935819999999</v>
      </c>
      <c r="K220" s="4">
        <f t="shared" si="499"/>
        <v>0</v>
      </c>
      <c r="L220" s="4">
        <f t="shared" si="499"/>
        <v>23700.935819999999</v>
      </c>
      <c r="M220" s="4">
        <f t="shared" si="499"/>
        <v>0</v>
      </c>
      <c r="N220" s="4">
        <f t="shared" si="499"/>
        <v>23700.935819999999</v>
      </c>
      <c r="O220" s="4">
        <f t="shared" si="499"/>
        <v>21576.400000000001</v>
      </c>
      <c r="P220" s="4">
        <f t="shared" si="499"/>
        <v>0</v>
      </c>
      <c r="Q220" s="4">
        <f t="shared" si="499"/>
        <v>21576.400000000001</v>
      </c>
      <c r="R220" s="4">
        <f t="shared" si="499"/>
        <v>0</v>
      </c>
      <c r="S220" s="4">
        <f t="shared" si="499"/>
        <v>21576.400000000001</v>
      </c>
      <c r="T220" s="4">
        <f t="shared" si="499"/>
        <v>0</v>
      </c>
      <c r="U220" s="4">
        <f t="shared" si="499"/>
        <v>21576.400000000001</v>
      </c>
      <c r="V220" s="4">
        <f t="shared" si="499"/>
        <v>0</v>
      </c>
      <c r="W220" s="4">
        <f t="shared" si="499"/>
        <v>21576.400000000001</v>
      </c>
      <c r="X220" s="4">
        <f t="shared" si="499"/>
        <v>0</v>
      </c>
      <c r="Y220" s="4">
        <f t="shared" si="499"/>
        <v>21576.400000000001</v>
      </c>
      <c r="Z220" s="4">
        <f t="shared" si="499"/>
        <v>19554.900000000001</v>
      </c>
      <c r="AA220" s="4">
        <f t="shared" si="499"/>
        <v>0</v>
      </c>
      <c r="AB220" s="4">
        <f t="shared" si="499"/>
        <v>19554.900000000001</v>
      </c>
      <c r="AC220" s="4">
        <f t="shared" si="499"/>
        <v>0</v>
      </c>
      <c r="AD220" s="4">
        <f t="shared" si="499"/>
        <v>19554.900000000001</v>
      </c>
      <c r="AE220" s="4">
        <f t="shared" si="499"/>
        <v>0</v>
      </c>
      <c r="AF220" s="4">
        <f t="shared" ref="AE220:AF221" si="500">AF221</f>
        <v>19554.900000000001</v>
      </c>
      <c r="AG220" s="4">
        <f t="shared" si="499"/>
        <v>0</v>
      </c>
      <c r="AH220" s="4">
        <f t="shared" ref="AG220:AH221" si="501">AH221</f>
        <v>19554.900000000001</v>
      </c>
      <c r="AI220" s="127"/>
    </row>
    <row r="221" spans="1:35" ht="31.5" hidden="1" outlineLevel="4" x14ac:dyDescent="0.25">
      <c r="A221" s="137" t="s">
        <v>132</v>
      </c>
      <c r="B221" s="137"/>
      <c r="C221" s="19" t="s">
        <v>57</v>
      </c>
      <c r="D221" s="4">
        <f t="shared" si="499"/>
        <v>22813.4</v>
      </c>
      <c r="E221" s="4">
        <f t="shared" si="499"/>
        <v>0</v>
      </c>
      <c r="F221" s="4">
        <f t="shared" si="499"/>
        <v>22813.4</v>
      </c>
      <c r="G221" s="4">
        <f t="shared" si="499"/>
        <v>363.33332999999999</v>
      </c>
      <c r="H221" s="4">
        <f t="shared" si="499"/>
        <v>23176.733329999999</v>
      </c>
      <c r="I221" s="4">
        <f t="shared" si="499"/>
        <v>524.20249000000001</v>
      </c>
      <c r="J221" s="4">
        <f t="shared" si="499"/>
        <v>23700.935819999999</v>
      </c>
      <c r="K221" s="4">
        <f t="shared" si="499"/>
        <v>0</v>
      </c>
      <c r="L221" s="4">
        <f t="shared" si="499"/>
        <v>23700.935819999999</v>
      </c>
      <c r="M221" s="4">
        <f t="shared" si="499"/>
        <v>0</v>
      </c>
      <c r="N221" s="4">
        <f t="shared" si="499"/>
        <v>23700.935819999999</v>
      </c>
      <c r="O221" s="4">
        <f t="shared" si="499"/>
        <v>21576.400000000001</v>
      </c>
      <c r="P221" s="4">
        <f t="shared" si="499"/>
        <v>0</v>
      </c>
      <c r="Q221" s="4">
        <f t="shared" si="499"/>
        <v>21576.400000000001</v>
      </c>
      <c r="R221" s="4">
        <f t="shared" si="499"/>
        <v>0</v>
      </c>
      <c r="S221" s="4">
        <f t="shared" si="499"/>
        <v>21576.400000000001</v>
      </c>
      <c r="T221" s="4">
        <f t="shared" si="499"/>
        <v>0</v>
      </c>
      <c r="U221" s="4">
        <f t="shared" si="499"/>
        <v>21576.400000000001</v>
      </c>
      <c r="V221" s="4">
        <f t="shared" si="499"/>
        <v>0</v>
      </c>
      <c r="W221" s="4">
        <f t="shared" si="499"/>
        <v>21576.400000000001</v>
      </c>
      <c r="X221" s="4">
        <f t="shared" si="499"/>
        <v>0</v>
      </c>
      <c r="Y221" s="4">
        <f t="shared" si="499"/>
        <v>21576.400000000001</v>
      </c>
      <c r="Z221" s="4">
        <f t="shared" si="499"/>
        <v>19554.900000000001</v>
      </c>
      <c r="AA221" s="4">
        <f t="shared" si="499"/>
        <v>0</v>
      </c>
      <c r="AB221" s="4">
        <f t="shared" si="499"/>
        <v>19554.900000000001</v>
      </c>
      <c r="AC221" s="4">
        <f t="shared" si="499"/>
        <v>0</v>
      </c>
      <c r="AD221" s="4">
        <f t="shared" si="499"/>
        <v>19554.900000000001</v>
      </c>
      <c r="AE221" s="4">
        <f t="shared" si="500"/>
        <v>0</v>
      </c>
      <c r="AF221" s="4">
        <f t="shared" si="500"/>
        <v>19554.900000000001</v>
      </c>
      <c r="AG221" s="4">
        <f t="shared" si="501"/>
        <v>0</v>
      </c>
      <c r="AH221" s="4">
        <f t="shared" si="501"/>
        <v>19554.900000000001</v>
      </c>
      <c r="AI221" s="127"/>
    </row>
    <row r="222" spans="1:35" ht="15.75" hidden="1" outlineLevel="5" x14ac:dyDescent="0.25">
      <c r="A222" s="137" t="s">
        <v>133</v>
      </c>
      <c r="B222" s="137"/>
      <c r="C222" s="19" t="s">
        <v>134</v>
      </c>
      <c r="D222" s="4">
        <f>D223+D224+D225</f>
        <v>22813.4</v>
      </c>
      <c r="E222" s="4">
        <f t="shared" ref="E222:L222" si="502">E223+E224+E225</f>
        <v>0</v>
      </c>
      <c r="F222" s="4">
        <f t="shared" si="502"/>
        <v>22813.4</v>
      </c>
      <c r="G222" s="4">
        <f t="shared" si="502"/>
        <v>363.33332999999999</v>
      </c>
      <c r="H222" s="4">
        <f t="shared" si="502"/>
        <v>23176.733329999999</v>
      </c>
      <c r="I222" s="4">
        <f t="shared" si="502"/>
        <v>524.20249000000001</v>
      </c>
      <c r="J222" s="4">
        <f t="shared" si="502"/>
        <v>23700.935819999999</v>
      </c>
      <c r="K222" s="4">
        <f t="shared" si="502"/>
        <v>0</v>
      </c>
      <c r="L222" s="4">
        <f t="shared" si="502"/>
        <v>23700.935819999999</v>
      </c>
      <c r="M222" s="4">
        <f t="shared" ref="M222:N222" si="503">M223+M224+M225</f>
        <v>0</v>
      </c>
      <c r="N222" s="4">
        <f t="shared" si="503"/>
        <v>23700.935819999999</v>
      </c>
      <c r="O222" s="4">
        <f>O223+O224+O225</f>
        <v>21576.400000000001</v>
      </c>
      <c r="P222" s="4">
        <f t="shared" ref="P222:W222" si="504">P223+P224+P225</f>
        <v>0</v>
      </c>
      <c r="Q222" s="4">
        <f t="shared" si="504"/>
        <v>21576.400000000001</v>
      </c>
      <c r="R222" s="4">
        <f t="shared" si="504"/>
        <v>0</v>
      </c>
      <c r="S222" s="4">
        <f t="shared" si="504"/>
        <v>21576.400000000001</v>
      </c>
      <c r="T222" s="4">
        <f t="shared" si="504"/>
        <v>0</v>
      </c>
      <c r="U222" s="4">
        <f t="shared" si="504"/>
        <v>21576.400000000001</v>
      </c>
      <c r="V222" s="4">
        <f t="shared" si="504"/>
        <v>0</v>
      </c>
      <c r="W222" s="4">
        <f t="shared" si="504"/>
        <v>21576.400000000001</v>
      </c>
      <c r="X222" s="4">
        <f t="shared" ref="X222:Y222" si="505">X223+X224+X225</f>
        <v>0</v>
      </c>
      <c r="Y222" s="4">
        <f t="shared" si="505"/>
        <v>21576.400000000001</v>
      </c>
      <c r="Z222" s="4">
        <f>Z223+Z224+Z225</f>
        <v>19554.900000000001</v>
      </c>
      <c r="AA222" s="4">
        <f t="shared" ref="AA222:AD222" si="506">AA223+AA224+AA225</f>
        <v>0</v>
      </c>
      <c r="AB222" s="4">
        <f t="shared" si="506"/>
        <v>19554.900000000001</v>
      </c>
      <c r="AC222" s="4">
        <f t="shared" si="506"/>
        <v>0</v>
      </c>
      <c r="AD222" s="4">
        <f t="shared" si="506"/>
        <v>19554.900000000001</v>
      </c>
      <c r="AE222" s="4">
        <f t="shared" ref="AE222:AH222" si="507">AE223+AE224+AE225</f>
        <v>0</v>
      </c>
      <c r="AF222" s="4">
        <f t="shared" si="507"/>
        <v>19554.900000000001</v>
      </c>
      <c r="AG222" s="4">
        <f t="shared" si="507"/>
        <v>0</v>
      </c>
      <c r="AH222" s="4">
        <f t="shared" si="507"/>
        <v>19554.900000000001</v>
      </c>
      <c r="AI222" s="127"/>
    </row>
    <row r="223" spans="1:35" ht="47.25" hidden="1" outlineLevel="7" x14ac:dyDescent="0.25">
      <c r="A223" s="138" t="s">
        <v>133</v>
      </c>
      <c r="B223" s="138" t="s">
        <v>8</v>
      </c>
      <c r="C223" s="18" t="s">
        <v>9</v>
      </c>
      <c r="D223" s="5">
        <v>20765.5</v>
      </c>
      <c r="E223" s="5"/>
      <c r="F223" s="5">
        <f t="shared" ref="F223:F225" si="508">SUM(D223:E223)</f>
        <v>20765.5</v>
      </c>
      <c r="G223" s="5"/>
      <c r="H223" s="5">
        <f t="shared" ref="H223:H225" si="509">SUM(F223:G223)</f>
        <v>20765.5</v>
      </c>
      <c r="I223" s="5">
        <v>524.20249000000001</v>
      </c>
      <c r="J223" s="5">
        <f t="shared" ref="J223:J225" si="510">SUM(H223:I223)</f>
        <v>21289.70249</v>
      </c>
      <c r="K223" s="5"/>
      <c r="L223" s="5">
        <f t="shared" ref="L223:L225" si="511">SUM(J223:K223)</f>
        <v>21289.70249</v>
      </c>
      <c r="M223" s="5"/>
      <c r="N223" s="5">
        <f t="shared" ref="N223:N225" si="512">SUM(L223:M223)</f>
        <v>21289.70249</v>
      </c>
      <c r="O223" s="5">
        <v>19766.5</v>
      </c>
      <c r="P223" s="5"/>
      <c r="Q223" s="5">
        <f t="shared" ref="Q223:Q225" si="513">SUM(O223:P223)</f>
        <v>19766.5</v>
      </c>
      <c r="R223" s="5"/>
      <c r="S223" s="5">
        <f t="shared" ref="S223:S225" si="514">SUM(Q223:R223)</f>
        <v>19766.5</v>
      </c>
      <c r="T223" s="5"/>
      <c r="U223" s="5">
        <f t="shared" ref="U223:U225" si="515">SUM(S223:T223)</f>
        <v>19766.5</v>
      </c>
      <c r="V223" s="5"/>
      <c r="W223" s="5">
        <f t="shared" ref="W223:W225" si="516">SUM(U223:V223)</f>
        <v>19766.5</v>
      </c>
      <c r="X223" s="5"/>
      <c r="Y223" s="5">
        <f t="shared" ref="Y223:Y225" si="517">SUM(W223:X223)</f>
        <v>19766.5</v>
      </c>
      <c r="Z223" s="5">
        <v>17745</v>
      </c>
      <c r="AA223" s="5"/>
      <c r="AB223" s="5">
        <f t="shared" ref="AB223:AB225" si="518">SUM(Z223:AA223)</f>
        <v>17745</v>
      </c>
      <c r="AC223" s="5"/>
      <c r="AD223" s="5">
        <f t="shared" ref="AD223:AD225" si="519">SUM(AB223:AC223)</f>
        <v>17745</v>
      </c>
      <c r="AE223" s="5"/>
      <c r="AF223" s="5">
        <f t="shared" ref="AF223:AF225" si="520">SUM(AD223:AE223)</f>
        <v>17745</v>
      </c>
      <c r="AG223" s="5"/>
      <c r="AH223" s="5">
        <f t="shared" ref="AH223:AH225" si="521">SUM(AF223:AG223)</f>
        <v>17745</v>
      </c>
      <c r="AI223" s="127"/>
    </row>
    <row r="224" spans="1:35" ht="31.5" hidden="1" outlineLevel="7" x14ac:dyDescent="0.25">
      <c r="A224" s="138" t="s">
        <v>133</v>
      </c>
      <c r="B224" s="138" t="s">
        <v>11</v>
      </c>
      <c r="C224" s="18" t="s">
        <v>12</v>
      </c>
      <c r="D224" s="5">
        <v>2030.4</v>
      </c>
      <c r="E224" s="5"/>
      <c r="F224" s="5">
        <f t="shared" si="508"/>
        <v>2030.4</v>
      </c>
      <c r="G224" s="5">
        <v>363.33332999999999</v>
      </c>
      <c r="H224" s="5">
        <f t="shared" si="509"/>
        <v>2393.73333</v>
      </c>
      <c r="I224" s="5"/>
      <c r="J224" s="5">
        <f t="shared" si="510"/>
        <v>2393.73333</v>
      </c>
      <c r="K224" s="5">
        <f>-10.8-17.1+10.8+17.1</f>
        <v>0</v>
      </c>
      <c r="L224" s="5">
        <f t="shared" si="511"/>
        <v>2393.73333</v>
      </c>
      <c r="M224" s="5">
        <f>-10.8-17.1+10.8+17.1</f>
        <v>0</v>
      </c>
      <c r="N224" s="5">
        <f t="shared" si="512"/>
        <v>2393.73333</v>
      </c>
      <c r="O224" s="5">
        <v>1792.4</v>
      </c>
      <c r="P224" s="5"/>
      <c r="Q224" s="5">
        <f t="shared" si="513"/>
        <v>1792.4</v>
      </c>
      <c r="R224" s="5"/>
      <c r="S224" s="5">
        <f t="shared" si="514"/>
        <v>1792.4</v>
      </c>
      <c r="T224" s="5"/>
      <c r="U224" s="5">
        <f t="shared" si="515"/>
        <v>1792.4</v>
      </c>
      <c r="V224" s="5"/>
      <c r="W224" s="5">
        <f t="shared" si="516"/>
        <v>1792.4</v>
      </c>
      <c r="X224" s="5"/>
      <c r="Y224" s="5">
        <f t="shared" si="517"/>
        <v>1792.4</v>
      </c>
      <c r="Z224" s="5">
        <v>1792.4</v>
      </c>
      <c r="AA224" s="5"/>
      <c r="AB224" s="5">
        <f t="shared" si="518"/>
        <v>1792.4</v>
      </c>
      <c r="AC224" s="5"/>
      <c r="AD224" s="5">
        <f t="shared" si="519"/>
        <v>1792.4</v>
      </c>
      <c r="AE224" s="5"/>
      <c r="AF224" s="5">
        <f t="shared" si="520"/>
        <v>1792.4</v>
      </c>
      <c r="AG224" s="5"/>
      <c r="AH224" s="5">
        <f t="shared" si="521"/>
        <v>1792.4</v>
      </c>
      <c r="AI224" s="127"/>
    </row>
    <row r="225" spans="1:35" ht="15.75" hidden="1" outlineLevel="7" x14ac:dyDescent="0.25">
      <c r="A225" s="138" t="s">
        <v>133</v>
      </c>
      <c r="B225" s="138" t="s">
        <v>27</v>
      </c>
      <c r="C225" s="18" t="s">
        <v>28</v>
      </c>
      <c r="D225" s="5">
        <v>17.5</v>
      </c>
      <c r="E225" s="5"/>
      <c r="F225" s="5">
        <f t="shared" si="508"/>
        <v>17.5</v>
      </c>
      <c r="G225" s="5"/>
      <c r="H225" s="5">
        <f t="shared" si="509"/>
        <v>17.5</v>
      </c>
      <c r="I225" s="5"/>
      <c r="J225" s="5">
        <f t="shared" si="510"/>
        <v>17.5</v>
      </c>
      <c r="K225" s="5"/>
      <c r="L225" s="5">
        <f t="shared" si="511"/>
        <v>17.5</v>
      </c>
      <c r="M225" s="5"/>
      <c r="N225" s="5">
        <f t="shared" si="512"/>
        <v>17.5</v>
      </c>
      <c r="O225" s="5">
        <v>17.5</v>
      </c>
      <c r="P225" s="5"/>
      <c r="Q225" s="5">
        <f t="shared" si="513"/>
        <v>17.5</v>
      </c>
      <c r="R225" s="5"/>
      <c r="S225" s="5">
        <f t="shared" si="514"/>
        <v>17.5</v>
      </c>
      <c r="T225" s="5"/>
      <c r="U225" s="5">
        <f t="shared" si="515"/>
        <v>17.5</v>
      </c>
      <c r="V225" s="5"/>
      <c r="W225" s="5">
        <f t="shared" si="516"/>
        <v>17.5</v>
      </c>
      <c r="X225" s="5"/>
      <c r="Y225" s="5">
        <f t="shared" si="517"/>
        <v>17.5</v>
      </c>
      <c r="Z225" s="5">
        <v>17.5</v>
      </c>
      <c r="AA225" s="5"/>
      <c r="AB225" s="5">
        <f t="shared" si="518"/>
        <v>17.5</v>
      </c>
      <c r="AC225" s="5"/>
      <c r="AD225" s="5">
        <f t="shared" si="519"/>
        <v>17.5</v>
      </c>
      <c r="AE225" s="5"/>
      <c r="AF225" s="5">
        <f t="shared" si="520"/>
        <v>17.5</v>
      </c>
      <c r="AG225" s="5"/>
      <c r="AH225" s="5">
        <f t="shared" si="521"/>
        <v>17.5</v>
      </c>
      <c r="AI225" s="127"/>
    </row>
    <row r="226" spans="1:35" ht="31.5" hidden="1" outlineLevel="2" x14ac:dyDescent="0.25">
      <c r="A226" s="137" t="s">
        <v>158</v>
      </c>
      <c r="B226" s="137"/>
      <c r="C226" s="19" t="s">
        <v>159</v>
      </c>
      <c r="D226" s="4">
        <f t="shared" ref="D226:AD226" si="522">D227+D236+D247+D254</f>
        <v>64912.2</v>
      </c>
      <c r="E226" s="4">
        <f t="shared" si="522"/>
        <v>-7652.3207199999997</v>
      </c>
      <c r="F226" s="4">
        <f t="shared" si="522"/>
        <v>57259.879280000008</v>
      </c>
      <c r="G226" s="4">
        <f t="shared" si="522"/>
        <v>-222.79274999999998</v>
      </c>
      <c r="H226" s="4">
        <f t="shared" si="522"/>
        <v>57037.08653</v>
      </c>
      <c r="I226" s="4">
        <f t="shared" si="522"/>
        <v>211</v>
      </c>
      <c r="J226" s="4">
        <f t="shared" si="522"/>
        <v>57248.08653</v>
      </c>
      <c r="K226" s="4">
        <f t="shared" ref="K226:L226" si="523">K227+K236+K247+K254</f>
        <v>0</v>
      </c>
      <c r="L226" s="4">
        <f t="shared" si="523"/>
        <v>57248.08653</v>
      </c>
      <c r="M226" s="4">
        <f t="shared" ref="M226:N226" si="524">M227+M236+M247+M254</f>
        <v>0</v>
      </c>
      <c r="N226" s="4">
        <f t="shared" si="524"/>
        <v>57248.08653</v>
      </c>
      <c r="O226" s="4">
        <f t="shared" si="522"/>
        <v>27668</v>
      </c>
      <c r="P226" s="4">
        <f t="shared" si="522"/>
        <v>0</v>
      </c>
      <c r="Q226" s="4">
        <f t="shared" si="522"/>
        <v>27668</v>
      </c>
      <c r="R226" s="4">
        <f t="shared" si="522"/>
        <v>0</v>
      </c>
      <c r="S226" s="4">
        <f t="shared" si="522"/>
        <v>27668</v>
      </c>
      <c r="T226" s="4">
        <f t="shared" si="522"/>
        <v>0</v>
      </c>
      <c r="U226" s="4">
        <f t="shared" si="522"/>
        <v>27668</v>
      </c>
      <c r="V226" s="4">
        <f t="shared" si="522"/>
        <v>0</v>
      </c>
      <c r="W226" s="4">
        <f t="shared" si="522"/>
        <v>27668</v>
      </c>
      <c r="X226" s="4">
        <f t="shared" ref="X226:Y226" si="525">X227+X236+X247+X254</f>
        <v>0</v>
      </c>
      <c r="Y226" s="4">
        <f t="shared" si="525"/>
        <v>27668</v>
      </c>
      <c r="Z226" s="4">
        <f t="shared" si="522"/>
        <v>26677.3</v>
      </c>
      <c r="AA226" s="4">
        <f t="shared" si="522"/>
        <v>0</v>
      </c>
      <c r="AB226" s="4">
        <f t="shared" si="522"/>
        <v>26677.3</v>
      </c>
      <c r="AC226" s="4">
        <f t="shared" si="522"/>
        <v>0</v>
      </c>
      <c r="AD226" s="4">
        <f t="shared" si="522"/>
        <v>26677.3</v>
      </c>
      <c r="AE226" s="4">
        <f t="shared" ref="AE226:AH226" si="526">AE227+AE236+AE247+AE254</f>
        <v>0</v>
      </c>
      <c r="AF226" s="4">
        <f t="shared" si="526"/>
        <v>26677.3</v>
      </c>
      <c r="AG226" s="4">
        <f t="shared" si="526"/>
        <v>0</v>
      </c>
      <c r="AH226" s="4">
        <f t="shared" si="526"/>
        <v>26677.3</v>
      </c>
      <c r="AI226" s="127"/>
    </row>
    <row r="227" spans="1:35" ht="31.5" hidden="1" outlineLevel="3" x14ac:dyDescent="0.25">
      <c r="A227" s="137" t="s">
        <v>211</v>
      </c>
      <c r="B227" s="137"/>
      <c r="C227" s="19" t="s">
        <v>212</v>
      </c>
      <c r="D227" s="4">
        <f t="shared" ref="D227:AD227" si="527">D228+D233</f>
        <v>1000</v>
      </c>
      <c r="E227" s="4">
        <f t="shared" si="527"/>
        <v>-500</v>
      </c>
      <c r="F227" s="4">
        <f t="shared" si="527"/>
        <v>500</v>
      </c>
      <c r="G227" s="4">
        <f t="shared" si="527"/>
        <v>0</v>
      </c>
      <c r="H227" s="4">
        <f t="shared" si="527"/>
        <v>500</v>
      </c>
      <c r="I227" s="4">
        <f t="shared" si="527"/>
        <v>211</v>
      </c>
      <c r="J227" s="4">
        <f t="shared" si="527"/>
        <v>711</v>
      </c>
      <c r="K227" s="4">
        <f t="shared" ref="K227:L227" si="528">K228+K233</f>
        <v>0</v>
      </c>
      <c r="L227" s="4">
        <f t="shared" si="528"/>
        <v>711</v>
      </c>
      <c r="M227" s="4">
        <f t="shared" ref="M227:N227" si="529">M228+M233</f>
        <v>0</v>
      </c>
      <c r="N227" s="4">
        <f t="shared" si="529"/>
        <v>711</v>
      </c>
      <c r="O227" s="4">
        <f t="shared" si="527"/>
        <v>850</v>
      </c>
      <c r="P227" s="4">
        <f t="shared" si="527"/>
        <v>-600</v>
      </c>
      <c r="Q227" s="4">
        <f t="shared" si="527"/>
        <v>250</v>
      </c>
      <c r="R227" s="4">
        <f t="shared" si="527"/>
        <v>0</v>
      </c>
      <c r="S227" s="4">
        <f t="shared" si="527"/>
        <v>250</v>
      </c>
      <c r="T227" s="4">
        <f t="shared" si="527"/>
        <v>0</v>
      </c>
      <c r="U227" s="4">
        <f t="shared" si="527"/>
        <v>250</v>
      </c>
      <c r="V227" s="4">
        <f t="shared" si="527"/>
        <v>0</v>
      </c>
      <c r="W227" s="4">
        <f t="shared" si="527"/>
        <v>250</v>
      </c>
      <c r="X227" s="4">
        <f t="shared" ref="X227:Y227" si="530">X228+X233</f>
        <v>0</v>
      </c>
      <c r="Y227" s="4">
        <f t="shared" si="530"/>
        <v>250</v>
      </c>
      <c r="Z227" s="4">
        <f t="shared" si="527"/>
        <v>850</v>
      </c>
      <c r="AA227" s="4">
        <f t="shared" si="527"/>
        <v>-600</v>
      </c>
      <c r="AB227" s="4">
        <f t="shared" si="527"/>
        <v>250</v>
      </c>
      <c r="AC227" s="4">
        <f t="shared" si="527"/>
        <v>0</v>
      </c>
      <c r="AD227" s="4">
        <f t="shared" si="527"/>
        <v>250</v>
      </c>
      <c r="AE227" s="4">
        <f t="shared" ref="AE227:AH227" si="531">AE228+AE233</f>
        <v>0</v>
      </c>
      <c r="AF227" s="4">
        <f t="shared" si="531"/>
        <v>250</v>
      </c>
      <c r="AG227" s="4">
        <f t="shared" si="531"/>
        <v>0</v>
      </c>
      <c r="AH227" s="4">
        <f t="shared" si="531"/>
        <v>250</v>
      </c>
      <c r="AI227" s="127"/>
    </row>
    <row r="228" spans="1:35" ht="31.5" hidden="1" outlineLevel="4" x14ac:dyDescent="0.2">
      <c r="A228" s="137" t="s">
        <v>213</v>
      </c>
      <c r="B228" s="137"/>
      <c r="C228" s="13" t="s">
        <v>647</v>
      </c>
      <c r="D228" s="4">
        <f t="shared" ref="D228:AG229" si="532">D229</f>
        <v>700</v>
      </c>
      <c r="E228" s="4">
        <f>E229+E231</f>
        <v>-200</v>
      </c>
      <c r="F228" s="4">
        <f t="shared" ref="F228:AB228" si="533">F229+F231</f>
        <v>500</v>
      </c>
      <c r="G228" s="4">
        <f>G229+G231</f>
        <v>0</v>
      </c>
      <c r="H228" s="4">
        <f t="shared" ref="H228:J228" si="534">H229+H231</f>
        <v>500</v>
      </c>
      <c r="I228" s="4">
        <f>I229+I231</f>
        <v>211</v>
      </c>
      <c r="J228" s="4">
        <f t="shared" si="534"/>
        <v>711</v>
      </c>
      <c r="K228" s="4">
        <f>K229+K231</f>
        <v>0</v>
      </c>
      <c r="L228" s="4">
        <f t="shared" ref="L228:N228" si="535">L229+L231</f>
        <v>711</v>
      </c>
      <c r="M228" s="4">
        <f>M229+M231</f>
        <v>0</v>
      </c>
      <c r="N228" s="4">
        <f t="shared" si="535"/>
        <v>711</v>
      </c>
      <c r="O228" s="4">
        <f t="shared" si="533"/>
        <v>600</v>
      </c>
      <c r="P228" s="4">
        <f t="shared" si="533"/>
        <v>-350</v>
      </c>
      <c r="Q228" s="4">
        <f t="shared" si="533"/>
        <v>250</v>
      </c>
      <c r="R228" s="4">
        <f>R229+R231</f>
        <v>0</v>
      </c>
      <c r="S228" s="4">
        <f t="shared" ref="S228" si="536">S229+S231</f>
        <v>250</v>
      </c>
      <c r="T228" s="4">
        <f>T229+T231</f>
        <v>0</v>
      </c>
      <c r="U228" s="4">
        <f t="shared" ref="U228" si="537">U229+U231</f>
        <v>250</v>
      </c>
      <c r="V228" s="4">
        <f>V229+V231</f>
        <v>0</v>
      </c>
      <c r="W228" s="4">
        <f t="shared" ref="W228:Y228" si="538">W229+W231</f>
        <v>250</v>
      </c>
      <c r="X228" s="4">
        <f>X229+X231</f>
        <v>0</v>
      </c>
      <c r="Y228" s="4">
        <f t="shared" si="538"/>
        <v>250</v>
      </c>
      <c r="Z228" s="4">
        <f t="shared" si="533"/>
        <v>600</v>
      </c>
      <c r="AA228" s="4">
        <f t="shared" si="533"/>
        <v>-350</v>
      </c>
      <c r="AB228" s="4">
        <f t="shared" si="533"/>
        <v>250</v>
      </c>
      <c r="AC228" s="4">
        <f>AC229+AC231</f>
        <v>0</v>
      </c>
      <c r="AD228" s="4">
        <f t="shared" ref="AD228:AF228" si="539">AD229+AD231</f>
        <v>250</v>
      </c>
      <c r="AE228" s="4">
        <f>AE229+AE231</f>
        <v>0</v>
      </c>
      <c r="AF228" s="4">
        <f t="shared" si="539"/>
        <v>250</v>
      </c>
      <c r="AG228" s="4">
        <f>AG229+AG231</f>
        <v>0</v>
      </c>
      <c r="AH228" s="4">
        <f t="shared" ref="AH228" si="540">AH229+AH231</f>
        <v>250</v>
      </c>
      <c r="AI228" s="127"/>
    </row>
    <row r="229" spans="1:35" ht="15.75" hidden="1" outlineLevel="5" x14ac:dyDescent="0.25">
      <c r="A229" s="137" t="s">
        <v>214</v>
      </c>
      <c r="B229" s="137"/>
      <c r="C229" s="19" t="s">
        <v>215</v>
      </c>
      <c r="D229" s="4">
        <f t="shared" si="532"/>
        <v>700</v>
      </c>
      <c r="E229" s="4">
        <f t="shared" si="532"/>
        <v>-700</v>
      </c>
      <c r="F229" s="4">
        <f t="shared" si="532"/>
        <v>0</v>
      </c>
      <c r="G229" s="4">
        <f t="shared" si="532"/>
        <v>0</v>
      </c>
      <c r="H229" s="4">
        <f t="shared" si="532"/>
        <v>0</v>
      </c>
      <c r="I229" s="4">
        <f t="shared" si="532"/>
        <v>0</v>
      </c>
      <c r="J229" s="4">
        <f t="shared" si="532"/>
        <v>0</v>
      </c>
      <c r="K229" s="4">
        <f t="shared" si="532"/>
        <v>0</v>
      </c>
      <c r="L229" s="4">
        <f t="shared" si="532"/>
        <v>0</v>
      </c>
      <c r="M229" s="4">
        <f t="shared" si="532"/>
        <v>0</v>
      </c>
      <c r="N229" s="4">
        <f t="shared" si="532"/>
        <v>0</v>
      </c>
      <c r="O229" s="4">
        <f t="shared" si="532"/>
        <v>600</v>
      </c>
      <c r="P229" s="4">
        <f t="shared" si="532"/>
        <v>-600</v>
      </c>
      <c r="Q229" s="4">
        <f t="shared" si="532"/>
        <v>0</v>
      </c>
      <c r="R229" s="4">
        <f t="shared" si="532"/>
        <v>0</v>
      </c>
      <c r="S229" s="4">
        <f t="shared" si="532"/>
        <v>0</v>
      </c>
      <c r="T229" s="4">
        <f t="shared" si="532"/>
        <v>0</v>
      </c>
      <c r="U229" s="4">
        <f t="shared" si="532"/>
        <v>0</v>
      </c>
      <c r="V229" s="4">
        <f t="shared" si="532"/>
        <v>0</v>
      </c>
      <c r="W229" s="4">
        <f t="shared" si="532"/>
        <v>0</v>
      </c>
      <c r="X229" s="4">
        <f t="shared" si="532"/>
        <v>0</v>
      </c>
      <c r="Y229" s="4">
        <f t="shared" si="532"/>
        <v>0</v>
      </c>
      <c r="Z229" s="4">
        <f t="shared" si="532"/>
        <v>600</v>
      </c>
      <c r="AA229" s="4">
        <f t="shared" si="532"/>
        <v>-600</v>
      </c>
      <c r="AB229" s="4">
        <f t="shared" si="532"/>
        <v>0</v>
      </c>
      <c r="AC229" s="4">
        <f t="shared" si="532"/>
        <v>0</v>
      </c>
      <c r="AD229" s="4">
        <f t="shared" si="532"/>
        <v>0</v>
      </c>
      <c r="AE229" s="4">
        <f t="shared" si="532"/>
        <v>0</v>
      </c>
      <c r="AF229" s="4">
        <f t="shared" ref="AF229" si="541">AF230</f>
        <v>0</v>
      </c>
      <c r="AG229" s="4">
        <f t="shared" si="532"/>
        <v>0</v>
      </c>
      <c r="AH229" s="4">
        <f t="shared" ref="AH229" si="542">AH230</f>
        <v>0</v>
      </c>
      <c r="AI229" s="127"/>
    </row>
    <row r="230" spans="1:35" ht="31.5" hidden="1" outlineLevel="7" x14ac:dyDescent="0.25">
      <c r="A230" s="138" t="s">
        <v>214</v>
      </c>
      <c r="B230" s="138" t="s">
        <v>92</v>
      </c>
      <c r="C230" s="18" t="s">
        <v>93</v>
      </c>
      <c r="D230" s="5">
        <v>700</v>
      </c>
      <c r="E230" s="5">
        <v>-700</v>
      </c>
      <c r="F230" s="5">
        <f t="shared" ref="F230" si="543">SUM(D230:E230)</f>
        <v>0</v>
      </c>
      <c r="G230" s="5"/>
      <c r="H230" s="5">
        <f t="shared" ref="H230" si="544">SUM(F230:G230)</f>
        <v>0</v>
      </c>
      <c r="I230" s="5"/>
      <c r="J230" s="5">
        <f t="shared" ref="J230" si="545">SUM(H230:I230)</f>
        <v>0</v>
      </c>
      <c r="K230" s="5"/>
      <c r="L230" s="5">
        <f t="shared" ref="L230" si="546">SUM(J230:K230)</f>
        <v>0</v>
      </c>
      <c r="M230" s="5"/>
      <c r="N230" s="5">
        <f t="shared" ref="N230" si="547">SUM(L230:M230)</f>
        <v>0</v>
      </c>
      <c r="O230" s="5">
        <v>600</v>
      </c>
      <c r="P230" s="5">
        <v>-600</v>
      </c>
      <c r="Q230" s="5">
        <f t="shared" ref="Q230" si="548">SUM(O230:P230)</f>
        <v>0</v>
      </c>
      <c r="R230" s="5"/>
      <c r="S230" s="5">
        <f t="shared" ref="S230" si="549">SUM(Q230:R230)</f>
        <v>0</v>
      </c>
      <c r="T230" s="5"/>
      <c r="U230" s="5">
        <f t="shared" ref="U230" si="550">SUM(S230:T230)</f>
        <v>0</v>
      </c>
      <c r="V230" s="5"/>
      <c r="W230" s="5">
        <f t="shared" ref="W230" si="551">SUM(U230:V230)</f>
        <v>0</v>
      </c>
      <c r="X230" s="5"/>
      <c r="Y230" s="5">
        <f t="shared" ref="Y230" si="552">SUM(W230:X230)</f>
        <v>0</v>
      </c>
      <c r="Z230" s="5">
        <v>600</v>
      </c>
      <c r="AA230" s="5">
        <v>-600</v>
      </c>
      <c r="AB230" s="5">
        <f t="shared" ref="AB230" si="553">SUM(Z230:AA230)</f>
        <v>0</v>
      </c>
      <c r="AC230" s="5"/>
      <c r="AD230" s="5">
        <f t="shared" ref="AD230" si="554">SUM(AB230:AC230)</f>
        <v>0</v>
      </c>
      <c r="AE230" s="5"/>
      <c r="AF230" s="5">
        <f t="shared" ref="AF230" si="555">SUM(AD230:AE230)</f>
        <v>0</v>
      </c>
      <c r="AG230" s="5"/>
      <c r="AH230" s="5">
        <f t="shared" ref="AH230" si="556">SUM(AF230:AG230)</f>
        <v>0</v>
      </c>
      <c r="AI230" s="127"/>
    </row>
    <row r="231" spans="1:35" ht="15.75" hidden="1" outlineLevel="5" x14ac:dyDescent="0.25">
      <c r="A231" s="137" t="s">
        <v>646</v>
      </c>
      <c r="B231" s="137"/>
      <c r="C231" s="19" t="s">
        <v>219</v>
      </c>
      <c r="D231" s="4">
        <f t="shared" ref="D231:AG234" si="557">D232</f>
        <v>0</v>
      </c>
      <c r="E231" s="4">
        <f t="shared" si="557"/>
        <v>500</v>
      </c>
      <c r="F231" s="4">
        <f t="shared" si="557"/>
        <v>500</v>
      </c>
      <c r="G231" s="4">
        <f t="shared" si="557"/>
        <v>0</v>
      </c>
      <c r="H231" s="4">
        <f t="shared" si="557"/>
        <v>500</v>
      </c>
      <c r="I231" s="4">
        <f t="shared" si="557"/>
        <v>211</v>
      </c>
      <c r="J231" s="4">
        <f t="shared" si="557"/>
        <v>711</v>
      </c>
      <c r="K231" s="4">
        <f t="shared" si="557"/>
        <v>0</v>
      </c>
      <c r="L231" s="4">
        <f t="shared" si="557"/>
        <v>711</v>
      </c>
      <c r="M231" s="4">
        <f t="shared" si="557"/>
        <v>0</v>
      </c>
      <c r="N231" s="4">
        <f t="shared" si="557"/>
        <v>711</v>
      </c>
      <c r="O231" s="4">
        <f t="shared" si="557"/>
        <v>0</v>
      </c>
      <c r="P231" s="4">
        <f t="shared" si="557"/>
        <v>250</v>
      </c>
      <c r="Q231" s="4">
        <f t="shared" si="557"/>
        <v>250</v>
      </c>
      <c r="R231" s="4">
        <f t="shared" si="557"/>
        <v>0</v>
      </c>
      <c r="S231" s="4">
        <f t="shared" si="557"/>
        <v>250</v>
      </c>
      <c r="T231" s="4">
        <f t="shared" si="557"/>
        <v>0</v>
      </c>
      <c r="U231" s="4">
        <f t="shared" si="557"/>
        <v>250</v>
      </c>
      <c r="V231" s="4">
        <f t="shared" si="557"/>
        <v>0</v>
      </c>
      <c r="W231" s="4">
        <f t="shared" si="557"/>
        <v>250</v>
      </c>
      <c r="X231" s="4">
        <f t="shared" si="557"/>
        <v>0</v>
      </c>
      <c r="Y231" s="4">
        <f t="shared" si="557"/>
        <v>250</v>
      </c>
      <c r="Z231" s="4">
        <f t="shared" si="557"/>
        <v>0</v>
      </c>
      <c r="AA231" s="4">
        <f t="shared" si="557"/>
        <v>250</v>
      </c>
      <c r="AB231" s="4">
        <f t="shared" si="557"/>
        <v>250</v>
      </c>
      <c r="AC231" s="4">
        <f t="shared" si="557"/>
        <v>0</v>
      </c>
      <c r="AD231" s="4">
        <f t="shared" si="557"/>
        <v>250</v>
      </c>
      <c r="AE231" s="4">
        <f t="shared" si="557"/>
        <v>0</v>
      </c>
      <c r="AF231" s="4">
        <f t="shared" ref="AE231:AF234" si="558">AF232</f>
        <v>250</v>
      </c>
      <c r="AG231" s="4">
        <f t="shared" si="557"/>
        <v>0</v>
      </c>
      <c r="AH231" s="4">
        <f t="shared" ref="AG231:AH234" si="559">AH232</f>
        <v>250</v>
      </c>
      <c r="AI231" s="127"/>
    </row>
    <row r="232" spans="1:35" ht="15.75" hidden="1" outlineLevel="7" x14ac:dyDescent="0.25">
      <c r="A232" s="138" t="s">
        <v>646</v>
      </c>
      <c r="B232" s="138" t="s">
        <v>27</v>
      </c>
      <c r="C232" s="18" t="s">
        <v>28</v>
      </c>
      <c r="D232" s="5"/>
      <c r="E232" s="5">
        <v>500</v>
      </c>
      <c r="F232" s="5">
        <f t="shared" ref="F232" si="560">SUM(D232:E232)</f>
        <v>500</v>
      </c>
      <c r="G232" s="5"/>
      <c r="H232" s="5">
        <f t="shared" ref="H232" si="561">SUM(F232:G232)</f>
        <v>500</v>
      </c>
      <c r="I232" s="5">
        <v>211</v>
      </c>
      <c r="J232" s="5">
        <f t="shared" ref="J232" si="562">SUM(H232:I232)</f>
        <v>711</v>
      </c>
      <c r="K232" s="5"/>
      <c r="L232" s="5">
        <f t="shared" ref="L232" si="563">SUM(J232:K232)</f>
        <v>711</v>
      </c>
      <c r="M232" s="5"/>
      <c r="N232" s="5">
        <f t="shared" ref="N232" si="564">SUM(L232:M232)</f>
        <v>711</v>
      </c>
      <c r="O232" s="5"/>
      <c r="P232" s="5">
        <v>250</v>
      </c>
      <c r="Q232" s="5">
        <f t="shared" ref="Q232" si="565">SUM(O232:P232)</f>
        <v>250</v>
      </c>
      <c r="R232" s="5"/>
      <c r="S232" s="5">
        <f t="shared" ref="S232" si="566">SUM(Q232:R232)</f>
        <v>250</v>
      </c>
      <c r="T232" s="5"/>
      <c r="U232" s="5">
        <f t="shared" ref="U232" si="567">SUM(S232:T232)</f>
        <v>250</v>
      </c>
      <c r="V232" s="5"/>
      <c r="W232" s="5">
        <f t="shared" ref="W232" si="568">SUM(U232:V232)</f>
        <v>250</v>
      </c>
      <c r="X232" s="5"/>
      <c r="Y232" s="5">
        <f t="shared" ref="Y232" si="569">SUM(W232:X232)</f>
        <v>250</v>
      </c>
      <c r="Z232" s="5"/>
      <c r="AA232" s="5">
        <v>250</v>
      </c>
      <c r="AB232" s="5">
        <f t="shared" ref="AB232" si="570">SUM(Z232:AA232)</f>
        <v>250</v>
      </c>
      <c r="AC232" s="5"/>
      <c r="AD232" s="5">
        <f t="shared" ref="AD232" si="571">SUM(AB232:AC232)</f>
        <v>250</v>
      </c>
      <c r="AE232" s="5"/>
      <c r="AF232" s="5">
        <f t="shared" ref="AF232" si="572">SUM(AD232:AE232)</f>
        <v>250</v>
      </c>
      <c r="AG232" s="5"/>
      <c r="AH232" s="5">
        <f t="shared" ref="AH232" si="573">SUM(AF232:AG232)</f>
        <v>250</v>
      </c>
      <c r="AI232" s="127"/>
    </row>
    <row r="233" spans="1:35" ht="31.5" hidden="1" outlineLevel="4" x14ac:dyDescent="0.25">
      <c r="A233" s="137" t="s">
        <v>216</v>
      </c>
      <c r="B233" s="137"/>
      <c r="C233" s="19" t="s">
        <v>217</v>
      </c>
      <c r="D233" s="4">
        <f t="shared" si="557"/>
        <v>300</v>
      </c>
      <c r="E233" s="4">
        <f t="shared" si="557"/>
        <v>-300</v>
      </c>
      <c r="F233" s="4">
        <f t="shared" si="557"/>
        <v>0</v>
      </c>
      <c r="G233" s="4">
        <f t="shared" si="557"/>
        <v>0</v>
      </c>
      <c r="H233" s="4">
        <f t="shared" si="557"/>
        <v>0</v>
      </c>
      <c r="I233" s="4">
        <f t="shared" si="557"/>
        <v>0</v>
      </c>
      <c r="J233" s="4">
        <f t="shared" si="557"/>
        <v>0</v>
      </c>
      <c r="K233" s="4">
        <f t="shared" si="557"/>
        <v>0</v>
      </c>
      <c r="L233" s="4">
        <f t="shared" si="557"/>
        <v>0</v>
      </c>
      <c r="M233" s="4">
        <f t="shared" si="557"/>
        <v>0</v>
      </c>
      <c r="N233" s="4">
        <f t="shared" si="557"/>
        <v>0</v>
      </c>
      <c r="O233" s="4">
        <f t="shared" si="557"/>
        <v>250</v>
      </c>
      <c r="P233" s="4">
        <f t="shared" si="557"/>
        <v>-250</v>
      </c>
      <c r="Q233" s="4">
        <f t="shared" si="557"/>
        <v>0</v>
      </c>
      <c r="R233" s="4">
        <f t="shared" si="557"/>
        <v>0</v>
      </c>
      <c r="S233" s="4">
        <f t="shared" si="557"/>
        <v>0</v>
      </c>
      <c r="T233" s="4">
        <f t="shared" si="557"/>
        <v>0</v>
      </c>
      <c r="U233" s="4">
        <f t="shared" si="557"/>
        <v>0</v>
      </c>
      <c r="V233" s="4">
        <f t="shared" si="557"/>
        <v>0</v>
      </c>
      <c r="W233" s="4">
        <f t="shared" si="557"/>
        <v>0</v>
      </c>
      <c r="X233" s="4">
        <f t="shared" si="557"/>
        <v>0</v>
      </c>
      <c r="Y233" s="4">
        <f t="shared" si="557"/>
        <v>0</v>
      </c>
      <c r="Z233" s="4">
        <f t="shared" si="557"/>
        <v>250</v>
      </c>
      <c r="AA233" s="4">
        <f t="shared" si="557"/>
        <v>-250</v>
      </c>
      <c r="AB233" s="4">
        <f t="shared" si="557"/>
        <v>0</v>
      </c>
      <c r="AC233" s="4">
        <f t="shared" si="557"/>
        <v>0</v>
      </c>
      <c r="AD233" s="4">
        <f t="shared" si="557"/>
        <v>0</v>
      </c>
      <c r="AE233" s="4">
        <f t="shared" si="558"/>
        <v>0</v>
      </c>
      <c r="AF233" s="4">
        <f t="shared" si="558"/>
        <v>0</v>
      </c>
      <c r="AG233" s="4">
        <f t="shared" si="559"/>
        <v>0</v>
      </c>
      <c r="AH233" s="4">
        <f t="shared" si="559"/>
        <v>0</v>
      </c>
      <c r="AI233" s="127"/>
    </row>
    <row r="234" spans="1:35" ht="15.75" hidden="1" outlineLevel="5" x14ac:dyDescent="0.25">
      <c r="A234" s="137" t="s">
        <v>218</v>
      </c>
      <c r="B234" s="137"/>
      <c r="C234" s="19" t="s">
        <v>219</v>
      </c>
      <c r="D234" s="4">
        <f t="shared" si="557"/>
        <v>300</v>
      </c>
      <c r="E234" s="4">
        <f t="shared" si="557"/>
        <v>-300</v>
      </c>
      <c r="F234" s="4">
        <f t="shared" si="557"/>
        <v>0</v>
      </c>
      <c r="G234" s="4">
        <f t="shared" si="557"/>
        <v>0</v>
      </c>
      <c r="H234" s="4">
        <f t="shared" si="557"/>
        <v>0</v>
      </c>
      <c r="I234" s="4">
        <f t="shared" si="557"/>
        <v>0</v>
      </c>
      <c r="J234" s="4">
        <f t="shared" si="557"/>
        <v>0</v>
      </c>
      <c r="K234" s="4">
        <f t="shared" si="557"/>
        <v>0</v>
      </c>
      <c r="L234" s="4">
        <f t="shared" si="557"/>
        <v>0</v>
      </c>
      <c r="M234" s="4">
        <f t="shared" si="557"/>
        <v>0</v>
      </c>
      <c r="N234" s="4">
        <f t="shared" si="557"/>
        <v>0</v>
      </c>
      <c r="O234" s="4">
        <f t="shared" si="557"/>
        <v>250</v>
      </c>
      <c r="P234" s="4">
        <f t="shared" si="557"/>
        <v>-250</v>
      </c>
      <c r="Q234" s="4">
        <f t="shared" si="557"/>
        <v>0</v>
      </c>
      <c r="R234" s="4">
        <f t="shared" si="557"/>
        <v>0</v>
      </c>
      <c r="S234" s="4">
        <f t="shared" si="557"/>
        <v>0</v>
      </c>
      <c r="T234" s="4">
        <f t="shared" si="557"/>
        <v>0</v>
      </c>
      <c r="U234" s="4">
        <f t="shared" si="557"/>
        <v>0</v>
      </c>
      <c r="V234" s="4">
        <f t="shared" si="557"/>
        <v>0</v>
      </c>
      <c r="W234" s="4">
        <f t="shared" si="557"/>
        <v>0</v>
      </c>
      <c r="X234" s="4">
        <f t="shared" si="557"/>
        <v>0</v>
      </c>
      <c r="Y234" s="4">
        <f t="shared" si="557"/>
        <v>0</v>
      </c>
      <c r="Z234" s="4">
        <f t="shared" si="557"/>
        <v>250</v>
      </c>
      <c r="AA234" s="4">
        <f t="shared" si="557"/>
        <v>-250</v>
      </c>
      <c r="AB234" s="4">
        <f t="shared" si="557"/>
        <v>0</v>
      </c>
      <c r="AC234" s="4">
        <f t="shared" si="557"/>
        <v>0</v>
      </c>
      <c r="AD234" s="4">
        <f t="shared" si="557"/>
        <v>0</v>
      </c>
      <c r="AE234" s="4">
        <f t="shared" si="558"/>
        <v>0</v>
      </c>
      <c r="AF234" s="4">
        <f t="shared" si="558"/>
        <v>0</v>
      </c>
      <c r="AG234" s="4">
        <f t="shared" si="559"/>
        <v>0</v>
      </c>
      <c r="AH234" s="4">
        <f t="shared" si="559"/>
        <v>0</v>
      </c>
      <c r="AI234" s="127"/>
    </row>
    <row r="235" spans="1:35" ht="15.75" hidden="1" outlineLevel="7" x14ac:dyDescent="0.25">
      <c r="A235" s="138" t="s">
        <v>218</v>
      </c>
      <c r="B235" s="138" t="s">
        <v>27</v>
      </c>
      <c r="C235" s="18" t="s">
        <v>28</v>
      </c>
      <c r="D235" s="5">
        <v>300</v>
      </c>
      <c r="E235" s="5">
        <v>-300</v>
      </c>
      <c r="F235" s="5">
        <f t="shared" ref="F235" si="574">SUM(D235:E235)</f>
        <v>0</v>
      </c>
      <c r="G235" s="5"/>
      <c r="H235" s="5">
        <f t="shared" ref="H235" si="575">SUM(F235:G235)</f>
        <v>0</v>
      </c>
      <c r="I235" s="5"/>
      <c r="J235" s="5">
        <f t="shared" ref="J235" si="576">SUM(H235:I235)</f>
        <v>0</v>
      </c>
      <c r="K235" s="5"/>
      <c r="L235" s="5">
        <f t="shared" ref="L235" si="577">SUM(J235:K235)</f>
        <v>0</v>
      </c>
      <c r="M235" s="5"/>
      <c r="N235" s="5">
        <f t="shared" ref="N235" si="578">SUM(L235:M235)</f>
        <v>0</v>
      </c>
      <c r="O235" s="5">
        <v>250</v>
      </c>
      <c r="P235" s="5">
        <v>-250</v>
      </c>
      <c r="Q235" s="5">
        <f t="shared" ref="Q235" si="579">SUM(O235:P235)</f>
        <v>0</v>
      </c>
      <c r="R235" s="5"/>
      <c r="S235" s="5">
        <f t="shared" ref="S235" si="580">SUM(Q235:R235)</f>
        <v>0</v>
      </c>
      <c r="T235" s="5"/>
      <c r="U235" s="5">
        <f t="shared" ref="U235" si="581">SUM(S235:T235)</f>
        <v>0</v>
      </c>
      <c r="V235" s="5"/>
      <c r="W235" s="5">
        <f t="shared" ref="W235" si="582">SUM(U235:V235)</f>
        <v>0</v>
      </c>
      <c r="X235" s="5"/>
      <c r="Y235" s="5">
        <f t="shared" ref="Y235" si="583">SUM(W235:X235)</f>
        <v>0</v>
      </c>
      <c r="Z235" s="5">
        <v>250</v>
      </c>
      <c r="AA235" s="5">
        <v>-250</v>
      </c>
      <c r="AB235" s="5">
        <f t="shared" ref="AB235" si="584">SUM(Z235:AA235)</f>
        <v>0</v>
      </c>
      <c r="AC235" s="5"/>
      <c r="AD235" s="5">
        <f t="shared" ref="AD235" si="585">SUM(AB235:AC235)</f>
        <v>0</v>
      </c>
      <c r="AE235" s="5"/>
      <c r="AF235" s="5">
        <f t="shared" ref="AF235" si="586">SUM(AD235:AE235)</f>
        <v>0</v>
      </c>
      <c r="AG235" s="5"/>
      <c r="AH235" s="5">
        <f t="shared" ref="AH235" si="587">SUM(AF235:AG235)</f>
        <v>0</v>
      </c>
      <c r="AI235" s="127"/>
    </row>
    <row r="236" spans="1:35" ht="47.25" hidden="1" outlineLevel="7" x14ac:dyDescent="0.25">
      <c r="A236" s="137" t="s">
        <v>368</v>
      </c>
      <c r="B236" s="137"/>
      <c r="C236" s="19" t="s">
        <v>369</v>
      </c>
      <c r="D236" s="4">
        <f>D237+D240</f>
        <v>35274.299999999996</v>
      </c>
      <c r="E236" s="4">
        <f t="shared" ref="E236:AD236" si="588">E237+E240</f>
        <v>-9002.3207199999997</v>
      </c>
      <c r="F236" s="4">
        <f t="shared" si="588"/>
        <v>26271.97928</v>
      </c>
      <c r="G236" s="4">
        <f t="shared" si="588"/>
        <v>17.63334</v>
      </c>
      <c r="H236" s="4">
        <f t="shared" si="588"/>
        <v>26289.61262</v>
      </c>
      <c r="I236" s="4">
        <f t="shared" si="588"/>
        <v>0</v>
      </c>
      <c r="J236" s="4">
        <f t="shared" si="588"/>
        <v>26289.61262</v>
      </c>
      <c r="K236" s="4">
        <f t="shared" ref="K236:L236" si="589">K237+K240</f>
        <v>0</v>
      </c>
      <c r="L236" s="4">
        <f t="shared" si="589"/>
        <v>26289.61262</v>
      </c>
      <c r="M236" s="4">
        <f t="shared" ref="M236:N236" si="590">M237+M240</f>
        <v>0</v>
      </c>
      <c r="N236" s="4">
        <f t="shared" si="590"/>
        <v>26289.61262</v>
      </c>
      <c r="O236" s="4">
        <f t="shared" si="588"/>
        <v>1395</v>
      </c>
      <c r="P236" s="4">
        <f t="shared" si="588"/>
        <v>0</v>
      </c>
      <c r="Q236" s="4">
        <f t="shared" si="588"/>
        <v>1395</v>
      </c>
      <c r="R236" s="4">
        <f t="shared" si="588"/>
        <v>0</v>
      </c>
      <c r="S236" s="4">
        <f t="shared" si="588"/>
        <v>1395</v>
      </c>
      <c r="T236" s="4">
        <f t="shared" si="588"/>
        <v>0</v>
      </c>
      <c r="U236" s="4">
        <f t="shared" si="588"/>
        <v>1395</v>
      </c>
      <c r="V236" s="4">
        <f t="shared" si="588"/>
        <v>0</v>
      </c>
      <c r="W236" s="4">
        <f t="shared" si="588"/>
        <v>1395</v>
      </c>
      <c r="X236" s="4">
        <f t="shared" ref="X236:Y236" si="591">X237+X240</f>
        <v>0</v>
      </c>
      <c r="Y236" s="4">
        <f t="shared" si="591"/>
        <v>1395</v>
      </c>
      <c r="Z236" s="4">
        <f t="shared" si="588"/>
        <v>1395</v>
      </c>
      <c r="AA236" s="4">
        <f t="shared" si="588"/>
        <v>0</v>
      </c>
      <c r="AB236" s="4">
        <f t="shared" si="588"/>
        <v>1395</v>
      </c>
      <c r="AC236" s="4">
        <f t="shared" si="588"/>
        <v>0</v>
      </c>
      <c r="AD236" s="4">
        <f t="shared" si="588"/>
        <v>1395</v>
      </c>
      <c r="AE236" s="4">
        <f t="shared" ref="AE236:AH236" si="592">AE237+AE240</f>
        <v>0</v>
      </c>
      <c r="AF236" s="4">
        <f t="shared" si="592"/>
        <v>1395</v>
      </c>
      <c r="AG236" s="4">
        <f t="shared" si="592"/>
        <v>0</v>
      </c>
      <c r="AH236" s="4">
        <f t="shared" si="592"/>
        <v>1395</v>
      </c>
      <c r="AI236" s="127"/>
    </row>
    <row r="237" spans="1:35" ht="31.5" hidden="1" outlineLevel="4" x14ac:dyDescent="0.25">
      <c r="A237" s="137" t="s">
        <v>370</v>
      </c>
      <c r="B237" s="137"/>
      <c r="C237" s="19" t="s">
        <v>371</v>
      </c>
      <c r="D237" s="4">
        <f t="shared" ref="D237:AG238" si="593">D238</f>
        <v>917.2</v>
      </c>
      <c r="E237" s="4">
        <f t="shared" si="593"/>
        <v>0</v>
      </c>
      <c r="F237" s="4">
        <f t="shared" si="593"/>
        <v>917.2</v>
      </c>
      <c r="G237" s="4">
        <f t="shared" si="593"/>
        <v>17.63334</v>
      </c>
      <c r="H237" s="4">
        <f t="shared" si="593"/>
        <v>934.83334000000002</v>
      </c>
      <c r="I237" s="4">
        <f t="shared" si="593"/>
        <v>0</v>
      </c>
      <c r="J237" s="4">
        <f t="shared" si="593"/>
        <v>934.83334000000002</v>
      </c>
      <c r="K237" s="4">
        <f t="shared" si="593"/>
        <v>0</v>
      </c>
      <c r="L237" s="4">
        <f t="shared" si="593"/>
        <v>934.83334000000002</v>
      </c>
      <c r="M237" s="4">
        <f t="shared" si="593"/>
        <v>0</v>
      </c>
      <c r="N237" s="4">
        <f t="shared" si="593"/>
        <v>934.83334000000002</v>
      </c>
      <c r="O237" s="4">
        <f t="shared" si="593"/>
        <v>825</v>
      </c>
      <c r="P237" s="4">
        <f t="shared" si="593"/>
        <v>0</v>
      </c>
      <c r="Q237" s="4">
        <f t="shared" si="593"/>
        <v>825</v>
      </c>
      <c r="R237" s="4">
        <f t="shared" si="593"/>
        <v>0</v>
      </c>
      <c r="S237" s="4">
        <f t="shared" si="593"/>
        <v>825</v>
      </c>
      <c r="T237" s="4">
        <f t="shared" si="593"/>
        <v>0</v>
      </c>
      <c r="U237" s="4">
        <f t="shared" si="593"/>
        <v>825</v>
      </c>
      <c r="V237" s="4">
        <f t="shared" si="593"/>
        <v>0</v>
      </c>
      <c r="W237" s="4">
        <f t="shared" si="593"/>
        <v>825</v>
      </c>
      <c r="X237" s="4">
        <f t="shared" si="593"/>
        <v>0</v>
      </c>
      <c r="Y237" s="4">
        <f t="shared" si="593"/>
        <v>825</v>
      </c>
      <c r="Z237" s="4">
        <f t="shared" si="593"/>
        <v>825</v>
      </c>
      <c r="AA237" s="4">
        <f t="shared" si="593"/>
        <v>0</v>
      </c>
      <c r="AB237" s="4">
        <f t="shared" si="593"/>
        <v>825</v>
      </c>
      <c r="AC237" s="4">
        <f t="shared" si="593"/>
        <v>0</v>
      </c>
      <c r="AD237" s="4">
        <f t="shared" si="593"/>
        <v>825</v>
      </c>
      <c r="AE237" s="4">
        <f t="shared" si="593"/>
        <v>0</v>
      </c>
      <c r="AF237" s="4">
        <f t="shared" ref="AE237:AF238" si="594">AF238</f>
        <v>825</v>
      </c>
      <c r="AG237" s="4">
        <f t="shared" si="593"/>
        <v>0</v>
      </c>
      <c r="AH237" s="4">
        <f t="shared" ref="AG237:AH238" si="595">AH238</f>
        <v>825</v>
      </c>
      <c r="AI237" s="127"/>
    </row>
    <row r="238" spans="1:35" ht="15.75" hidden="1" outlineLevel="5" x14ac:dyDescent="0.25">
      <c r="A238" s="137" t="s">
        <v>372</v>
      </c>
      <c r="B238" s="137"/>
      <c r="C238" s="19" t="s">
        <v>373</v>
      </c>
      <c r="D238" s="4">
        <f t="shared" si="593"/>
        <v>917.2</v>
      </c>
      <c r="E238" s="4">
        <f t="shared" si="593"/>
        <v>0</v>
      </c>
      <c r="F238" s="4">
        <f t="shared" si="593"/>
        <v>917.2</v>
      </c>
      <c r="G238" s="4">
        <f t="shared" si="593"/>
        <v>17.63334</v>
      </c>
      <c r="H238" s="4">
        <f t="shared" si="593"/>
        <v>934.83334000000002</v>
      </c>
      <c r="I238" s="4">
        <f t="shared" si="593"/>
        <v>0</v>
      </c>
      <c r="J238" s="4">
        <f t="shared" si="593"/>
        <v>934.83334000000002</v>
      </c>
      <c r="K238" s="4">
        <f t="shared" si="593"/>
        <v>0</v>
      </c>
      <c r="L238" s="4">
        <f t="shared" si="593"/>
        <v>934.83334000000002</v>
      </c>
      <c r="M238" s="4">
        <f t="shared" si="593"/>
        <v>0</v>
      </c>
      <c r="N238" s="4">
        <f t="shared" si="593"/>
        <v>934.83334000000002</v>
      </c>
      <c r="O238" s="4">
        <f t="shared" si="593"/>
        <v>825</v>
      </c>
      <c r="P238" s="4">
        <f t="shared" si="593"/>
        <v>0</v>
      </c>
      <c r="Q238" s="4">
        <f t="shared" si="593"/>
        <v>825</v>
      </c>
      <c r="R238" s="4">
        <f t="shared" si="593"/>
        <v>0</v>
      </c>
      <c r="S238" s="4">
        <f t="shared" si="593"/>
        <v>825</v>
      </c>
      <c r="T238" s="4">
        <f t="shared" si="593"/>
        <v>0</v>
      </c>
      <c r="U238" s="4">
        <f t="shared" si="593"/>
        <v>825</v>
      </c>
      <c r="V238" s="4">
        <f t="shared" si="593"/>
        <v>0</v>
      </c>
      <c r="W238" s="4">
        <f t="shared" si="593"/>
        <v>825</v>
      </c>
      <c r="X238" s="4">
        <f t="shared" si="593"/>
        <v>0</v>
      </c>
      <c r="Y238" s="4">
        <f t="shared" si="593"/>
        <v>825</v>
      </c>
      <c r="Z238" s="4">
        <f t="shared" si="593"/>
        <v>825</v>
      </c>
      <c r="AA238" s="4">
        <f t="shared" si="593"/>
        <v>0</v>
      </c>
      <c r="AB238" s="4">
        <f t="shared" si="593"/>
        <v>825</v>
      </c>
      <c r="AC238" s="4">
        <f t="shared" si="593"/>
        <v>0</v>
      </c>
      <c r="AD238" s="4">
        <f t="shared" si="593"/>
        <v>825</v>
      </c>
      <c r="AE238" s="4">
        <f t="shared" si="594"/>
        <v>0</v>
      </c>
      <c r="AF238" s="4">
        <f t="shared" si="594"/>
        <v>825</v>
      </c>
      <c r="AG238" s="4">
        <f t="shared" si="595"/>
        <v>0</v>
      </c>
      <c r="AH238" s="4">
        <f t="shared" si="595"/>
        <v>825</v>
      </c>
      <c r="AI238" s="127"/>
    </row>
    <row r="239" spans="1:35" ht="31.5" hidden="1" outlineLevel="7" x14ac:dyDescent="0.25">
      <c r="A239" s="138" t="s">
        <v>372</v>
      </c>
      <c r="B239" s="138" t="s">
        <v>11</v>
      </c>
      <c r="C239" s="18" t="s">
        <v>12</v>
      </c>
      <c r="D239" s="5">
        <v>917.2</v>
      </c>
      <c r="E239" s="5"/>
      <c r="F239" s="5">
        <f t="shared" ref="F239" si="596">SUM(D239:E239)</f>
        <v>917.2</v>
      </c>
      <c r="G239" s="5">
        <v>17.63334</v>
      </c>
      <c r="H239" s="5">
        <f t="shared" ref="H239" si="597">SUM(F239:G239)</f>
        <v>934.83334000000002</v>
      </c>
      <c r="I239" s="5"/>
      <c r="J239" s="5">
        <f t="shared" ref="J239" si="598">SUM(H239:I239)</f>
        <v>934.83334000000002</v>
      </c>
      <c r="K239" s="5"/>
      <c r="L239" s="5">
        <f t="shared" ref="L239" si="599">SUM(J239:K239)</f>
        <v>934.83334000000002</v>
      </c>
      <c r="M239" s="5"/>
      <c r="N239" s="5">
        <f t="shared" ref="N239" si="600">SUM(L239:M239)</f>
        <v>934.83334000000002</v>
      </c>
      <c r="O239" s="5">
        <v>825</v>
      </c>
      <c r="P239" s="5"/>
      <c r="Q239" s="5">
        <f t="shared" ref="Q239" si="601">SUM(O239:P239)</f>
        <v>825</v>
      </c>
      <c r="R239" s="5"/>
      <c r="S239" s="5">
        <f t="shared" ref="S239" si="602">SUM(Q239:R239)</f>
        <v>825</v>
      </c>
      <c r="T239" s="5"/>
      <c r="U239" s="5">
        <f t="shared" ref="U239" si="603">SUM(S239:T239)</f>
        <v>825</v>
      </c>
      <c r="V239" s="5"/>
      <c r="W239" s="5">
        <f t="shared" ref="W239" si="604">SUM(U239:V239)</f>
        <v>825</v>
      </c>
      <c r="X239" s="5"/>
      <c r="Y239" s="5">
        <f t="shared" ref="Y239" si="605">SUM(W239:X239)</f>
        <v>825</v>
      </c>
      <c r="Z239" s="5">
        <v>825</v>
      </c>
      <c r="AA239" s="5"/>
      <c r="AB239" s="5">
        <f t="shared" ref="AB239" si="606">SUM(Z239:AA239)</f>
        <v>825</v>
      </c>
      <c r="AC239" s="5"/>
      <c r="AD239" s="5">
        <f t="shared" ref="AD239" si="607">SUM(AB239:AC239)</f>
        <v>825</v>
      </c>
      <c r="AE239" s="5"/>
      <c r="AF239" s="5">
        <f t="shared" ref="AF239" si="608">SUM(AD239:AE239)</f>
        <v>825</v>
      </c>
      <c r="AG239" s="5"/>
      <c r="AH239" s="5">
        <f t="shared" ref="AH239" si="609">SUM(AF239:AG239)</f>
        <v>825</v>
      </c>
      <c r="AI239" s="127"/>
    </row>
    <row r="240" spans="1:35" ht="31.5" hidden="1" outlineLevel="4" x14ac:dyDescent="0.25">
      <c r="A240" s="137" t="s">
        <v>374</v>
      </c>
      <c r="B240" s="137"/>
      <c r="C240" s="19" t="s">
        <v>375</v>
      </c>
      <c r="D240" s="4">
        <f>D241+D243+D245</f>
        <v>34357.1</v>
      </c>
      <c r="E240" s="4">
        <f t="shared" ref="E240:L240" si="610">E241+E243+E245</f>
        <v>-9002.3207199999997</v>
      </c>
      <c r="F240" s="4">
        <f t="shared" si="610"/>
        <v>25354.779279999999</v>
      </c>
      <c r="G240" s="4">
        <f t="shared" si="610"/>
        <v>0</v>
      </c>
      <c r="H240" s="4">
        <f t="shared" si="610"/>
        <v>25354.779279999999</v>
      </c>
      <c r="I240" s="4">
        <f t="shared" si="610"/>
        <v>0</v>
      </c>
      <c r="J240" s="4">
        <f t="shared" si="610"/>
        <v>25354.779279999999</v>
      </c>
      <c r="K240" s="4">
        <f t="shared" si="610"/>
        <v>0</v>
      </c>
      <c r="L240" s="4">
        <f t="shared" si="610"/>
        <v>25354.779279999999</v>
      </c>
      <c r="M240" s="4">
        <f t="shared" ref="M240:N240" si="611">M241+M243+M245</f>
        <v>0</v>
      </c>
      <c r="N240" s="4">
        <f t="shared" si="611"/>
        <v>25354.779279999999</v>
      </c>
      <c r="O240" s="4">
        <f>O241+O243+O245</f>
        <v>570</v>
      </c>
      <c r="P240" s="4">
        <f t="shared" ref="P240:W240" si="612">P241+P243+P245</f>
        <v>0</v>
      </c>
      <c r="Q240" s="4">
        <f t="shared" si="612"/>
        <v>570</v>
      </c>
      <c r="R240" s="4">
        <f t="shared" si="612"/>
        <v>0</v>
      </c>
      <c r="S240" s="4">
        <f t="shared" si="612"/>
        <v>570</v>
      </c>
      <c r="T240" s="4">
        <f t="shared" si="612"/>
        <v>0</v>
      </c>
      <c r="U240" s="4">
        <f t="shared" si="612"/>
        <v>570</v>
      </c>
      <c r="V240" s="4">
        <f t="shared" si="612"/>
        <v>0</v>
      </c>
      <c r="W240" s="4">
        <f t="shared" si="612"/>
        <v>570</v>
      </c>
      <c r="X240" s="4">
        <f t="shared" ref="X240:Y240" si="613">X241+X243+X245</f>
        <v>0</v>
      </c>
      <c r="Y240" s="4">
        <f t="shared" si="613"/>
        <v>570</v>
      </c>
      <c r="Z240" s="4">
        <f>Z241+Z243+Z245</f>
        <v>570</v>
      </c>
      <c r="AA240" s="4">
        <f t="shared" ref="AA240:AD240" si="614">AA241+AA243+AA245</f>
        <v>0</v>
      </c>
      <c r="AB240" s="4">
        <f t="shared" si="614"/>
        <v>570</v>
      </c>
      <c r="AC240" s="4">
        <f t="shared" si="614"/>
        <v>0</v>
      </c>
      <c r="AD240" s="4">
        <f t="shared" si="614"/>
        <v>570</v>
      </c>
      <c r="AE240" s="4">
        <f t="shared" ref="AE240:AH240" si="615">AE241+AE243+AE245</f>
        <v>0</v>
      </c>
      <c r="AF240" s="4">
        <f t="shared" si="615"/>
        <v>570</v>
      </c>
      <c r="AG240" s="4">
        <f t="shared" si="615"/>
        <v>0</v>
      </c>
      <c r="AH240" s="4">
        <f t="shared" si="615"/>
        <v>570</v>
      </c>
      <c r="AI240" s="127"/>
    </row>
    <row r="241" spans="1:35" ht="15.75" hidden="1" outlineLevel="5" x14ac:dyDescent="0.25">
      <c r="A241" s="137" t="s">
        <v>376</v>
      </c>
      <c r="B241" s="137"/>
      <c r="C241" s="19" t="s">
        <v>377</v>
      </c>
      <c r="D241" s="4">
        <f>D242</f>
        <v>570</v>
      </c>
      <c r="E241" s="4">
        <f t="shared" ref="E241:N241" si="616">E242</f>
        <v>0</v>
      </c>
      <c r="F241" s="4">
        <f t="shared" si="616"/>
        <v>570</v>
      </c>
      <c r="G241" s="4">
        <f t="shared" si="616"/>
        <v>0</v>
      </c>
      <c r="H241" s="4">
        <f t="shared" si="616"/>
        <v>570</v>
      </c>
      <c r="I241" s="4">
        <f t="shared" si="616"/>
        <v>0</v>
      </c>
      <c r="J241" s="4">
        <f t="shared" si="616"/>
        <v>570</v>
      </c>
      <c r="K241" s="4">
        <f t="shared" si="616"/>
        <v>0</v>
      </c>
      <c r="L241" s="4">
        <f t="shared" si="616"/>
        <v>570</v>
      </c>
      <c r="M241" s="4">
        <f t="shared" si="616"/>
        <v>0</v>
      </c>
      <c r="N241" s="4">
        <f t="shared" si="616"/>
        <v>570</v>
      </c>
      <c r="O241" s="4">
        <f>O242</f>
        <v>570</v>
      </c>
      <c r="P241" s="4">
        <f t="shared" ref="P241:Y241" si="617">P242</f>
        <v>0</v>
      </c>
      <c r="Q241" s="4">
        <f t="shared" si="617"/>
        <v>570</v>
      </c>
      <c r="R241" s="4">
        <f t="shared" si="617"/>
        <v>0</v>
      </c>
      <c r="S241" s="4">
        <f t="shared" si="617"/>
        <v>570</v>
      </c>
      <c r="T241" s="4">
        <f t="shared" si="617"/>
        <v>0</v>
      </c>
      <c r="U241" s="4">
        <f t="shared" si="617"/>
        <v>570</v>
      </c>
      <c r="V241" s="4">
        <f t="shared" si="617"/>
        <v>0</v>
      </c>
      <c r="W241" s="4">
        <f t="shared" si="617"/>
        <v>570</v>
      </c>
      <c r="X241" s="4">
        <f t="shared" si="617"/>
        <v>0</v>
      </c>
      <c r="Y241" s="4">
        <f t="shared" si="617"/>
        <v>570</v>
      </c>
      <c r="Z241" s="4">
        <f>Z242</f>
        <v>570</v>
      </c>
      <c r="AA241" s="4">
        <f t="shared" ref="AA241:AH241" si="618">AA242</f>
        <v>0</v>
      </c>
      <c r="AB241" s="4">
        <f t="shared" si="618"/>
        <v>570</v>
      </c>
      <c r="AC241" s="4">
        <f t="shared" si="618"/>
        <v>0</v>
      </c>
      <c r="AD241" s="4">
        <f t="shared" si="618"/>
        <v>570</v>
      </c>
      <c r="AE241" s="4">
        <f t="shared" si="618"/>
        <v>0</v>
      </c>
      <c r="AF241" s="4">
        <f t="shared" si="618"/>
        <v>570</v>
      </c>
      <c r="AG241" s="4">
        <f t="shared" si="618"/>
        <v>0</v>
      </c>
      <c r="AH241" s="4">
        <f t="shared" si="618"/>
        <v>570</v>
      </c>
      <c r="AI241" s="127"/>
    </row>
    <row r="242" spans="1:35" ht="31.5" hidden="1" outlineLevel="7" x14ac:dyDescent="0.25">
      <c r="A242" s="138" t="s">
        <v>376</v>
      </c>
      <c r="B242" s="138" t="s">
        <v>11</v>
      </c>
      <c r="C242" s="18" t="s">
        <v>12</v>
      </c>
      <c r="D242" s="5">
        <v>570</v>
      </c>
      <c r="E242" s="5"/>
      <c r="F242" s="5">
        <f t="shared" ref="F242" si="619">SUM(D242:E242)</f>
        <v>570</v>
      </c>
      <c r="G242" s="5"/>
      <c r="H242" s="5">
        <f t="shared" ref="H242" si="620">SUM(F242:G242)</f>
        <v>570</v>
      </c>
      <c r="I242" s="5"/>
      <c r="J242" s="5">
        <f t="shared" ref="J242" si="621">SUM(H242:I242)</f>
        <v>570</v>
      </c>
      <c r="K242" s="5"/>
      <c r="L242" s="5">
        <f t="shared" ref="L242" si="622">SUM(J242:K242)</f>
        <v>570</v>
      </c>
      <c r="M242" s="5"/>
      <c r="N242" s="5">
        <f t="shared" ref="N242" si="623">SUM(L242:M242)</f>
        <v>570</v>
      </c>
      <c r="O242" s="5">
        <v>570</v>
      </c>
      <c r="P242" s="5"/>
      <c r="Q242" s="5">
        <f t="shared" ref="Q242" si="624">SUM(O242:P242)</f>
        <v>570</v>
      </c>
      <c r="R242" s="5"/>
      <c r="S242" s="5">
        <f t="shared" ref="S242" si="625">SUM(Q242:R242)</f>
        <v>570</v>
      </c>
      <c r="T242" s="5"/>
      <c r="U242" s="5">
        <f t="shared" ref="U242" si="626">SUM(S242:T242)</f>
        <v>570</v>
      </c>
      <c r="V242" s="5"/>
      <c r="W242" s="5">
        <f t="shared" ref="W242" si="627">SUM(U242:V242)</f>
        <v>570</v>
      </c>
      <c r="X242" s="5"/>
      <c r="Y242" s="5">
        <f t="shared" ref="Y242" si="628">SUM(W242:X242)</f>
        <v>570</v>
      </c>
      <c r="Z242" s="5">
        <v>570</v>
      </c>
      <c r="AA242" s="5"/>
      <c r="AB242" s="5">
        <f t="shared" ref="AB242" si="629">SUM(Z242:AA242)</f>
        <v>570</v>
      </c>
      <c r="AC242" s="5"/>
      <c r="AD242" s="5">
        <f t="shared" ref="AD242" si="630">SUM(AB242:AC242)</f>
        <v>570</v>
      </c>
      <c r="AE242" s="5"/>
      <c r="AF242" s="5">
        <f t="shared" ref="AF242" si="631">SUM(AD242:AE242)</f>
        <v>570</v>
      </c>
      <c r="AG242" s="5"/>
      <c r="AH242" s="5">
        <f t="shared" ref="AH242" si="632">SUM(AF242:AG242)</f>
        <v>570</v>
      </c>
      <c r="AI242" s="127"/>
    </row>
    <row r="243" spans="1:35" ht="31.5" hidden="1" outlineLevel="5" x14ac:dyDescent="0.25">
      <c r="A243" s="137" t="s">
        <v>378</v>
      </c>
      <c r="B243" s="137"/>
      <c r="C243" s="19" t="s">
        <v>550</v>
      </c>
      <c r="D243" s="4">
        <f>D244</f>
        <v>5068.1000000000004</v>
      </c>
      <c r="E243" s="4">
        <f t="shared" ref="E243:N243" si="633">E244</f>
        <v>-1350.3481099999999</v>
      </c>
      <c r="F243" s="4">
        <f t="shared" si="633"/>
        <v>3717.7518900000005</v>
      </c>
      <c r="G243" s="4">
        <f t="shared" si="633"/>
        <v>0</v>
      </c>
      <c r="H243" s="4">
        <f t="shared" si="633"/>
        <v>3717.7518900000005</v>
      </c>
      <c r="I243" s="4">
        <f t="shared" si="633"/>
        <v>0</v>
      </c>
      <c r="J243" s="4">
        <f t="shared" si="633"/>
        <v>3717.7518900000005</v>
      </c>
      <c r="K243" s="4">
        <f t="shared" si="633"/>
        <v>0</v>
      </c>
      <c r="L243" s="4">
        <f t="shared" si="633"/>
        <v>3717.7518900000005</v>
      </c>
      <c r="M243" s="4">
        <f t="shared" si="633"/>
        <v>0</v>
      </c>
      <c r="N243" s="4">
        <f t="shared" si="633"/>
        <v>3717.7518900000005</v>
      </c>
      <c r="O243" s="4">
        <f>O244</f>
        <v>0</v>
      </c>
      <c r="P243" s="4">
        <f t="shared" ref="P243" si="634">P244</f>
        <v>0</v>
      </c>
      <c r="Q243" s="4"/>
      <c r="R243" s="4">
        <f t="shared" ref="R243:Y243" si="635">R244</f>
        <v>0</v>
      </c>
      <c r="S243" s="4">
        <f t="shared" si="635"/>
        <v>0</v>
      </c>
      <c r="T243" s="4">
        <f t="shared" si="635"/>
        <v>0</v>
      </c>
      <c r="U243" s="4">
        <f t="shared" si="635"/>
        <v>0</v>
      </c>
      <c r="V243" s="4">
        <f t="shared" si="635"/>
        <v>0</v>
      </c>
      <c r="W243" s="4">
        <f t="shared" si="635"/>
        <v>0</v>
      </c>
      <c r="X243" s="4">
        <f t="shared" si="635"/>
        <v>0</v>
      </c>
      <c r="Y243" s="4">
        <f t="shared" si="635"/>
        <v>0</v>
      </c>
      <c r="Z243" s="4">
        <f>Z244</f>
        <v>0</v>
      </c>
      <c r="AA243" s="4">
        <f t="shared" ref="AA243" si="636">AA244</f>
        <v>0</v>
      </c>
      <c r="AB243" s="4"/>
      <c r="AC243" s="4">
        <f t="shared" ref="AC243:AH243" si="637">AC244</f>
        <v>0</v>
      </c>
      <c r="AD243" s="4">
        <f t="shared" si="637"/>
        <v>0</v>
      </c>
      <c r="AE243" s="4">
        <f t="shared" si="637"/>
        <v>0</v>
      </c>
      <c r="AF243" s="4">
        <f t="shared" si="637"/>
        <v>0</v>
      </c>
      <c r="AG243" s="4">
        <f t="shared" si="637"/>
        <v>0</v>
      </c>
      <c r="AH243" s="4">
        <f t="shared" si="637"/>
        <v>0</v>
      </c>
      <c r="AI243" s="127"/>
    </row>
    <row r="244" spans="1:35" ht="31.5" hidden="1" outlineLevel="7" x14ac:dyDescent="0.25">
      <c r="A244" s="138" t="s">
        <v>378</v>
      </c>
      <c r="B244" s="138" t="s">
        <v>11</v>
      </c>
      <c r="C244" s="18" t="s">
        <v>12</v>
      </c>
      <c r="D244" s="5">
        <v>5068.1000000000004</v>
      </c>
      <c r="E244" s="5">
        <v>-1350.3481099999999</v>
      </c>
      <c r="F244" s="5">
        <f t="shared" ref="F244" si="638">SUM(D244:E244)</f>
        <v>3717.7518900000005</v>
      </c>
      <c r="G244" s="5"/>
      <c r="H244" s="5">
        <f t="shared" ref="H244" si="639">SUM(F244:G244)</f>
        <v>3717.7518900000005</v>
      </c>
      <c r="I244" s="5"/>
      <c r="J244" s="5">
        <f t="shared" ref="J244" si="640">SUM(H244:I244)</f>
        <v>3717.7518900000005</v>
      </c>
      <c r="K244" s="5"/>
      <c r="L244" s="5">
        <f t="shared" ref="L244" si="641">SUM(J244:K244)</f>
        <v>3717.7518900000005</v>
      </c>
      <c r="M244" s="5"/>
      <c r="N244" s="5">
        <f t="shared" ref="N244" si="642">SUM(L244:M244)</f>
        <v>3717.7518900000005</v>
      </c>
      <c r="O244" s="5"/>
      <c r="P244" s="5"/>
      <c r="Q244" s="5"/>
      <c r="R244" s="5"/>
      <c r="S244" s="5">
        <f t="shared" ref="S244" si="643">SUM(Q244:R244)</f>
        <v>0</v>
      </c>
      <c r="T244" s="5"/>
      <c r="U244" s="5">
        <f t="shared" ref="U244" si="644">SUM(S244:T244)</f>
        <v>0</v>
      </c>
      <c r="V244" s="5"/>
      <c r="W244" s="5">
        <f t="shared" ref="W244" si="645">SUM(U244:V244)</f>
        <v>0</v>
      </c>
      <c r="X244" s="5"/>
      <c r="Y244" s="5">
        <f t="shared" ref="Y244" si="646">SUM(W244:X244)</f>
        <v>0</v>
      </c>
      <c r="Z244" s="5"/>
      <c r="AA244" s="5"/>
      <c r="AB244" s="5"/>
      <c r="AC244" s="5"/>
      <c r="AD244" s="5">
        <f t="shared" ref="AD244" si="647">SUM(AB244:AC244)</f>
        <v>0</v>
      </c>
      <c r="AE244" s="5"/>
      <c r="AF244" s="5">
        <f t="shared" ref="AF244" si="648">SUM(AD244:AE244)</f>
        <v>0</v>
      </c>
      <c r="AG244" s="5"/>
      <c r="AH244" s="5">
        <f t="shared" ref="AH244" si="649">SUM(AF244:AG244)</f>
        <v>0</v>
      </c>
      <c r="AI244" s="127"/>
    </row>
    <row r="245" spans="1:35" ht="31.5" hidden="1" outlineLevel="5" x14ac:dyDescent="0.25">
      <c r="A245" s="137" t="s">
        <v>378</v>
      </c>
      <c r="B245" s="137"/>
      <c r="C245" s="19" t="s">
        <v>582</v>
      </c>
      <c r="D245" s="4">
        <f>D246</f>
        <v>28719</v>
      </c>
      <c r="E245" s="4">
        <f t="shared" ref="E245:N245" si="650">E246</f>
        <v>-7651.9726099999998</v>
      </c>
      <c r="F245" s="4">
        <f t="shared" si="650"/>
        <v>21067.027389999999</v>
      </c>
      <c r="G245" s="4">
        <f t="shared" si="650"/>
        <v>0</v>
      </c>
      <c r="H245" s="4">
        <f t="shared" si="650"/>
        <v>21067.027389999999</v>
      </c>
      <c r="I245" s="4">
        <f t="shared" si="650"/>
        <v>0</v>
      </c>
      <c r="J245" s="4">
        <f t="shared" si="650"/>
        <v>21067.027389999999</v>
      </c>
      <c r="K245" s="4">
        <f t="shared" si="650"/>
        <v>0</v>
      </c>
      <c r="L245" s="4">
        <f t="shared" si="650"/>
        <v>21067.027389999999</v>
      </c>
      <c r="M245" s="4">
        <f t="shared" si="650"/>
        <v>0</v>
      </c>
      <c r="N245" s="4">
        <f t="shared" si="650"/>
        <v>21067.027389999999</v>
      </c>
      <c r="O245" s="4">
        <f>O246</f>
        <v>0</v>
      </c>
      <c r="P245" s="4">
        <f t="shared" ref="P245" si="651">P246</f>
        <v>0</v>
      </c>
      <c r="Q245" s="4"/>
      <c r="R245" s="4">
        <f t="shared" ref="R245:Y245" si="652">R246</f>
        <v>0</v>
      </c>
      <c r="S245" s="4">
        <f t="shared" si="652"/>
        <v>0</v>
      </c>
      <c r="T245" s="4">
        <f t="shared" si="652"/>
        <v>0</v>
      </c>
      <c r="U245" s="4">
        <f t="shared" si="652"/>
        <v>0</v>
      </c>
      <c r="V245" s="4">
        <f t="shared" si="652"/>
        <v>0</v>
      </c>
      <c r="W245" s="4">
        <f t="shared" si="652"/>
        <v>0</v>
      </c>
      <c r="X245" s="4">
        <f t="shared" si="652"/>
        <v>0</v>
      </c>
      <c r="Y245" s="4">
        <f t="shared" si="652"/>
        <v>0</v>
      </c>
      <c r="Z245" s="4">
        <f>Z246</f>
        <v>0</v>
      </c>
      <c r="AA245" s="4">
        <f t="shared" ref="AA245" si="653">AA246</f>
        <v>0</v>
      </c>
      <c r="AB245" s="4"/>
      <c r="AC245" s="4">
        <f t="shared" ref="AC245:AH245" si="654">AC246</f>
        <v>0</v>
      </c>
      <c r="AD245" s="4">
        <f t="shared" si="654"/>
        <v>0</v>
      </c>
      <c r="AE245" s="4">
        <f t="shared" si="654"/>
        <v>0</v>
      </c>
      <c r="AF245" s="4">
        <f t="shared" si="654"/>
        <v>0</v>
      </c>
      <c r="AG245" s="4">
        <f t="shared" si="654"/>
        <v>0</v>
      </c>
      <c r="AH245" s="4">
        <f t="shared" si="654"/>
        <v>0</v>
      </c>
      <c r="AI245" s="127"/>
    </row>
    <row r="246" spans="1:35" ht="31.5" hidden="1" outlineLevel="7" x14ac:dyDescent="0.25">
      <c r="A246" s="138" t="s">
        <v>378</v>
      </c>
      <c r="B246" s="138" t="s">
        <v>11</v>
      </c>
      <c r="C246" s="18" t="s">
        <v>12</v>
      </c>
      <c r="D246" s="5">
        <v>28719</v>
      </c>
      <c r="E246" s="5">
        <v>-7651.9726099999998</v>
      </c>
      <c r="F246" s="5">
        <f t="shared" ref="F246" si="655">SUM(D246:E246)</f>
        <v>21067.027389999999</v>
      </c>
      <c r="G246" s="5"/>
      <c r="H246" s="5">
        <f t="shared" ref="H246" si="656">SUM(F246:G246)</f>
        <v>21067.027389999999</v>
      </c>
      <c r="I246" s="5"/>
      <c r="J246" s="5">
        <f t="shared" ref="J246" si="657">SUM(H246:I246)</f>
        <v>21067.027389999999</v>
      </c>
      <c r="K246" s="5"/>
      <c r="L246" s="5">
        <f t="shared" ref="L246" si="658">SUM(J246:K246)</f>
        <v>21067.027389999999</v>
      </c>
      <c r="M246" s="5"/>
      <c r="N246" s="5">
        <f t="shared" ref="N246" si="659">SUM(L246:M246)</f>
        <v>21067.027389999999</v>
      </c>
      <c r="O246" s="5"/>
      <c r="P246" s="5"/>
      <c r="Q246" s="5"/>
      <c r="R246" s="5"/>
      <c r="S246" s="5">
        <f t="shared" ref="S246" si="660">SUM(Q246:R246)</f>
        <v>0</v>
      </c>
      <c r="T246" s="5"/>
      <c r="U246" s="5">
        <f t="shared" ref="U246" si="661">SUM(S246:T246)</f>
        <v>0</v>
      </c>
      <c r="V246" s="5"/>
      <c r="W246" s="5">
        <f t="shared" ref="W246" si="662">SUM(U246:V246)</f>
        <v>0</v>
      </c>
      <c r="X246" s="5"/>
      <c r="Y246" s="5">
        <f t="shared" ref="Y246" si="663">SUM(W246:X246)</f>
        <v>0</v>
      </c>
      <c r="Z246" s="5"/>
      <c r="AA246" s="5"/>
      <c r="AB246" s="5"/>
      <c r="AC246" s="5"/>
      <c r="AD246" s="5">
        <f t="shared" ref="AD246" si="664">SUM(AB246:AC246)</f>
        <v>0</v>
      </c>
      <c r="AE246" s="5"/>
      <c r="AF246" s="5">
        <f t="shared" ref="AF246" si="665">SUM(AD246:AE246)</f>
        <v>0</v>
      </c>
      <c r="AG246" s="5"/>
      <c r="AH246" s="5">
        <f t="shared" ref="AH246" si="666">SUM(AF246:AG246)</f>
        <v>0</v>
      </c>
      <c r="AI246" s="127"/>
    </row>
    <row r="247" spans="1:35" ht="31.5" hidden="1" outlineLevel="3" x14ac:dyDescent="0.25">
      <c r="A247" s="137" t="s">
        <v>160</v>
      </c>
      <c r="B247" s="137"/>
      <c r="C247" s="19" t="s">
        <v>161</v>
      </c>
      <c r="D247" s="4">
        <f>D248+D251</f>
        <v>675</v>
      </c>
      <c r="E247" s="4">
        <f t="shared" ref="E247:L247" si="667">E248+E251</f>
        <v>1850</v>
      </c>
      <c r="F247" s="4">
        <f t="shared" si="667"/>
        <v>2525</v>
      </c>
      <c r="G247" s="4">
        <f t="shared" si="667"/>
        <v>0</v>
      </c>
      <c r="H247" s="4">
        <f t="shared" si="667"/>
        <v>2525</v>
      </c>
      <c r="I247" s="4">
        <f t="shared" si="667"/>
        <v>0</v>
      </c>
      <c r="J247" s="4">
        <f t="shared" si="667"/>
        <v>2525</v>
      </c>
      <c r="K247" s="4">
        <f t="shared" si="667"/>
        <v>0</v>
      </c>
      <c r="L247" s="4">
        <f t="shared" si="667"/>
        <v>2525</v>
      </c>
      <c r="M247" s="4">
        <f t="shared" ref="M247:N247" si="668">M248+M251</f>
        <v>0</v>
      </c>
      <c r="N247" s="4">
        <f t="shared" si="668"/>
        <v>2525</v>
      </c>
      <c r="O247" s="4">
        <f>O248+O251</f>
        <v>675</v>
      </c>
      <c r="P247" s="4">
        <f t="shared" ref="P247:W247" si="669">P248+P251</f>
        <v>600</v>
      </c>
      <c r="Q247" s="4">
        <f t="shared" si="669"/>
        <v>1275</v>
      </c>
      <c r="R247" s="4">
        <f t="shared" si="669"/>
        <v>0</v>
      </c>
      <c r="S247" s="4">
        <f t="shared" si="669"/>
        <v>1275</v>
      </c>
      <c r="T247" s="4">
        <f t="shared" si="669"/>
        <v>0</v>
      </c>
      <c r="U247" s="4">
        <f t="shared" si="669"/>
        <v>1275</v>
      </c>
      <c r="V247" s="4">
        <f t="shared" si="669"/>
        <v>0</v>
      </c>
      <c r="W247" s="4">
        <f t="shared" si="669"/>
        <v>1275</v>
      </c>
      <c r="X247" s="4">
        <f t="shared" ref="X247:Y247" si="670">X248+X251</f>
        <v>0</v>
      </c>
      <c r="Y247" s="4">
        <f t="shared" si="670"/>
        <v>1275</v>
      </c>
      <c r="Z247" s="4">
        <f>Z248+Z251</f>
        <v>675</v>
      </c>
      <c r="AA247" s="4">
        <f t="shared" ref="AA247:AD247" si="671">AA248+AA251</f>
        <v>600</v>
      </c>
      <c r="AB247" s="4">
        <f t="shared" si="671"/>
        <v>1275</v>
      </c>
      <c r="AC247" s="4">
        <f t="shared" si="671"/>
        <v>0</v>
      </c>
      <c r="AD247" s="4">
        <f t="shared" si="671"/>
        <v>1275</v>
      </c>
      <c r="AE247" s="4">
        <f t="shared" ref="AE247:AH247" si="672">AE248+AE251</f>
        <v>0</v>
      </c>
      <c r="AF247" s="4">
        <f t="shared" si="672"/>
        <v>1275</v>
      </c>
      <c r="AG247" s="4">
        <f t="shared" si="672"/>
        <v>0</v>
      </c>
      <c r="AH247" s="4">
        <f t="shared" si="672"/>
        <v>1275</v>
      </c>
      <c r="AI247" s="127"/>
    </row>
    <row r="248" spans="1:35" ht="31.5" hidden="1" outlineLevel="4" x14ac:dyDescent="0.25">
      <c r="A248" s="137" t="s">
        <v>162</v>
      </c>
      <c r="B248" s="137"/>
      <c r="C248" s="19" t="s">
        <v>163</v>
      </c>
      <c r="D248" s="4">
        <f t="shared" ref="D248:AG249" si="673">D249</f>
        <v>475</v>
      </c>
      <c r="E248" s="4">
        <f t="shared" si="673"/>
        <v>1150</v>
      </c>
      <c r="F248" s="4">
        <f t="shared" si="673"/>
        <v>1625</v>
      </c>
      <c r="G248" s="4">
        <f t="shared" si="673"/>
        <v>0</v>
      </c>
      <c r="H248" s="4">
        <f t="shared" si="673"/>
        <v>1625</v>
      </c>
      <c r="I248" s="4">
        <f t="shared" si="673"/>
        <v>0</v>
      </c>
      <c r="J248" s="4">
        <f t="shared" si="673"/>
        <v>1625</v>
      </c>
      <c r="K248" s="4">
        <f t="shared" si="673"/>
        <v>0</v>
      </c>
      <c r="L248" s="4">
        <f t="shared" si="673"/>
        <v>1625</v>
      </c>
      <c r="M248" s="4">
        <f t="shared" si="673"/>
        <v>0</v>
      </c>
      <c r="N248" s="4">
        <f t="shared" si="673"/>
        <v>1625</v>
      </c>
      <c r="O248" s="4">
        <f t="shared" si="673"/>
        <v>475</v>
      </c>
      <c r="P248" s="4">
        <f t="shared" si="673"/>
        <v>0</v>
      </c>
      <c r="Q248" s="4">
        <f t="shared" si="673"/>
        <v>475</v>
      </c>
      <c r="R248" s="4">
        <f t="shared" si="673"/>
        <v>0</v>
      </c>
      <c r="S248" s="4">
        <f t="shared" si="673"/>
        <v>475</v>
      </c>
      <c r="T248" s="4">
        <f t="shared" si="673"/>
        <v>0</v>
      </c>
      <c r="U248" s="4">
        <f t="shared" si="673"/>
        <v>475</v>
      </c>
      <c r="V248" s="4">
        <f t="shared" si="673"/>
        <v>0</v>
      </c>
      <c r="W248" s="4">
        <f t="shared" si="673"/>
        <v>475</v>
      </c>
      <c r="X248" s="4">
        <f t="shared" si="673"/>
        <v>0</v>
      </c>
      <c r="Y248" s="4">
        <f t="shared" si="673"/>
        <v>475</v>
      </c>
      <c r="Z248" s="4">
        <f t="shared" si="673"/>
        <v>475</v>
      </c>
      <c r="AA248" s="4">
        <f t="shared" si="673"/>
        <v>0</v>
      </c>
      <c r="AB248" s="4">
        <f t="shared" si="673"/>
        <v>475</v>
      </c>
      <c r="AC248" s="4">
        <f t="shared" si="673"/>
        <v>0</v>
      </c>
      <c r="AD248" s="4">
        <f t="shared" si="673"/>
        <v>475</v>
      </c>
      <c r="AE248" s="4">
        <f t="shared" si="673"/>
        <v>0</v>
      </c>
      <c r="AF248" s="4">
        <f t="shared" ref="AE248:AF249" si="674">AF249</f>
        <v>475</v>
      </c>
      <c r="AG248" s="4">
        <f t="shared" si="673"/>
        <v>0</v>
      </c>
      <c r="AH248" s="4">
        <f t="shared" ref="AG248:AH249" si="675">AH249</f>
        <v>475</v>
      </c>
      <c r="AI248" s="127"/>
    </row>
    <row r="249" spans="1:35" ht="31.5" hidden="1" outlineLevel="5" x14ac:dyDescent="0.25">
      <c r="A249" s="137" t="s">
        <v>164</v>
      </c>
      <c r="B249" s="137"/>
      <c r="C249" s="19" t="s">
        <v>165</v>
      </c>
      <c r="D249" s="4">
        <f t="shared" si="673"/>
        <v>475</v>
      </c>
      <c r="E249" s="4">
        <f t="shared" si="673"/>
        <v>1150</v>
      </c>
      <c r="F249" s="4">
        <f t="shared" si="673"/>
        <v>1625</v>
      </c>
      <c r="G249" s="4">
        <f t="shared" si="673"/>
        <v>0</v>
      </c>
      <c r="H249" s="4">
        <f t="shared" si="673"/>
        <v>1625</v>
      </c>
      <c r="I249" s="4">
        <f t="shared" si="673"/>
        <v>0</v>
      </c>
      <c r="J249" s="4">
        <f t="shared" si="673"/>
        <v>1625</v>
      </c>
      <c r="K249" s="4">
        <f t="shared" si="673"/>
        <v>0</v>
      </c>
      <c r="L249" s="4">
        <f t="shared" si="673"/>
        <v>1625</v>
      </c>
      <c r="M249" s="4">
        <f t="shared" si="673"/>
        <v>0</v>
      </c>
      <c r="N249" s="4">
        <f t="shared" si="673"/>
        <v>1625</v>
      </c>
      <c r="O249" s="4">
        <f t="shared" si="673"/>
        <v>475</v>
      </c>
      <c r="P249" s="4">
        <f t="shared" si="673"/>
        <v>0</v>
      </c>
      <c r="Q249" s="4">
        <f t="shared" si="673"/>
        <v>475</v>
      </c>
      <c r="R249" s="4">
        <f t="shared" si="673"/>
        <v>0</v>
      </c>
      <c r="S249" s="4">
        <f t="shared" si="673"/>
        <v>475</v>
      </c>
      <c r="T249" s="4">
        <f t="shared" si="673"/>
        <v>0</v>
      </c>
      <c r="U249" s="4">
        <f t="shared" si="673"/>
        <v>475</v>
      </c>
      <c r="V249" s="4">
        <f t="shared" si="673"/>
        <v>0</v>
      </c>
      <c r="W249" s="4">
        <f t="shared" si="673"/>
        <v>475</v>
      </c>
      <c r="X249" s="4">
        <f t="shared" si="673"/>
        <v>0</v>
      </c>
      <c r="Y249" s="4">
        <f t="shared" si="673"/>
        <v>475</v>
      </c>
      <c r="Z249" s="4">
        <f t="shared" si="673"/>
        <v>475</v>
      </c>
      <c r="AA249" s="4">
        <f t="shared" si="673"/>
        <v>0</v>
      </c>
      <c r="AB249" s="4">
        <f t="shared" si="673"/>
        <v>475</v>
      </c>
      <c r="AC249" s="4">
        <f t="shared" si="673"/>
        <v>0</v>
      </c>
      <c r="AD249" s="4">
        <f t="shared" si="673"/>
        <v>475</v>
      </c>
      <c r="AE249" s="4">
        <f t="shared" si="674"/>
        <v>0</v>
      </c>
      <c r="AF249" s="4">
        <f t="shared" si="674"/>
        <v>475</v>
      </c>
      <c r="AG249" s="4">
        <f t="shared" si="675"/>
        <v>0</v>
      </c>
      <c r="AH249" s="4">
        <f t="shared" si="675"/>
        <v>475</v>
      </c>
      <c r="AI249" s="127"/>
    </row>
    <row r="250" spans="1:35" ht="15.75" hidden="1" outlineLevel="7" x14ac:dyDescent="0.25">
      <c r="A250" s="138" t="s">
        <v>164</v>
      </c>
      <c r="B250" s="138" t="s">
        <v>27</v>
      </c>
      <c r="C250" s="18" t="s">
        <v>28</v>
      </c>
      <c r="D250" s="5">
        <v>475</v>
      </c>
      <c r="E250" s="5">
        <v>1150</v>
      </c>
      <c r="F250" s="5">
        <f t="shared" ref="F250" si="676">SUM(D250:E250)</f>
        <v>1625</v>
      </c>
      <c r="G250" s="5"/>
      <c r="H250" s="5">
        <f t="shared" ref="H250" si="677">SUM(F250:G250)</f>
        <v>1625</v>
      </c>
      <c r="I250" s="5"/>
      <c r="J250" s="5">
        <f t="shared" ref="J250" si="678">SUM(H250:I250)</f>
        <v>1625</v>
      </c>
      <c r="K250" s="5"/>
      <c r="L250" s="5">
        <f t="shared" ref="L250" si="679">SUM(J250:K250)</f>
        <v>1625</v>
      </c>
      <c r="M250" s="5"/>
      <c r="N250" s="5">
        <f t="shared" ref="N250" si="680">SUM(L250:M250)</f>
        <v>1625</v>
      </c>
      <c r="O250" s="5">
        <v>475</v>
      </c>
      <c r="P250" s="5"/>
      <c r="Q250" s="5">
        <f t="shared" ref="Q250" si="681">SUM(O250:P250)</f>
        <v>475</v>
      </c>
      <c r="R250" s="5"/>
      <c r="S250" s="5">
        <f t="shared" ref="S250" si="682">SUM(Q250:R250)</f>
        <v>475</v>
      </c>
      <c r="T250" s="5"/>
      <c r="U250" s="5">
        <f t="shared" ref="U250" si="683">SUM(S250:T250)</f>
        <v>475</v>
      </c>
      <c r="V250" s="5"/>
      <c r="W250" s="5">
        <f t="shared" ref="W250" si="684">SUM(U250:V250)</f>
        <v>475</v>
      </c>
      <c r="X250" s="5"/>
      <c r="Y250" s="5">
        <f t="shared" ref="Y250" si="685">SUM(W250:X250)</f>
        <v>475</v>
      </c>
      <c r="Z250" s="5">
        <v>475</v>
      </c>
      <c r="AA250" s="5"/>
      <c r="AB250" s="5">
        <f t="shared" ref="AB250" si="686">SUM(Z250:AA250)</f>
        <v>475</v>
      </c>
      <c r="AC250" s="5"/>
      <c r="AD250" s="5">
        <f t="shared" ref="AD250" si="687">SUM(AB250:AC250)</f>
        <v>475</v>
      </c>
      <c r="AE250" s="5"/>
      <c r="AF250" s="5">
        <f t="shared" ref="AF250" si="688">SUM(AD250:AE250)</f>
        <v>475</v>
      </c>
      <c r="AG250" s="5"/>
      <c r="AH250" s="5">
        <f t="shared" ref="AH250" si="689">SUM(AF250:AG250)</f>
        <v>475</v>
      </c>
      <c r="AI250" s="127"/>
    </row>
    <row r="251" spans="1:35" ht="31.5" hidden="1" outlineLevel="4" x14ac:dyDescent="0.25">
      <c r="A251" s="137" t="s">
        <v>166</v>
      </c>
      <c r="B251" s="137"/>
      <c r="C251" s="19" t="s">
        <v>167</v>
      </c>
      <c r="D251" s="4">
        <f t="shared" ref="D251:AG252" si="690">D252</f>
        <v>200</v>
      </c>
      <c r="E251" s="4">
        <f t="shared" si="690"/>
        <v>700</v>
      </c>
      <c r="F251" s="4">
        <f t="shared" si="690"/>
        <v>900</v>
      </c>
      <c r="G251" s="4">
        <f t="shared" si="690"/>
        <v>0</v>
      </c>
      <c r="H251" s="4">
        <f t="shared" si="690"/>
        <v>900</v>
      </c>
      <c r="I251" s="4">
        <f t="shared" si="690"/>
        <v>0</v>
      </c>
      <c r="J251" s="4">
        <f t="shared" si="690"/>
        <v>900</v>
      </c>
      <c r="K251" s="4">
        <f t="shared" si="690"/>
        <v>0</v>
      </c>
      <c r="L251" s="4">
        <f t="shared" si="690"/>
        <v>900</v>
      </c>
      <c r="M251" s="4">
        <f t="shared" si="690"/>
        <v>0</v>
      </c>
      <c r="N251" s="4">
        <f t="shared" si="690"/>
        <v>900</v>
      </c>
      <c r="O251" s="4">
        <f t="shared" si="690"/>
        <v>200</v>
      </c>
      <c r="P251" s="4">
        <f t="shared" si="690"/>
        <v>600</v>
      </c>
      <c r="Q251" s="4">
        <f t="shared" si="690"/>
        <v>800</v>
      </c>
      <c r="R251" s="4">
        <f t="shared" si="690"/>
        <v>0</v>
      </c>
      <c r="S251" s="4">
        <f t="shared" si="690"/>
        <v>800</v>
      </c>
      <c r="T251" s="4">
        <f t="shared" si="690"/>
        <v>0</v>
      </c>
      <c r="U251" s="4">
        <f t="shared" si="690"/>
        <v>800</v>
      </c>
      <c r="V251" s="4">
        <f t="shared" si="690"/>
        <v>0</v>
      </c>
      <c r="W251" s="4">
        <f t="shared" si="690"/>
        <v>800</v>
      </c>
      <c r="X251" s="4">
        <f t="shared" si="690"/>
        <v>0</v>
      </c>
      <c r="Y251" s="4">
        <f t="shared" si="690"/>
        <v>800</v>
      </c>
      <c r="Z251" s="4">
        <f t="shared" si="690"/>
        <v>200</v>
      </c>
      <c r="AA251" s="4">
        <f t="shared" si="690"/>
        <v>600</v>
      </c>
      <c r="AB251" s="4">
        <f t="shared" si="690"/>
        <v>800</v>
      </c>
      <c r="AC251" s="4">
        <f t="shared" si="690"/>
        <v>0</v>
      </c>
      <c r="AD251" s="4">
        <f t="shared" si="690"/>
        <v>800</v>
      </c>
      <c r="AE251" s="4">
        <f t="shared" si="690"/>
        <v>0</v>
      </c>
      <c r="AF251" s="4">
        <f t="shared" ref="AE251:AF252" si="691">AF252</f>
        <v>800</v>
      </c>
      <c r="AG251" s="4">
        <f t="shared" si="690"/>
        <v>0</v>
      </c>
      <c r="AH251" s="4">
        <f t="shared" ref="AG251:AH252" si="692">AH252</f>
        <v>800</v>
      </c>
      <c r="AI251" s="127"/>
    </row>
    <row r="252" spans="1:35" ht="31.5" hidden="1" outlineLevel="5" x14ac:dyDescent="0.25">
      <c r="A252" s="137" t="s">
        <v>168</v>
      </c>
      <c r="B252" s="137"/>
      <c r="C252" s="19" t="s">
        <v>169</v>
      </c>
      <c r="D252" s="4">
        <f t="shared" si="690"/>
        <v>200</v>
      </c>
      <c r="E252" s="4">
        <f t="shared" si="690"/>
        <v>700</v>
      </c>
      <c r="F252" s="4">
        <f t="shared" si="690"/>
        <v>900</v>
      </c>
      <c r="G252" s="4">
        <f t="shared" si="690"/>
        <v>0</v>
      </c>
      <c r="H252" s="4">
        <f t="shared" si="690"/>
        <v>900</v>
      </c>
      <c r="I252" s="4">
        <f t="shared" si="690"/>
        <v>0</v>
      </c>
      <c r="J252" s="4">
        <f t="shared" si="690"/>
        <v>900</v>
      </c>
      <c r="K252" s="4">
        <f t="shared" si="690"/>
        <v>0</v>
      </c>
      <c r="L252" s="4">
        <f t="shared" si="690"/>
        <v>900</v>
      </c>
      <c r="M252" s="4">
        <f t="shared" si="690"/>
        <v>0</v>
      </c>
      <c r="N252" s="4">
        <f t="shared" si="690"/>
        <v>900</v>
      </c>
      <c r="O252" s="4">
        <f t="shared" si="690"/>
        <v>200</v>
      </c>
      <c r="P252" s="4">
        <f t="shared" si="690"/>
        <v>600</v>
      </c>
      <c r="Q252" s="4">
        <f t="shared" si="690"/>
        <v>800</v>
      </c>
      <c r="R252" s="4">
        <f t="shared" si="690"/>
        <v>0</v>
      </c>
      <c r="S252" s="4">
        <f t="shared" si="690"/>
        <v>800</v>
      </c>
      <c r="T252" s="4">
        <f t="shared" si="690"/>
        <v>0</v>
      </c>
      <c r="U252" s="4">
        <f t="shared" si="690"/>
        <v>800</v>
      </c>
      <c r="V252" s="4">
        <f t="shared" si="690"/>
        <v>0</v>
      </c>
      <c r="W252" s="4">
        <f t="shared" si="690"/>
        <v>800</v>
      </c>
      <c r="X252" s="4">
        <f t="shared" si="690"/>
        <v>0</v>
      </c>
      <c r="Y252" s="4">
        <f t="shared" si="690"/>
        <v>800</v>
      </c>
      <c r="Z252" s="4">
        <f t="shared" si="690"/>
        <v>200</v>
      </c>
      <c r="AA252" s="4">
        <f t="shared" si="690"/>
        <v>600</v>
      </c>
      <c r="AB252" s="4">
        <f t="shared" si="690"/>
        <v>800</v>
      </c>
      <c r="AC252" s="4">
        <f t="shared" si="690"/>
        <v>0</v>
      </c>
      <c r="AD252" s="4">
        <f t="shared" si="690"/>
        <v>800</v>
      </c>
      <c r="AE252" s="4">
        <f t="shared" si="691"/>
        <v>0</v>
      </c>
      <c r="AF252" s="4">
        <f t="shared" si="691"/>
        <v>800</v>
      </c>
      <c r="AG252" s="4">
        <f t="shared" si="692"/>
        <v>0</v>
      </c>
      <c r="AH252" s="4">
        <f t="shared" si="692"/>
        <v>800</v>
      </c>
      <c r="AI252" s="127"/>
    </row>
    <row r="253" spans="1:35" ht="15.75" hidden="1" outlineLevel="7" x14ac:dyDescent="0.25">
      <c r="A253" s="138" t="s">
        <v>168</v>
      </c>
      <c r="B253" s="138" t="s">
        <v>27</v>
      </c>
      <c r="C253" s="18" t="s">
        <v>28</v>
      </c>
      <c r="D253" s="5">
        <v>200</v>
      </c>
      <c r="E253" s="5">
        <v>700</v>
      </c>
      <c r="F253" s="5">
        <f t="shared" ref="F253" si="693">SUM(D253:E253)</f>
        <v>900</v>
      </c>
      <c r="G253" s="5"/>
      <c r="H253" s="5">
        <f t="shared" ref="H253" si="694">SUM(F253:G253)</f>
        <v>900</v>
      </c>
      <c r="I253" s="5"/>
      <c r="J253" s="5">
        <f t="shared" ref="J253" si="695">SUM(H253:I253)</f>
        <v>900</v>
      </c>
      <c r="K253" s="5"/>
      <c r="L253" s="5">
        <f t="shared" ref="L253" si="696">SUM(J253:K253)</f>
        <v>900</v>
      </c>
      <c r="M253" s="5"/>
      <c r="N253" s="5">
        <f t="shared" ref="N253" si="697">SUM(L253:M253)</f>
        <v>900</v>
      </c>
      <c r="O253" s="5">
        <v>200</v>
      </c>
      <c r="P253" s="5">
        <v>600</v>
      </c>
      <c r="Q253" s="5">
        <f t="shared" ref="Q253" si="698">SUM(O253:P253)</f>
        <v>800</v>
      </c>
      <c r="R253" s="5"/>
      <c r="S253" s="5">
        <f t="shared" ref="S253" si="699">SUM(Q253:R253)</f>
        <v>800</v>
      </c>
      <c r="T253" s="5"/>
      <c r="U253" s="5">
        <f t="shared" ref="U253" si="700">SUM(S253:T253)</f>
        <v>800</v>
      </c>
      <c r="V253" s="5"/>
      <c r="W253" s="5">
        <f t="shared" ref="W253" si="701">SUM(U253:V253)</f>
        <v>800</v>
      </c>
      <c r="X253" s="5"/>
      <c r="Y253" s="5">
        <f t="shared" ref="Y253" si="702">SUM(W253:X253)</f>
        <v>800</v>
      </c>
      <c r="Z253" s="5">
        <v>200</v>
      </c>
      <c r="AA253" s="5">
        <v>600</v>
      </c>
      <c r="AB253" s="5">
        <f t="shared" ref="AB253" si="703">SUM(Z253:AA253)</f>
        <v>800</v>
      </c>
      <c r="AC253" s="5"/>
      <c r="AD253" s="5">
        <f t="shared" ref="AD253" si="704">SUM(AB253:AC253)</f>
        <v>800</v>
      </c>
      <c r="AE253" s="5"/>
      <c r="AF253" s="5">
        <f t="shared" ref="AF253" si="705">SUM(AD253:AE253)</f>
        <v>800</v>
      </c>
      <c r="AG253" s="5"/>
      <c r="AH253" s="5">
        <f t="shared" ref="AH253" si="706">SUM(AF253:AG253)</f>
        <v>800</v>
      </c>
      <c r="AI253" s="127"/>
    </row>
    <row r="254" spans="1:35" ht="31.5" hidden="1" outlineLevel="3" x14ac:dyDescent="0.25">
      <c r="A254" s="137" t="s">
        <v>364</v>
      </c>
      <c r="B254" s="137"/>
      <c r="C254" s="19" t="s">
        <v>365</v>
      </c>
      <c r="D254" s="4">
        <f>D255</f>
        <v>27962.900000000005</v>
      </c>
      <c r="E254" s="4">
        <f t="shared" ref="E254:N254" si="707">E255</f>
        <v>0</v>
      </c>
      <c r="F254" s="4">
        <f t="shared" si="707"/>
        <v>27962.900000000005</v>
      </c>
      <c r="G254" s="4">
        <f t="shared" si="707"/>
        <v>-240.42608999999999</v>
      </c>
      <c r="H254" s="4">
        <f t="shared" si="707"/>
        <v>27722.473910000001</v>
      </c>
      <c r="I254" s="4">
        <f t="shared" si="707"/>
        <v>0</v>
      </c>
      <c r="J254" s="4">
        <f t="shared" si="707"/>
        <v>27722.473910000001</v>
      </c>
      <c r="K254" s="4">
        <f t="shared" si="707"/>
        <v>0</v>
      </c>
      <c r="L254" s="4">
        <f t="shared" si="707"/>
        <v>27722.473910000001</v>
      </c>
      <c r="M254" s="4">
        <f t="shared" si="707"/>
        <v>0</v>
      </c>
      <c r="N254" s="4">
        <f t="shared" si="707"/>
        <v>27722.473910000001</v>
      </c>
      <c r="O254" s="4">
        <f>O255</f>
        <v>24748</v>
      </c>
      <c r="P254" s="4">
        <f t="shared" ref="P254:Y254" si="708">P255</f>
        <v>0</v>
      </c>
      <c r="Q254" s="4">
        <f t="shared" si="708"/>
        <v>24748</v>
      </c>
      <c r="R254" s="4">
        <f t="shared" si="708"/>
        <v>0</v>
      </c>
      <c r="S254" s="4">
        <f t="shared" si="708"/>
        <v>24748</v>
      </c>
      <c r="T254" s="4">
        <f t="shared" si="708"/>
        <v>0</v>
      </c>
      <c r="U254" s="4">
        <f t="shared" si="708"/>
        <v>24748</v>
      </c>
      <c r="V254" s="4">
        <f t="shared" si="708"/>
        <v>0</v>
      </c>
      <c r="W254" s="4">
        <f t="shared" si="708"/>
        <v>24748</v>
      </c>
      <c r="X254" s="4">
        <f t="shared" si="708"/>
        <v>0</v>
      </c>
      <c r="Y254" s="4">
        <f t="shared" si="708"/>
        <v>24748</v>
      </c>
      <c r="Z254" s="4">
        <f>Z255</f>
        <v>23757.3</v>
      </c>
      <c r="AA254" s="4">
        <f t="shared" ref="AA254:AH254" si="709">AA255</f>
        <v>0</v>
      </c>
      <c r="AB254" s="4">
        <f t="shared" si="709"/>
        <v>23757.3</v>
      </c>
      <c r="AC254" s="4">
        <f t="shared" si="709"/>
        <v>0</v>
      </c>
      <c r="AD254" s="4">
        <f t="shared" si="709"/>
        <v>23757.3</v>
      </c>
      <c r="AE254" s="4">
        <f t="shared" si="709"/>
        <v>0</v>
      </c>
      <c r="AF254" s="4">
        <f t="shared" si="709"/>
        <v>23757.3</v>
      </c>
      <c r="AG254" s="4">
        <f t="shared" si="709"/>
        <v>0</v>
      </c>
      <c r="AH254" s="4">
        <f t="shared" si="709"/>
        <v>23757.3</v>
      </c>
      <c r="AI254" s="127"/>
    </row>
    <row r="255" spans="1:35" ht="31.5" hidden="1" outlineLevel="4" x14ac:dyDescent="0.25">
      <c r="A255" s="137" t="s">
        <v>366</v>
      </c>
      <c r="B255" s="137"/>
      <c r="C255" s="19" t="s">
        <v>57</v>
      </c>
      <c r="D255" s="4">
        <f>D256+D261</f>
        <v>27962.900000000005</v>
      </c>
      <c r="E255" s="4">
        <f t="shared" ref="E255:AD255" si="710">E256+E261</f>
        <v>0</v>
      </c>
      <c r="F255" s="4">
        <f t="shared" si="710"/>
        <v>27962.900000000005</v>
      </c>
      <c r="G255" s="4">
        <f t="shared" si="710"/>
        <v>-240.42608999999999</v>
      </c>
      <c r="H255" s="4">
        <f t="shared" si="710"/>
        <v>27722.473910000001</v>
      </c>
      <c r="I255" s="4">
        <f t="shared" si="710"/>
        <v>0</v>
      </c>
      <c r="J255" s="4">
        <f t="shared" si="710"/>
        <v>27722.473910000001</v>
      </c>
      <c r="K255" s="4">
        <f t="shared" ref="K255:L255" si="711">K256+K261</f>
        <v>0</v>
      </c>
      <c r="L255" s="4">
        <f t="shared" si="711"/>
        <v>27722.473910000001</v>
      </c>
      <c r="M255" s="4">
        <f t="shared" ref="M255:N255" si="712">M256+M261</f>
        <v>0</v>
      </c>
      <c r="N255" s="4">
        <f t="shared" si="712"/>
        <v>27722.473910000001</v>
      </c>
      <c r="O255" s="4">
        <f t="shared" si="710"/>
        <v>24748</v>
      </c>
      <c r="P255" s="4">
        <f t="shared" si="710"/>
        <v>0</v>
      </c>
      <c r="Q255" s="4">
        <f t="shared" si="710"/>
        <v>24748</v>
      </c>
      <c r="R255" s="4">
        <f t="shared" si="710"/>
        <v>0</v>
      </c>
      <c r="S255" s="4">
        <f t="shared" si="710"/>
        <v>24748</v>
      </c>
      <c r="T255" s="4">
        <f t="shared" si="710"/>
        <v>0</v>
      </c>
      <c r="U255" s="4">
        <f t="shared" si="710"/>
        <v>24748</v>
      </c>
      <c r="V255" s="4">
        <f t="shared" si="710"/>
        <v>0</v>
      </c>
      <c r="W255" s="4">
        <f t="shared" si="710"/>
        <v>24748</v>
      </c>
      <c r="X255" s="4">
        <f t="shared" ref="X255:Y255" si="713">X256+X261</f>
        <v>0</v>
      </c>
      <c r="Y255" s="4">
        <f t="shared" si="713"/>
        <v>24748</v>
      </c>
      <c r="Z255" s="4">
        <f t="shared" si="710"/>
        <v>23757.3</v>
      </c>
      <c r="AA255" s="4">
        <f t="shared" si="710"/>
        <v>0</v>
      </c>
      <c r="AB255" s="4">
        <f t="shared" si="710"/>
        <v>23757.3</v>
      </c>
      <c r="AC255" s="4">
        <f t="shared" si="710"/>
        <v>0</v>
      </c>
      <c r="AD255" s="4">
        <f t="shared" si="710"/>
        <v>23757.3</v>
      </c>
      <c r="AE255" s="4">
        <f t="shared" ref="AE255:AH255" si="714">AE256+AE261</f>
        <v>0</v>
      </c>
      <c r="AF255" s="4">
        <f t="shared" si="714"/>
        <v>23757.3</v>
      </c>
      <c r="AG255" s="4">
        <f t="shared" si="714"/>
        <v>0</v>
      </c>
      <c r="AH255" s="4">
        <f t="shared" si="714"/>
        <v>23757.3</v>
      </c>
      <c r="AI255" s="127"/>
    </row>
    <row r="256" spans="1:35" ht="15.75" hidden="1" outlineLevel="5" x14ac:dyDescent="0.25">
      <c r="A256" s="137" t="s">
        <v>367</v>
      </c>
      <c r="B256" s="137"/>
      <c r="C256" s="19" t="s">
        <v>59</v>
      </c>
      <c r="D256" s="4">
        <f>D257+D259+D260</f>
        <v>21752.700000000004</v>
      </c>
      <c r="E256" s="4">
        <f t="shared" ref="E256:J256" si="715">E257+E259+E260</f>
        <v>0</v>
      </c>
      <c r="F256" s="4">
        <f t="shared" si="715"/>
        <v>21752.700000000004</v>
      </c>
      <c r="G256" s="4">
        <f t="shared" si="715"/>
        <v>-442.83</v>
      </c>
      <c r="H256" s="4">
        <f t="shared" si="715"/>
        <v>21309.870000000003</v>
      </c>
      <c r="I256" s="4">
        <f t="shared" si="715"/>
        <v>0</v>
      </c>
      <c r="J256" s="4">
        <f t="shared" si="715"/>
        <v>21309.870000000003</v>
      </c>
      <c r="K256" s="4">
        <f>K257+K259+K260+K258</f>
        <v>0</v>
      </c>
      <c r="L256" s="4">
        <f t="shared" ref="L256:AH256" si="716">L257+L259+L260+L258</f>
        <v>21309.870000000003</v>
      </c>
      <c r="M256" s="4">
        <f>M257+M259+M260+M258</f>
        <v>0</v>
      </c>
      <c r="N256" s="4">
        <f t="shared" ref="N256" si="717">N257+N259+N260+N258</f>
        <v>21309.870000000003</v>
      </c>
      <c r="O256" s="4">
        <f t="shared" si="716"/>
        <v>19148</v>
      </c>
      <c r="P256" s="4">
        <f t="shared" si="716"/>
        <v>0</v>
      </c>
      <c r="Q256" s="4">
        <f t="shared" si="716"/>
        <v>19148</v>
      </c>
      <c r="R256" s="4">
        <f t="shared" si="716"/>
        <v>0</v>
      </c>
      <c r="S256" s="4">
        <f t="shared" si="716"/>
        <v>19148</v>
      </c>
      <c r="T256" s="4">
        <f t="shared" si="716"/>
        <v>0</v>
      </c>
      <c r="U256" s="4">
        <f t="shared" si="716"/>
        <v>19148</v>
      </c>
      <c r="V256" s="4">
        <f t="shared" si="716"/>
        <v>0</v>
      </c>
      <c r="W256" s="4">
        <f t="shared" si="716"/>
        <v>19148</v>
      </c>
      <c r="X256" s="4">
        <f t="shared" ref="X256:Y256" si="718">X257+X259+X260+X258</f>
        <v>0</v>
      </c>
      <c r="Y256" s="4">
        <f t="shared" si="718"/>
        <v>19148</v>
      </c>
      <c r="Z256" s="4">
        <f t="shared" si="716"/>
        <v>18157.3</v>
      </c>
      <c r="AA256" s="4">
        <f t="shared" si="716"/>
        <v>0</v>
      </c>
      <c r="AB256" s="4">
        <f t="shared" si="716"/>
        <v>18157.3</v>
      </c>
      <c r="AC256" s="4">
        <f t="shared" si="716"/>
        <v>0</v>
      </c>
      <c r="AD256" s="4">
        <f t="shared" si="716"/>
        <v>18157.3</v>
      </c>
      <c r="AE256" s="4">
        <f t="shared" si="716"/>
        <v>0</v>
      </c>
      <c r="AF256" s="4">
        <f t="shared" si="716"/>
        <v>18157.3</v>
      </c>
      <c r="AG256" s="4">
        <f t="shared" si="716"/>
        <v>0</v>
      </c>
      <c r="AH256" s="4">
        <f t="shared" si="716"/>
        <v>18157.3</v>
      </c>
      <c r="AI256" s="127"/>
    </row>
    <row r="257" spans="1:35" ht="47.25" hidden="1" outlineLevel="7" x14ac:dyDescent="0.25">
      <c r="A257" s="138" t="s">
        <v>367</v>
      </c>
      <c r="B257" s="138" t="s">
        <v>8</v>
      </c>
      <c r="C257" s="18" t="s">
        <v>9</v>
      </c>
      <c r="D257" s="5">
        <v>21190.400000000001</v>
      </c>
      <c r="E257" s="5"/>
      <c r="F257" s="5">
        <f t="shared" ref="F257:F260" si="719">SUM(D257:E257)</f>
        <v>21190.400000000001</v>
      </c>
      <c r="G257" s="5">
        <v>-444</v>
      </c>
      <c r="H257" s="5">
        <f t="shared" ref="H257:H260" si="720">SUM(F257:G257)</f>
        <v>20746.400000000001</v>
      </c>
      <c r="I257" s="5"/>
      <c r="J257" s="5">
        <f t="shared" ref="J257:J260" si="721">SUM(H257:I257)</f>
        <v>20746.400000000001</v>
      </c>
      <c r="K257" s="5">
        <v>-22.641200000000001</v>
      </c>
      <c r="L257" s="5">
        <f t="shared" ref="L257:L260" si="722">SUM(J257:K257)</f>
        <v>20723.758800000003</v>
      </c>
      <c r="M257" s="5"/>
      <c r="N257" s="5">
        <f t="shared" ref="N257:N260" si="723">SUM(L257:M257)</f>
        <v>20723.758800000003</v>
      </c>
      <c r="O257" s="5">
        <v>18642.900000000001</v>
      </c>
      <c r="P257" s="5"/>
      <c r="Q257" s="5">
        <f t="shared" ref="Q257:Q260" si="724">SUM(O257:P257)</f>
        <v>18642.900000000001</v>
      </c>
      <c r="R257" s="5"/>
      <c r="S257" s="5">
        <f t="shared" ref="S257:S260" si="725">SUM(Q257:R257)</f>
        <v>18642.900000000001</v>
      </c>
      <c r="T257" s="5"/>
      <c r="U257" s="5">
        <f t="shared" ref="U257:U260" si="726">SUM(S257:T257)</f>
        <v>18642.900000000001</v>
      </c>
      <c r="V257" s="5"/>
      <c r="W257" s="5">
        <f t="shared" ref="W257:W260" si="727">SUM(U257:V257)</f>
        <v>18642.900000000001</v>
      </c>
      <c r="X257" s="5"/>
      <c r="Y257" s="5">
        <f t="shared" ref="Y257" si="728">SUM(W257:X257)</f>
        <v>18642.900000000001</v>
      </c>
      <c r="Z257" s="5">
        <v>17652.2</v>
      </c>
      <c r="AA257" s="5"/>
      <c r="AB257" s="5">
        <f t="shared" ref="AB257:AB260" si="729">SUM(Z257:AA257)</f>
        <v>17652.2</v>
      </c>
      <c r="AC257" s="5"/>
      <c r="AD257" s="5">
        <f t="shared" ref="AD257:AD260" si="730">SUM(AB257:AC257)</f>
        <v>17652.2</v>
      </c>
      <c r="AE257" s="5"/>
      <c r="AF257" s="5">
        <f t="shared" ref="AF257:AF260" si="731">SUM(AD257:AE257)</f>
        <v>17652.2</v>
      </c>
      <c r="AG257" s="5"/>
      <c r="AH257" s="5">
        <f t="shared" ref="AH257" si="732">SUM(AF257:AG257)</f>
        <v>17652.2</v>
      </c>
      <c r="AI257" s="127"/>
    </row>
    <row r="258" spans="1:35" ht="15.75" hidden="1" outlineLevel="7" x14ac:dyDescent="0.2">
      <c r="A258" s="138" t="s">
        <v>367</v>
      </c>
      <c r="B258" s="138" t="s">
        <v>33</v>
      </c>
      <c r="C258" s="11" t="s">
        <v>34</v>
      </c>
      <c r="D258" s="5"/>
      <c r="E258" s="5"/>
      <c r="F258" s="5"/>
      <c r="G258" s="5"/>
      <c r="H258" s="5"/>
      <c r="I258" s="5"/>
      <c r="J258" s="5"/>
      <c r="K258" s="5">
        <v>22.641200000000001</v>
      </c>
      <c r="L258" s="5">
        <f t="shared" si="722"/>
        <v>22.641200000000001</v>
      </c>
      <c r="M258" s="5"/>
      <c r="N258" s="5">
        <f t="shared" si="723"/>
        <v>22.641200000000001</v>
      </c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127"/>
    </row>
    <row r="259" spans="1:35" ht="31.5" hidden="1" outlineLevel="7" x14ac:dyDescent="0.25">
      <c r="A259" s="138" t="s">
        <v>367</v>
      </c>
      <c r="B259" s="138" t="s">
        <v>11</v>
      </c>
      <c r="C259" s="18" t="s">
        <v>12</v>
      </c>
      <c r="D259" s="5">
        <v>561.9</v>
      </c>
      <c r="E259" s="5"/>
      <c r="F259" s="5">
        <f t="shared" si="719"/>
        <v>561.9</v>
      </c>
      <c r="G259" s="5">
        <v>1.17</v>
      </c>
      <c r="H259" s="5">
        <f t="shared" si="720"/>
        <v>563.06999999999994</v>
      </c>
      <c r="I259" s="5"/>
      <c r="J259" s="5">
        <f t="shared" si="721"/>
        <v>563.06999999999994</v>
      </c>
      <c r="K259" s="5"/>
      <c r="L259" s="5">
        <f t="shared" si="722"/>
        <v>563.06999999999994</v>
      </c>
      <c r="M259" s="5"/>
      <c r="N259" s="5">
        <f t="shared" si="723"/>
        <v>563.06999999999994</v>
      </c>
      <c r="O259" s="5">
        <f>504.7+0.4</f>
        <v>505.09999999999997</v>
      </c>
      <c r="P259" s="5"/>
      <c r="Q259" s="5">
        <f t="shared" si="724"/>
        <v>505.09999999999997</v>
      </c>
      <c r="R259" s="5"/>
      <c r="S259" s="5">
        <f t="shared" si="725"/>
        <v>505.09999999999997</v>
      </c>
      <c r="T259" s="5"/>
      <c r="U259" s="5">
        <f t="shared" si="726"/>
        <v>505.09999999999997</v>
      </c>
      <c r="V259" s="5"/>
      <c r="W259" s="5">
        <f t="shared" si="727"/>
        <v>505.09999999999997</v>
      </c>
      <c r="X259" s="5"/>
      <c r="Y259" s="5">
        <f t="shared" ref="Y259:Y260" si="733">SUM(W259:X259)</f>
        <v>505.09999999999997</v>
      </c>
      <c r="Z259" s="5">
        <f>504.7+0.4</f>
        <v>505.09999999999997</v>
      </c>
      <c r="AA259" s="5"/>
      <c r="AB259" s="5">
        <f t="shared" si="729"/>
        <v>505.09999999999997</v>
      </c>
      <c r="AC259" s="5"/>
      <c r="AD259" s="5">
        <f t="shared" si="730"/>
        <v>505.09999999999997</v>
      </c>
      <c r="AE259" s="5"/>
      <c r="AF259" s="5">
        <f t="shared" si="731"/>
        <v>505.09999999999997</v>
      </c>
      <c r="AG259" s="5"/>
      <c r="AH259" s="5">
        <f t="shared" ref="AH259:AH260" si="734">SUM(AF259:AG259)</f>
        <v>505.09999999999997</v>
      </c>
      <c r="AI259" s="127"/>
    </row>
    <row r="260" spans="1:35" ht="15.75" hidden="1" outlineLevel="7" x14ac:dyDescent="0.25">
      <c r="A260" s="138" t="s">
        <v>367</v>
      </c>
      <c r="B260" s="138" t="s">
        <v>27</v>
      </c>
      <c r="C260" s="18" t="s">
        <v>28</v>
      </c>
      <c r="D260" s="5">
        <v>0.4</v>
      </c>
      <c r="E260" s="5"/>
      <c r="F260" s="5">
        <f t="shared" si="719"/>
        <v>0.4</v>
      </c>
      <c r="G260" s="5"/>
      <c r="H260" s="5">
        <f t="shared" si="720"/>
        <v>0.4</v>
      </c>
      <c r="I260" s="5"/>
      <c r="J260" s="5">
        <f t="shared" si="721"/>
        <v>0.4</v>
      </c>
      <c r="K260" s="5"/>
      <c r="L260" s="5">
        <f t="shared" si="722"/>
        <v>0.4</v>
      </c>
      <c r="M260" s="5"/>
      <c r="N260" s="5">
        <f t="shared" si="723"/>
        <v>0.4</v>
      </c>
      <c r="O260" s="5"/>
      <c r="P260" s="5"/>
      <c r="Q260" s="5">
        <f t="shared" si="724"/>
        <v>0</v>
      </c>
      <c r="R260" s="5"/>
      <c r="S260" s="5">
        <f t="shared" si="725"/>
        <v>0</v>
      </c>
      <c r="T260" s="5"/>
      <c r="U260" s="5">
        <f t="shared" si="726"/>
        <v>0</v>
      </c>
      <c r="V260" s="5"/>
      <c r="W260" s="5">
        <f t="shared" si="727"/>
        <v>0</v>
      </c>
      <c r="X260" s="5"/>
      <c r="Y260" s="5">
        <f t="shared" si="733"/>
        <v>0</v>
      </c>
      <c r="Z260" s="5"/>
      <c r="AA260" s="5"/>
      <c r="AB260" s="5">
        <f t="shared" si="729"/>
        <v>0</v>
      </c>
      <c r="AC260" s="5"/>
      <c r="AD260" s="5">
        <f t="shared" si="730"/>
        <v>0</v>
      </c>
      <c r="AE260" s="5"/>
      <c r="AF260" s="5">
        <f t="shared" si="731"/>
        <v>0</v>
      </c>
      <c r="AG260" s="5"/>
      <c r="AH260" s="5">
        <f t="shared" si="734"/>
        <v>0</v>
      </c>
      <c r="AI260" s="127"/>
    </row>
    <row r="261" spans="1:35" ht="15.75" hidden="1" outlineLevel="5" x14ac:dyDescent="0.25">
      <c r="A261" s="137" t="s">
        <v>379</v>
      </c>
      <c r="B261" s="137"/>
      <c r="C261" s="19" t="s">
        <v>380</v>
      </c>
      <c r="D261" s="4">
        <f>D262</f>
        <v>6210.2</v>
      </c>
      <c r="E261" s="4">
        <f t="shared" ref="E261:N261" si="735">E262</f>
        <v>0</v>
      </c>
      <c r="F261" s="4">
        <f t="shared" si="735"/>
        <v>6210.2</v>
      </c>
      <c r="G261" s="4">
        <f t="shared" si="735"/>
        <v>202.40391</v>
      </c>
      <c r="H261" s="4">
        <f t="shared" si="735"/>
        <v>6412.6039099999998</v>
      </c>
      <c r="I261" s="4">
        <f t="shared" si="735"/>
        <v>0</v>
      </c>
      <c r="J261" s="4">
        <f t="shared" si="735"/>
        <v>6412.6039099999998</v>
      </c>
      <c r="K261" s="4">
        <f t="shared" si="735"/>
        <v>0</v>
      </c>
      <c r="L261" s="4">
        <f t="shared" si="735"/>
        <v>6412.6039099999998</v>
      </c>
      <c r="M261" s="4">
        <f t="shared" si="735"/>
        <v>0</v>
      </c>
      <c r="N261" s="4">
        <f t="shared" si="735"/>
        <v>6412.6039099999998</v>
      </c>
      <c r="O261" s="4">
        <f>O262</f>
        <v>5600</v>
      </c>
      <c r="P261" s="4">
        <f t="shared" ref="P261:Y261" si="736">P262</f>
        <v>0</v>
      </c>
      <c r="Q261" s="4">
        <f t="shared" si="736"/>
        <v>5600</v>
      </c>
      <c r="R261" s="4">
        <f t="shared" si="736"/>
        <v>0</v>
      </c>
      <c r="S261" s="4">
        <f t="shared" si="736"/>
        <v>5600</v>
      </c>
      <c r="T261" s="4">
        <f t="shared" si="736"/>
        <v>0</v>
      </c>
      <c r="U261" s="4">
        <f t="shared" si="736"/>
        <v>5600</v>
      </c>
      <c r="V261" s="4">
        <f t="shared" si="736"/>
        <v>0</v>
      </c>
      <c r="W261" s="4">
        <f t="shared" si="736"/>
        <v>5600</v>
      </c>
      <c r="X261" s="4">
        <f t="shared" si="736"/>
        <v>0</v>
      </c>
      <c r="Y261" s="4">
        <f t="shared" si="736"/>
        <v>5600</v>
      </c>
      <c r="Z261" s="4">
        <f>Z262</f>
        <v>5600</v>
      </c>
      <c r="AA261" s="4">
        <f t="shared" ref="AA261:AH261" si="737">AA262</f>
        <v>0</v>
      </c>
      <c r="AB261" s="4">
        <f t="shared" si="737"/>
        <v>5600</v>
      </c>
      <c r="AC261" s="4">
        <f t="shared" si="737"/>
        <v>0</v>
      </c>
      <c r="AD261" s="4">
        <f t="shared" si="737"/>
        <v>5600</v>
      </c>
      <c r="AE261" s="4">
        <f t="shared" si="737"/>
        <v>0</v>
      </c>
      <c r="AF261" s="4">
        <f t="shared" si="737"/>
        <v>5600</v>
      </c>
      <c r="AG261" s="4">
        <f t="shared" si="737"/>
        <v>0</v>
      </c>
      <c r="AH261" s="4">
        <f t="shared" si="737"/>
        <v>5600</v>
      </c>
      <c r="AI261" s="127"/>
    </row>
    <row r="262" spans="1:35" ht="31.5" hidden="1" outlineLevel="7" x14ac:dyDescent="0.25">
      <c r="A262" s="138" t="s">
        <v>379</v>
      </c>
      <c r="B262" s="138" t="s">
        <v>11</v>
      </c>
      <c r="C262" s="18" t="s">
        <v>12</v>
      </c>
      <c r="D262" s="5">
        <v>6210.2</v>
      </c>
      <c r="E262" s="5"/>
      <c r="F262" s="5">
        <f t="shared" ref="F262" si="738">SUM(D262:E262)</f>
        <v>6210.2</v>
      </c>
      <c r="G262" s="5">
        <v>202.40391</v>
      </c>
      <c r="H262" s="5">
        <f t="shared" ref="H262" si="739">SUM(F262:G262)</f>
        <v>6412.6039099999998</v>
      </c>
      <c r="I262" s="5"/>
      <c r="J262" s="5">
        <f t="shared" ref="J262" si="740">SUM(H262:I262)</f>
        <v>6412.6039099999998</v>
      </c>
      <c r="K262" s="5"/>
      <c r="L262" s="5">
        <f t="shared" ref="L262" si="741">SUM(J262:K262)</f>
        <v>6412.6039099999998</v>
      </c>
      <c r="M262" s="5"/>
      <c r="N262" s="5">
        <f t="shared" ref="N262" si="742">SUM(L262:M262)</f>
        <v>6412.6039099999998</v>
      </c>
      <c r="O262" s="5">
        <v>5600</v>
      </c>
      <c r="P262" s="5"/>
      <c r="Q262" s="5">
        <f t="shared" ref="Q262" si="743">SUM(O262:P262)</f>
        <v>5600</v>
      </c>
      <c r="R262" s="5"/>
      <c r="S262" s="5">
        <f t="shared" ref="S262" si="744">SUM(Q262:R262)</f>
        <v>5600</v>
      </c>
      <c r="T262" s="5"/>
      <c r="U262" s="5">
        <f t="shared" ref="U262" si="745">SUM(S262:T262)</f>
        <v>5600</v>
      </c>
      <c r="V262" s="5"/>
      <c r="W262" s="5">
        <f t="shared" ref="W262" si="746">SUM(U262:V262)</f>
        <v>5600</v>
      </c>
      <c r="X262" s="5"/>
      <c r="Y262" s="5">
        <f t="shared" ref="Y262" si="747">SUM(W262:X262)</f>
        <v>5600</v>
      </c>
      <c r="Z262" s="5">
        <v>5600</v>
      </c>
      <c r="AA262" s="5"/>
      <c r="AB262" s="5">
        <f t="shared" ref="AB262" si="748">SUM(Z262:AA262)</f>
        <v>5600</v>
      </c>
      <c r="AC262" s="5"/>
      <c r="AD262" s="5">
        <f t="shared" ref="AD262" si="749">SUM(AB262:AC262)</f>
        <v>5600</v>
      </c>
      <c r="AE262" s="5"/>
      <c r="AF262" s="5">
        <f t="shared" ref="AF262" si="750">SUM(AD262:AE262)</f>
        <v>5600</v>
      </c>
      <c r="AG262" s="5"/>
      <c r="AH262" s="5">
        <f t="shared" ref="AH262" si="751">SUM(AF262:AG262)</f>
        <v>5600</v>
      </c>
      <c r="AI262" s="127"/>
    </row>
    <row r="263" spans="1:35" ht="33.75" customHeight="1" outlineLevel="2" collapsed="1" x14ac:dyDescent="0.25">
      <c r="A263" s="137" t="s">
        <v>170</v>
      </c>
      <c r="B263" s="137"/>
      <c r="C263" s="19" t="s">
        <v>171</v>
      </c>
      <c r="D263" s="4">
        <f t="shared" ref="D263:AF263" si="752">D264+D315+D335+D350+D371+D375</f>
        <v>822882.57926999999</v>
      </c>
      <c r="E263" s="4">
        <f t="shared" si="752"/>
        <v>-9716.9000000000015</v>
      </c>
      <c r="F263" s="4">
        <f t="shared" si="752"/>
        <v>813165.67926999996</v>
      </c>
      <c r="G263" s="4">
        <f t="shared" si="752"/>
        <v>80645.854649999994</v>
      </c>
      <c r="H263" s="4">
        <f t="shared" si="752"/>
        <v>893811.53392000007</v>
      </c>
      <c r="I263" s="4">
        <f t="shared" si="752"/>
        <v>40265.544580000002</v>
      </c>
      <c r="J263" s="4">
        <f t="shared" si="752"/>
        <v>934077.07850000006</v>
      </c>
      <c r="K263" s="4">
        <f t="shared" si="752"/>
        <v>77081.3</v>
      </c>
      <c r="L263" s="4">
        <f t="shared" si="752"/>
        <v>1011158.3785000001</v>
      </c>
      <c r="M263" s="4">
        <f t="shared" si="752"/>
        <v>7052.6315799999993</v>
      </c>
      <c r="N263" s="4">
        <f t="shared" si="752"/>
        <v>1018211.01008</v>
      </c>
      <c r="O263" s="4">
        <f t="shared" si="752"/>
        <v>710405.10000000009</v>
      </c>
      <c r="P263" s="4">
        <f t="shared" si="752"/>
        <v>-4777.5</v>
      </c>
      <c r="Q263" s="4">
        <f t="shared" si="752"/>
        <v>705627.60000000009</v>
      </c>
      <c r="R263" s="4">
        <f t="shared" si="752"/>
        <v>-4475.8</v>
      </c>
      <c r="S263" s="4">
        <f t="shared" si="752"/>
        <v>701151.8</v>
      </c>
      <c r="T263" s="4">
        <f t="shared" si="752"/>
        <v>0</v>
      </c>
      <c r="U263" s="4">
        <f t="shared" si="752"/>
        <v>701151.8</v>
      </c>
      <c r="V263" s="4">
        <f t="shared" si="752"/>
        <v>26328.300000000003</v>
      </c>
      <c r="W263" s="4">
        <f t="shared" si="752"/>
        <v>727480.1</v>
      </c>
      <c r="X263" s="4">
        <f t="shared" ref="X263" si="753">X264+X315+X335+X350+X371+X375</f>
        <v>0</v>
      </c>
      <c r="Y263" s="4">
        <f t="shared" ref="Y263" si="754">Y264+Y315+Y335+Y350+Y371+Y375</f>
        <v>727480.1</v>
      </c>
      <c r="Z263" s="4">
        <f t="shared" si="752"/>
        <v>497354.25</v>
      </c>
      <c r="AA263" s="4">
        <f t="shared" si="752"/>
        <v>0</v>
      </c>
      <c r="AB263" s="4">
        <f t="shared" si="752"/>
        <v>497354.25</v>
      </c>
      <c r="AC263" s="4">
        <f t="shared" si="752"/>
        <v>12316.6</v>
      </c>
      <c r="AD263" s="4">
        <f t="shared" si="752"/>
        <v>509670.85000000003</v>
      </c>
      <c r="AE263" s="4">
        <f t="shared" si="752"/>
        <v>8183.53</v>
      </c>
      <c r="AF263" s="4">
        <f t="shared" si="752"/>
        <v>517854.38000000006</v>
      </c>
      <c r="AG263" s="4">
        <f t="shared" ref="AG263" si="755">AG264+AG315+AG335+AG350+AG371+AG375</f>
        <v>0</v>
      </c>
      <c r="AH263" s="4">
        <f t="shared" ref="AH263" si="756">AH264+AH315+AH335+AH350+AH371+AH375</f>
        <v>517854.38000000006</v>
      </c>
      <c r="AI263" s="127"/>
    </row>
    <row r="264" spans="1:35" ht="15.75" outlineLevel="3" x14ac:dyDescent="0.25">
      <c r="A264" s="137" t="s">
        <v>172</v>
      </c>
      <c r="B264" s="137"/>
      <c r="C264" s="19" t="s">
        <v>605</v>
      </c>
      <c r="D264" s="4">
        <f>D265+D276+D285+D298+D308</f>
        <v>74118.084000000003</v>
      </c>
      <c r="E264" s="4">
        <f>E265+E276+E285+E298+E308</f>
        <v>0.8</v>
      </c>
      <c r="F264" s="4">
        <f>F265+F276+F285+F298+F308</f>
        <v>74118.883999999991</v>
      </c>
      <c r="G264" s="4">
        <f>G265+G276+G285+G298+G308+G303</f>
        <v>1601.6</v>
      </c>
      <c r="H264" s="4">
        <f>H265+H276+H285+H298+H308+H303</f>
        <v>75720.483999999997</v>
      </c>
      <c r="I264" s="4">
        <f>I265+I276+I285+I298+I308+I303</f>
        <v>14137</v>
      </c>
      <c r="J264" s="4">
        <f>J265+J276+J285+J298+J308+J303</f>
        <v>89857.483999999997</v>
      </c>
      <c r="K264" s="4">
        <f>K265+K276+K285+K298+K308+K303+K274</f>
        <v>4804.8</v>
      </c>
      <c r="L264" s="4">
        <f>L265+L276+L285+L298+L308+L303+L274</f>
        <v>94662.283999999985</v>
      </c>
      <c r="M264" s="4">
        <f>M265+M276+M285+M298+M308+M303+M274+M295</f>
        <v>-260.38181999999983</v>
      </c>
      <c r="N264" s="4">
        <f>N265+N276+N285+N298+N308+N303+N274+N295</f>
        <v>94401.90217999999</v>
      </c>
      <c r="O264" s="4">
        <f t="shared" ref="O264:AF264" si="757">O265+O276+O285+O298+O308+O303+O274</f>
        <v>72085.7</v>
      </c>
      <c r="P264" s="4">
        <f t="shared" si="757"/>
        <v>0</v>
      </c>
      <c r="Q264" s="4">
        <f t="shared" si="757"/>
        <v>72085.7</v>
      </c>
      <c r="R264" s="4">
        <f t="shared" si="757"/>
        <v>0</v>
      </c>
      <c r="S264" s="4">
        <f t="shared" si="757"/>
        <v>72085.7</v>
      </c>
      <c r="T264" s="4">
        <f t="shared" si="757"/>
        <v>0</v>
      </c>
      <c r="U264" s="4">
        <f t="shared" si="757"/>
        <v>72085.7</v>
      </c>
      <c r="V264" s="4">
        <f t="shared" si="757"/>
        <v>0</v>
      </c>
      <c r="W264" s="4">
        <f t="shared" si="757"/>
        <v>72085.7</v>
      </c>
      <c r="X264" s="4">
        <f t="shared" ref="X264" si="758">X265+X276+X285+X298+X308+X303+X274</f>
        <v>0</v>
      </c>
      <c r="Y264" s="4">
        <f t="shared" ref="Y264" si="759">Y265+Y276+Y285+Y298+Y308+Y303+Y274</f>
        <v>72085.7</v>
      </c>
      <c r="Z264" s="4">
        <f t="shared" si="757"/>
        <v>73010.8</v>
      </c>
      <c r="AA264" s="4">
        <f t="shared" si="757"/>
        <v>0</v>
      </c>
      <c r="AB264" s="4">
        <f t="shared" si="757"/>
        <v>73010.8</v>
      </c>
      <c r="AC264" s="4">
        <f t="shared" si="757"/>
        <v>0</v>
      </c>
      <c r="AD264" s="4">
        <f t="shared" si="757"/>
        <v>73010.8</v>
      </c>
      <c r="AE264" s="4">
        <f t="shared" si="757"/>
        <v>0</v>
      </c>
      <c r="AF264" s="4">
        <f t="shared" si="757"/>
        <v>73010.8</v>
      </c>
      <c r="AG264" s="4">
        <f t="shared" ref="AG264" si="760">AG265+AG276+AG285+AG298+AG308+AG303+AG274</f>
        <v>0</v>
      </c>
      <c r="AH264" s="4">
        <f t="shared" ref="AH264" si="761">AH265+AH276+AH285+AH298+AH308+AH303+AH274</f>
        <v>73010.8</v>
      </c>
      <c r="AI264" s="127"/>
    </row>
    <row r="265" spans="1:35" ht="31.5" outlineLevel="4" x14ac:dyDescent="0.25">
      <c r="A265" s="137" t="s">
        <v>173</v>
      </c>
      <c r="B265" s="137"/>
      <c r="C265" s="19" t="s">
        <v>174</v>
      </c>
      <c r="D265" s="4">
        <f>D266+D268+D270+D272</f>
        <v>17235.784</v>
      </c>
      <c r="E265" s="4">
        <f t="shared" ref="E265:AD265" si="762">E266+E268+E270+E272</f>
        <v>0</v>
      </c>
      <c r="F265" s="4">
        <f t="shared" si="762"/>
        <v>17235.784</v>
      </c>
      <c r="G265" s="4">
        <f t="shared" si="762"/>
        <v>0</v>
      </c>
      <c r="H265" s="4">
        <f t="shared" si="762"/>
        <v>17235.784</v>
      </c>
      <c r="I265" s="4">
        <f t="shared" si="762"/>
        <v>937</v>
      </c>
      <c r="J265" s="4">
        <f t="shared" si="762"/>
        <v>18172.784</v>
      </c>
      <c r="K265" s="4">
        <f>K266+K268+K270+K272</f>
        <v>0</v>
      </c>
      <c r="L265" s="4">
        <f t="shared" ref="L265:N265" si="763">L266+L268+L270+L272</f>
        <v>18172.784</v>
      </c>
      <c r="M265" s="4">
        <f>M266+M268+M270+M272</f>
        <v>-5313.0133999999998</v>
      </c>
      <c r="N265" s="4">
        <f t="shared" si="763"/>
        <v>12859.7706</v>
      </c>
      <c r="O265" s="4">
        <f t="shared" si="762"/>
        <v>15500</v>
      </c>
      <c r="P265" s="4">
        <f t="shared" si="762"/>
        <v>0</v>
      </c>
      <c r="Q265" s="4">
        <f t="shared" si="762"/>
        <v>15500</v>
      </c>
      <c r="R265" s="4">
        <f t="shared" si="762"/>
        <v>0</v>
      </c>
      <c r="S265" s="4">
        <f t="shared" si="762"/>
        <v>15500</v>
      </c>
      <c r="T265" s="4">
        <f t="shared" si="762"/>
        <v>0</v>
      </c>
      <c r="U265" s="4">
        <f t="shared" si="762"/>
        <v>15500</v>
      </c>
      <c r="V265" s="4">
        <f>V266+V268+V270+V272</f>
        <v>0</v>
      </c>
      <c r="W265" s="4">
        <f t="shared" ref="W265:Y265" si="764">W266+W268+W270+W272</f>
        <v>15500</v>
      </c>
      <c r="X265" s="4">
        <f>X266+X268+X270+X272</f>
        <v>0</v>
      </c>
      <c r="Y265" s="4">
        <f t="shared" si="764"/>
        <v>15500</v>
      </c>
      <c r="Z265" s="4">
        <f t="shared" si="762"/>
        <v>12300</v>
      </c>
      <c r="AA265" s="4">
        <f t="shared" si="762"/>
        <v>0</v>
      </c>
      <c r="AB265" s="4">
        <f t="shared" si="762"/>
        <v>12300</v>
      </c>
      <c r="AC265" s="4">
        <f>AC266+AC268+AC270+AC272</f>
        <v>0</v>
      </c>
      <c r="AD265" s="4">
        <f t="shared" si="762"/>
        <v>12300</v>
      </c>
      <c r="AE265" s="4">
        <f>AE266+AE268+AE270+AE272</f>
        <v>0</v>
      </c>
      <c r="AF265" s="4">
        <f t="shared" ref="AF265" si="765">AF266+AF268+AF270+AF272</f>
        <v>12300</v>
      </c>
      <c r="AG265" s="4">
        <f>AG266+AG268+AG270+AG272</f>
        <v>0</v>
      </c>
      <c r="AH265" s="4">
        <f t="shared" ref="AH265" si="766">AH266+AH268+AH270+AH272</f>
        <v>12300</v>
      </c>
      <c r="AI265" s="127"/>
    </row>
    <row r="266" spans="1:35" ht="15.75" outlineLevel="5" x14ac:dyDescent="0.25">
      <c r="A266" s="137" t="s">
        <v>256</v>
      </c>
      <c r="B266" s="137"/>
      <c r="C266" s="19" t="s">
        <v>257</v>
      </c>
      <c r="D266" s="4">
        <f>D267</f>
        <v>8871.2999999999993</v>
      </c>
      <c r="E266" s="4">
        <f t="shared" ref="E266:J266" si="767">E267</f>
        <v>0</v>
      </c>
      <c r="F266" s="4">
        <f t="shared" si="767"/>
        <v>8871.2999999999993</v>
      </c>
      <c r="G266" s="4">
        <f t="shared" si="767"/>
        <v>0</v>
      </c>
      <c r="H266" s="4">
        <f t="shared" si="767"/>
        <v>8871.2999999999993</v>
      </c>
      <c r="I266" s="4">
        <f t="shared" si="767"/>
        <v>0</v>
      </c>
      <c r="J266" s="4">
        <f t="shared" si="767"/>
        <v>8871.2999999999993</v>
      </c>
      <c r="K266" s="4">
        <f>K267</f>
        <v>0</v>
      </c>
      <c r="L266" s="4">
        <f t="shared" ref="L266:N266" si="768">L267</f>
        <v>8871.2999999999993</v>
      </c>
      <c r="M266" s="4">
        <f>M267</f>
        <v>-5113.0133999999998</v>
      </c>
      <c r="N266" s="4">
        <f t="shared" si="768"/>
        <v>3758.2865999999995</v>
      </c>
      <c r="O266" s="4">
        <f>O267</f>
        <v>9000</v>
      </c>
      <c r="P266" s="4">
        <f t="shared" ref="P266:U266" si="769">P267</f>
        <v>0</v>
      </c>
      <c r="Q266" s="4">
        <f t="shared" si="769"/>
        <v>9000</v>
      </c>
      <c r="R266" s="4">
        <f t="shared" si="769"/>
        <v>0</v>
      </c>
      <c r="S266" s="4">
        <f t="shared" si="769"/>
        <v>9000</v>
      </c>
      <c r="T266" s="4">
        <f t="shared" si="769"/>
        <v>0</v>
      </c>
      <c r="U266" s="4">
        <f t="shared" si="769"/>
        <v>9000</v>
      </c>
      <c r="V266" s="4">
        <f>V267</f>
        <v>0</v>
      </c>
      <c r="W266" s="4">
        <f t="shared" ref="W266:AH266" si="770">W267</f>
        <v>9000</v>
      </c>
      <c r="X266" s="4">
        <f>X267</f>
        <v>0</v>
      </c>
      <c r="Y266" s="4">
        <f t="shared" si="770"/>
        <v>9000</v>
      </c>
      <c r="Z266" s="4">
        <f>Z267</f>
        <v>9000</v>
      </c>
      <c r="AA266" s="4">
        <f t="shared" si="770"/>
        <v>0</v>
      </c>
      <c r="AB266" s="4">
        <f t="shared" si="770"/>
        <v>9000</v>
      </c>
      <c r="AC266" s="4">
        <f>AC267</f>
        <v>0</v>
      </c>
      <c r="AD266" s="4">
        <f t="shared" si="770"/>
        <v>9000</v>
      </c>
      <c r="AE266" s="4">
        <f>AE267</f>
        <v>0</v>
      </c>
      <c r="AF266" s="4">
        <f t="shared" si="770"/>
        <v>9000</v>
      </c>
      <c r="AG266" s="4">
        <f>AG267</f>
        <v>0</v>
      </c>
      <c r="AH266" s="4">
        <f t="shared" si="770"/>
        <v>9000</v>
      </c>
      <c r="AI266" s="127"/>
    </row>
    <row r="267" spans="1:35" ht="31.5" outlineLevel="7" x14ac:dyDescent="0.25">
      <c r="A267" s="138" t="s">
        <v>256</v>
      </c>
      <c r="B267" s="138" t="s">
        <v>92</v>
      </c>
      <c r="C267" s="18" t="s">
        <v>93</v>
      </c>
      <c r="D267" s="5">
        <v>8871.2999999999993</v>
      </c>
      <c r="E267" s="5"/>
      <c r="F267" s="5">
        <f t="shared" ref="F267" si="771">SUM(D267:E267)</f>
        <v>8871.2999999999993</v>
      </c>
      <c r="G267" s="5"/>
      <c r="H267" s="5">
        <f t="shared" ref="H267" si="772">SUM(F267:G267)</f>
        <v>8871.2999999999993</v>
      </c>
      <c r="I267" s="5"/>
      <c r="J267" s="5">
        <f t="shared" ref="J267" si="773">SUM(H267:I267)</f>
        <v>8871.2999999999993</v>
      </c>
      <c r="K267" s="5"/>
      <c r="L267" s="5">
        <f t="shared" ref="L267" si="774">SUM(J267:K267)</f>
        <v>8871.2999999999993</v>
      </c>
      <c r="M267" s="5">
        <f>-1584.8292-400-2360.4842-647.7-120</f>
        <v>-5113.0133999999998</v>
      </c>
      <c r="N267" s="5">
        <f t="shared" ref="N267" si="775">SUM(L267:M267)</f>
        <v>3758.2865999999995</v>
      </c>
      <c r="O267" s="5">
        <v>9000</v>
      </c>
      <c r="P267" s="5"/>
      <c r="Q267" s="5">
        <f t="shared" ref="Q267" si="776">SUM(O267:P267)</f>
        <v>9000</v>
      </c>
      <c r="R267" s="5"/>
      <c r="S267" s="5">
        <f t="shared" ref="S267" si="777">SUM(Q267:R267)</f>
        <v>9000</v>
      </c>
      <c r="T267" s="5"/>
      <c r="U267" s="5">
        <f t="shared" ref="U267" si="778">SUM(S267:T267)</f>
        <v>9000</v>
      </c>
      <c r="V267" s="5"/>
      <c r="W267" s="5">
        <f t="shared" ref="W267" si="779">SUM(U267:V267)</f>
        <v>9000</v>
      </c>
      <c r="X267" s="5"/>
      <c r="Y267" s="5">
        <f t="shared" ref="Y267" si="780">SUM(W267:X267)</f>
        <v>9000</v>
      </c>
      <c r="Z267" s="5">
        <v>9000</v>
      </c>
      <c r="AA267" s="5"/>
      <c r="AB267" s="5">
        <f t="shared" ref="AB267" si="781">SUM(Z267:AA267)</f>
        <v>9000</v>
      </c>
      <c r="AC267" s="5"/>
      <c r="AD267" s="5">
        <f t="shared" ref="AD267" si="782">SUM(AB267:AC267)</f>
        <v>9000</v>
      </c>
      <c r="AE267" s="5"/>
      <c r="AF267" s="5">
        <f t="shared" ref="AF267" si="783">SUM(AD267:AE267)</f>
        <v>9000</v>
      </c>
      <c r="AG267" s="5"/>
      <c r="AH267" s="5">
        <f t="shared" ref="AH267" si="784">SUM(AF267:AG267)</f>
        <v>9000</v>
      </c>
      <c r="AI267" s="127"/>
    </row>
    <row r="268" spans="1:35" ht="31.5" outlineLevel="5" x14ac:dyDescent="0.25">
      <c r="A268" s="137" t="s">
        <v>258</v>
      </c>
      <c r="B268" s="137"/>
      <c r="C268" s="19" t="s">
        <v>259</v>
      </c>
      <c r="D268" s="4">
        <f>D269</f>
        <v>5000</v>
      </c>
      <c r="E268" s="4">
        <f t="shared" ref="E268:N268" si="785">E269</f>
        <v>0</v>
      </c>
      <c r="F268" s="4">
        <f t="shared" si="785"/>
        <v>5000</v>
      </c>
      <c r="G268" s="4">
        <f t="shared" si="785"/>
        <v>0</v>
      </c>
      <c r="H268" s="4">
        <f t="shared" si="785"/>
        <v>5000</v>
      </c>
      <c r="I268" s="4">
        <f t="shared" si="785"/>
        <v>937</v>
      </c>
      <c r="J268" s="4">
        <f t="shared" si="785"/>
        <v>5937</v>
      </c>
      <c r="K268" s="4">
        <f t="shared" si="785"/>
        <v>0</v>
      </c>
      <c r="L268" s="4">
        <f t="shared" si="785"/>
        <v>5937</v>
      </c>
      <c r="M268" s="4">
        <f t="shared" si="785"/>
        <v>-200</v>
      </c>
      <c r="N268" s="4">
        <f t="shared" si="785"/>
        <v>5737</v>
      </c>
      <c r="O268" s="4">
        <f>O269</f>
        <v>3300</v>
      </c>
      <c r="P268" s="4">
        <f t="shared" ref="P268:Y268" si="786">P269</f>
        <v>0</v>
      </c>
      <c r="Q268" s="4">
        <f t="shared" si="786"/>
        <v>3300</v>
      </c>
      <c r="R268" s="4">
        <f t="shared" si="786"/>
        <v>0</v>
      </c>
      <c r="S268" s="4">
        <f t="shared" si="786"/>
        <v>3300</v>
      </c>
      <c r="T268" s="4">
        <f t="shared" si="786"/>
        <v>0</v>
      </c>
      <c r="U268" s="4">
        <f t="shared" si="786"/>
        <v>3300</v>
      </c>
      <c r="V268" s="4">
        <f t="shared" si="786"/>
        <v>0</v>
      </c>
      <c r="W268" s="4">
        <f t="shared" si="786"/>
        <v>3300</v>
      </c>
      <c r="X268" s="4">
        <f t="shared" si="786"/>
        <v>0</v>
      </c>
      <c r="Y268" s="4">
        <f t="shared" si="786"/>
        <v>3300</v>
      </c>
      <c r="Z268" s="4">
        <f>Z269</f>
        <v>3300</v>
      </c>
      <c r="AA268" s="4">
        <f t="shared" ref="AA268:AH268" si="787">AA269</f>
        <v>0</v>
      </c>
      <c r="AB268" s="4">
        <f t="shared" si="787"/>
        <v>3300</v>
      </c>
      <c r="AC268" s="4">
        <f t="shared" si="787"/>
        <v>-666.68100000000004</v>
      </c>
      <c r="AD268" s="4">
        <f t="shared" si="787"/>
        <v>2633.319</v>
      </c>
      <c r="AE268" s="4">
        <f t="shared" si="787"/>
        <v>0</v>
      </c>
      <c r="AF268" s="4">
        <f t="shared" si="787"/>
        <v>2633.319</v>
      </c>
      <c r="AG268" s="4">
        <f t="shared" si="787"/>
        <v>0</v>
      </c>
      <c r="AH268" s="4">
        <f t="shared" si="787"/>
        <v>2633.319</v>
      </c>
      <c r="AI268" s="127"/>
    </row>
    <row r="269" spans="1:35" ht="31.5" outlineLevel="7" x14ac:dyDescent="0.25">
      <c r="A269" s="138" t="s">
        <v>258</v>
      </c>
      <c r="B269" s="138" t="s">
        <v>92</v>
      </c>
      <c r="C269" s="18" t="s">
        <v>93</v>
      </c>
      <c r="D269" s="5">
        <v>5000</v>
      </c>
      <c r="E269" s="5"/>
      <c r="F269" s="5">
        <f t="shared" ref="F269" si="788">SUM(D269:E269)</f>
        <v>5000</v>
      </c>
      <c r="G269" s="5"/>
      <c r="H269" s="5">
        <f t="shared" ref="H269" si="789">SUM(F269:G269)</f>
        <v>5000</v>
      </c>
      <c r="I269" s="5">
        <v>937</v>
      </c>
      <c r="J269" s="5">
        <f t="shared" ref="J269" si="790">SUM(H269:I269)</f>
        <v>5937</v>
      </c>
      <c r="K269" s="5"/>
      <c r="L269" s="5">
        <f t="shared" ref="L269" si="791">SUM(J269:K269)</f>
        <v>5937</v>
      </c>
      <c r="M269" s="5">
        <f>-200</f>
        <v>-200</v>
      </c>
      <c r="N269" s="5">
        <f t="shared" ref="N269" si="792">SUM(L269:M269)</f>
        <v>5737</v>
      </c>
      <c r="O269" s="5">
        <v>3300</v>
      </c>
      <c r="P269" s="5"/>
      <c r="Q269" s="5">
        <f t="shared" ref="Q269" si="793">SUM(O269:P269)</f>
        <v>3300</v>
      </c>
      <c r="R269" s="5"/>
      <c r="S269" s="5">
        <f t="shared" ref="S269" si="794">SUM(Q269:R269)</f>
        <v>3300</v>
      </c>
      <c r="T269" s="5"/>
      <c r="U269" s="5">
        <f t="shared" ref="U269" si="795">SUM(S269:T269)</f>
        <v>3300</v>
      </c>
      <c r="V269" s="5"/>
      <c r="W269" s="5">
        <f t="shared" ref="W269" si="796">SUM(U269:V269)</f>
        <v>3300</v>
      </c>
      <c r="X269" s="5"/>
      <c r="Y269" s="5">
        <f t="shared" ref="Y269" si="797">SUM(W269:X269)</f>
        <v>3300</v>
      </c>
      <c r="Z269" s="5">
        <v>3300</v>
      </c>
      <c r="AA269" s="5"/>
      <c r="AB269" s="5">
        <f t="shared" ref="AB269" si="798">SUM(Z269:AA269)</f>
        <v>3300</v>
      </c>
      <c r="AC269" s="5">
        <v>-666.68100000000004</v>
      </c>
      <c r="AD269" s="5">
        <f t="shared" ref="AD269" si="799">SUM(AB269:AC269)</f>
        <v>2633.319</v>
      </c>
      <c r="AE269" s="5"/>
      <c r="AF269" s="5">
        <f t="shared" ref="AF269" si="800">SUM(AD269:AE269)</f>
        <v>2633.319</v>
      </c>
      <c r="AG269" s="5"/>
      <c r="AH269" s="5">
        <f t="shared" ref="AH269" si="801">SUM(AF269:AG269)</f>
        <v>2633.319</v>
      </c>
      <c r="AI269" s="127"/>
    </row>
    <row r="270" spans="1:35" ht="47.25" hidden="1" outlineLevel="5" x14ac:dyDescent="0.25">
      <c r="A270" s="137" t="s">
        <v>175</v>
      </c>
      <c r="B270" s="137"/>
      <c r="C270" s="19" t="s">
        <v>567</v>
      </c>
      <c r="D270" s="4">
        <f>D271</f>
        <v>841.18399999999997</v>
      </c>
      <c r="E270" s="4">
        <f t="shared" ref="E270:N270" si="802">E271</f>
        <v>0</v>
      </c>
      <c r="F270" s="4">
        <f t="shared" si="802"/>
        <v>841.18399999999997</v>
      </c>
      <c r="G270" s="4">
        <f t="shared" si="802"/>
        <v>0</v>
      </c>
      <c r="H270" s="4">
        <f t="shared" si="802"/>
        <v>841.18399999999997</v>
      </c>
      <c r="I270" s="4">
        <f t="shared" si="802"/>
        <v>0</v>
      </c>
      <c r="J270" s="4">
        <f t="shared" si="802"/>
        <v>841.18399999999997</v>
      </c>
      <c r="K270" s="4">
        <f t="shared" si="802"/>
        <v>0</v>
      </c>
      <c r="L270" s="4">
        <f t="shared" si="802"/>
        <v>841.18399999999997</v>
      </c>
      <c r="M270" s="4">
        <f t="shared" si="802"/>
        <v>0</v>
      </c>
      <c r="N270" s="4">
        <f t="shared" si="802"/>
        <v>841.18399999999997</v>
      </c>
      <c r="O270" s="4">
        <f>O271</f>
        <v>800</v>
      </c>
      <c r="P270" s="4">
        <f t="shared" ref="P270:Y270" si="803">P271</f>
        <v>0</v>
      </c>
      <c r="Q270" s="4">
        <f t="shared" si="803"/>
        <v>800</v>
      </c>
      <c r="R270" s="4">
        <f t="shared" si="803"/>
        <v>0</v>
      </c>
      <c r="S270" s="4">
        <f t="shared" si="803"/>
        <v>800</v>
      </c>
      <c r="T270" s="4">
        <f t="shared" si="803"/>
        <v>0</v>
      </c>
      <c r="U270" s="4">
        <f t="shared" si="803"/>
        <v>800</v>
      </c>
      <c r="V270" s="4">
        <f t="shared" si="803"/>
        <v>0</v>
      </c>
      <c r="W270" s="4">
        <f t="shared" si="803"/>
        <v>800</v>
      </c>
      <c r="X270" s="4">
        <f t="shared" si="803"/>
        <v>0</v>
      </c>
      <c r="Y270" s="4">
        <f t="shared" si="803"/>
        <v>800</v>
      </c>
      <c r="Z270" s="4">
        <f>Z271</f>
        <v>0</v>
      </c>
      <c r="AA270" s="4">
        <f t="shared" ref="AA270" si="804">AA271</f>
        <v>0</v>
      </c>
      <c r="AB270" s="4"/>
      <c r="AC270" s="4">
        <f t="shared" ref="AC270:AH270" si="805">AC271</f>
        <v>666.68100000000004</v>
      </c>
      <c r="AD270" s="4">
        <f t="shared" si="805"/>
        <v>666.68100000000004</v>
      </c>
      <c r="AE270" s="4">
        <f t="shared" si="805"/>
        <v>0</v>
      </c>
      <c r="AF270" s="4">
        <f t="shared" si="805"/>
        <v>666.68100000000004</v>
      </c>
      <c r="AG270" s="4">
        <f t="shared" si="805"/>
        <v>0</v>
      </c>
      <c r="AH270" s="4">
        <f t="shared" si="805"/>
        <v>666.68100000000004</v>
      </c>
      <c r="AI270" s="127"/>
    </row>
    <row r="271" spans="1:35" ht="31.5" hidden="1" outlineLevel="7" x14ac:dyDescent="0.25">
      <c r="A271" s="138" t="s">
        <v>175</v>
      </c>
      <c r="B271" s="138" t="s">
        <v>92</v>
      </c>
      <c r="C271" s="18" t="s">
        <v>93</v>
      </c>
      <c r="D271" s="15">
        <v>841.18399999999997</v>
      </c>
      <c r="E271" s="5"/>
      <c r="F271" s="5">
        <f t="shared" ref="F271" si="806">SUM(D271:E271)</f>
        <v>841.18399999999997</v>
      </c>
      <c r="G271" s="5"/>
      <c r="H271" s="5">
        <f t="shared" ref="H271" si="807">SUM(F271:G271)</f>
        <v>841.18399999999997</v>
      </c>
      <c r="I271" s="5"/>
      <c r="J271" s="5">
        <f t="shared" ref="J271" si="808">SUM(H271:I271)</f>
        <v>841.18399999999997</v>
      </c>
      <c r="K271" s="5"/>
      <c r="L271" s="5">
        <f t="shared" ref="L271" si="809">SUM(J271:K271)</f>
        <v>841.18399999999997</v>
      </c>
      <c r="M271" s="5"/>
      <c r="N271" s="5">
        <f t="shared" ref="N271" si="810">SUM(L271:M271)</f>
        <v>841.18399999999997</v>
      </c>
      <c r="O271" s="5">
        <v>800</v>
      </c>
      <c r="P271" s="5"/>
      <c r="Q271" s="5">
        <f t="shared" ref="Q271" si="811">SUM(O271:P271)</f>
        <v>800</v>
      </c>
      <c r="R271" s="5"/>
      <c r="S271" s="5">
        <f t="shared" ref="S271" si="812">SUM(Q271:R271)</f>
        <v>800</v>
      </c>
      <c r="T271" s="5"/>
      <c r="U271" s="5">
        <f t="shared" ref="U271" si="813">SUM(S271:T271)</f>
        <v>800</v>
      </c>
      <c r="V271" s="5"/>
      <c r="W271" s="5">
        <f t="shared" ref="W271" si="814">SUM(U271:V271)</f>
        <v>800</v>
      </c>
      <c r="X271" s="5"/>
      <c r="Y271" s="5">
        <f t="shared" ref="Y271" si="815">SUM(W271:X271)</f>
        <v>800</v>
      </c>
      <c r="Z271" s="5"/>
      <c r="AA271" s="5"/>
      <c r="AB271" s="5"/>
      <c r="AC271" s="5">
        <v>666.68100000000004</v>
      </c>
      <c r="AD271" s="5">
        <f t="shared" ref="AD271" si="816">SUM(AB271:AC271)</f>
        <v>666.68100000000004</v>
      </c>
      <c r="AE271" s="5"/>
      <c r="AF271" s="5">
        <f t="shared" ref="AF271" si="817">SUM(AD271:AE271)</f>
        <v>666.68100000000004</v>
      </c>
      <c r="AG271" s="5"/>
      <c r="AH271" s="5">
        <f t="shared" ref="AH271" si="818">SUM(AF271:AG271)</f>
        <v>666.68100000000004</v>
      </c>
      <c r="AI271" s="127"/>
    </row>
    <row r="272" spans="1:35" ht="47.25" hidden="1" outlineLevel="5" x14ac:dyDescent="0.25">
      <c r="A272" s="137" t="s">
        <v>175</v>
      </c>
      <c r="B272" s="137"/>
      <c r="C272" s="19" t="s">
        <v>576</v>
      </c>
      <c r="D272" s="4">
        <f>D273</f>
        <v>2523.3000000000002</v>
      </c>
      <c r="E272" s="4">
        <f t="shared" ref="E272:N272" si="819">E273</f>
        <v>0</v>
      </c>
      <c r="F272" s="4">
        <f t="shared" si="819"/>
        <v>2523.3000000000002</v>
      </c>
      <c r="G272" s="4">
        <f t="shared" si="819"/>
        <v>0</v>
      </c>
      <c r="H272" s="4">
        <f t="shared" si="819"/>
        <v>2523.3000000000002</v>
      </c>
      <c r="I272" s="4">
        <f t="shared" si="819"/>
        <v>0</v>
      </c>
      <c r="J272" s="4">
        <f t="shared" si="819"/>
        <v>2523.3000000000002</v>
      </c>
      <c r="K272" s="4">
        <f t="shared" si="819"/>
        <v>0</v>
      </c>
      <c r="L272" s="4">
        <f t="shared" si="819"/>
        <v>2523.3000000000002</v>
      </c>
      <c r="M272" s="4">
        <f t="shared" si="819"/>
        <v>0</v>
      </c>
      <c r="N272" s="4">
        <f t="shared" si="819"/>
        <v>2523.3000000000002</v>
      </c>
      <c r="O272" s="4">
        <f>O273</f>
        <v>2400</v>
      </c>
      <c r="P272" s="4">
        <f t="shared" ref="P272:Y272" si="820">P273</f>
        <v>0</v>
      </c>
      <c r="Q272" s="4">
        <f t="shared" si="820"/>
        <v>2400</v>
      </c>
      <c r="R272" s="4">
        <f t="shared" si="820"/>
        <v>0</v>
      </c>
      <c r="S272" s="4">
        <f t="shared" si="820"/>
        <v>2400</v>
      </c>
      <c r="T272" s="4">
        <f t="shared" si="820"/>
        <v>0</v>
      </c>
      <c r="U272" s="4">
        <f t="shared" si="820"/>
        <v>2400</v>
      </c>
      <c r="V272" s="4">
        <f t="shared" si="820"/>
        <v>0</v>
      </c>
      <c r="W272" s="4">
        <f t="shared" si="820"/>
        <v>2400</v>
      </c>
      <c r="X272" s="4">
        <f t="shared" si="820"/>
        <v>0</v>
      </c>
      <c r="Y272" s="4">
        <f t="shared" si="820"/>
        <v>2400</v>
      </c>
      <c r="Z272" s="4">
        <f>Z273</f>
        <v>0</v>
      </c>
      <c r="AA272" s="4">
        <f t="shared" ref="AA272" si="821">AA273</f>
        <v>0</v>
      </c>
      <c r="AB272" s="4"/>
      <c r="AC272" s="4">
        <f t="shared" ref="AC272:AH272" si="822">AC273</f>
        <v>0</v>
      </c>
      <c r="AD272" s="4">
        <f t="shared" si="822"/>
        <v>0</v>
      </c>
      <c r="AE272" s="4">
        <f t="shared" si="822"/>
        <v>0</v>
      </c>
      <c r="AF272" s="4">
        <f t="shared" si="822"/>
        <v>0</v>
      </c>
      <c r="AG272" s="4">
        <f t="shared" si="822"/>
        <v>0</v>
      </c>
      <c r="AH272" s="4">
        <f t="shared" si="822"/>
        <v>0</v>
      </c>
      <c r="AI272" s="127"/>
    </row>
    <row r="273" spans="1:35" ht="31.5" hidden="1" outlineLevel="7" x14ac:dyDescent="0.25">
      <c r="A273" s="138" t="s">
        <v>175</v>
      </c>
      <c r="B273" s="138" t="s">
        <v>92</v>
      </c>
      <c r="C273" s="18" t="s">
        <v>93</v>
      </c>
      <c r="D273" s="5">
        <v>2523.3000000000002</v>
      </c>
      <c r="E273" s="5"/>
      <c r="F273" s="5">
        <f t="shared" ref="F273" si="823">SUM(D273:E273)</f>
        <v>2523.3000000000002</v>
      </c>
      <c r="G273" s="5"/>
      <c r="H273" s="5">
        <f t="shared" ref="H273" si="824">SUM(F273:G273)</f>
        <v>2523.3000000000002</v>
      </c>
      <c r="I273" s="5"/>
      <c r="J273" s="5">
        <f t="shared" ref="J273" si="825">SUM(H273:I273)</f>
        <v>2523.3000000000002</v>
      </c>
      <c r="K273" s="5"/>
      <c r="L273" s="5">
        <f t="shared" ref="L273" si="826">SUM(J273:K273)</f>
        <v>2523.3000000000002</v>
      </c>
      <c r="M273" s="5"/>
      <c r="N273" s="5">
        <f t="shared" ref="N273" si="827">SUM(L273:M273)</f>
        <v>2523.3000000000002</v>
      </c>
      <c r="O273" s="5">
        <v>2400</v>
      </c>
      <c r="P273" s="5"/>
      <c r="Q273" s="5">
        <f t="shared" ref="Q273" si="828">SUM(O273:P273)</f>
        <v>2400</v>
      </c>
      <c r="R273" s="5"/>
      <c r="S273" s="5">
        <f t="shared" ref="S273" si="829">SUM(Q273:R273)</f>
        <v>2400</v>
      </c>
      <c r="T273" s="5"/>
      <c r="U273" s="5">
        <f t="shared" ref="U273" si="830">SUM(S273:T273)</f>
        <v>2400</v>
      </c>
      <c r="V273" s="5"/>
      <c r="W273" s="5">
        <f t="shared" ref="W273" si="831">SUM(U273:V273)</f>
        <v>2400</v>
      </c>
      <c r="X273" s="5"/>
      <c r="Y273" s="5">
        <f t="shared" ref="Y273" si="832">SUM(W273:X273)</f>
        <v>2400</v>
      </c>
      <c r="Z273" s="5"/>
      <c r="AA273" s="5"/>
      <c r="AB273" s="5"/>
      <c r="AC273" s="5"/>
      <c r="AD273" s="5">
        <f t="shared" ref="AD273" si="833">SUM(AB273:AC273)</f>
        <v>0</v>
      </c>
      <c r="AE273" s="5"/>
      <c r="AF273" s="5">
        <f t="shared" ref="AF273" si="834">SUM(AD273:AE273)</f>
        <v>0</v>
      </c>
      <c r="AG273" s="5"/>
      <c r="AH273" s="5">
        <f t="shared" ref="AH273" si="835">SUM(AF273:AG273)</f>
        <v>0</v>
      </c>
      <c r="AI273" s="127"/>
    </row>
    <row r="274" spans="1:35" ht="31.5" hidden="1" outlineLevel="7" x14ac:dyDescent="0.2">
      <c r="A274" s="137" t="s">
        <v>754</v>
      </c>
      <c r="B274" s="137"/>
      <c r="C274" s="13" t="s">
        <v>740</v>
      </c>
      <c r="D274" s="5"/>
      <c r="E274" s="5"/>
      <c r="F274" s="5"/>
      <c r="G274" s="5"/>
      <c r="H274" s="5"/>
      <c r="I274" s="5"/>
      <c r="J274" s="5"/>
      <c r="K274" s="4">
        <f t="shared" ref="K274:N274" si="836">K275</f>
        <v>0</v>
      </c>
      <c r="L274" s="4">
        <f t="shared" si="836"/>
        <v>0</v>
      </c>
      <c r="M274" s="4">
        <f t="shared" si="836"/>
        <v>0</v>
      </c>
      <c r="N274" s="4">
        <f t="shared" si="836"/>
        <v>0</v>
      </c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127"/>
    </row>
    <row r="275" spans="1:35" ht="31.5" hidden="1" outlineLevel="7" x14ac:dyDescent="0.2">
      <c r="A275" s="138" t="s">
        <v>754</v>
      </c>
      <c r="B275" s="138" t="s">
        <v>92</v>
      </c>
      <c r="C275" s="11" t="s">
        <v>93</v>
      </c>
      <c r="D275" s="5"/>
      <c r="E275" s="5"/>
      <c r="F275" s="5"/>
      <c r="G275" s="5"/>
      <c r="H275" s="5"/>
      <c r="I275" s="5"/>
      <c r="J275" s="5"/>
      <c r="K275" s="5"/>
      <c r="L275" s="5">
        <f t="shared" ref="L275" si="837">SUM(J275:K275)</f>
        <v>0</v>
      </c>
      <c r="M275" s="5"/>
      <c r="N275" s="5">
        <f t="shared" ref="N275" si="838">SUM(L275:M275)</f>
        <v>0</v>
      </c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127"/>
    </row>
    <row r="276" spans="1:35" ht="31.5" hidden="1" outlineLevel="4" x14ac:dyDescent="0.25">
      <c r="A276" s="137" t="s">
        <v>222</v>
      </c>
      <c r="B276" s="137"/>
      <c r="C276" s="19" t="s">
        <v>223</v>
      </c>
      <c r="D276" s="4">
        <f>D281+D283+D279+D277</f>
        <v>2846.9</v>
      </c>
      <c r="E276" s="4">
        <f t="shared" ref="E276:AD276" si="839">E281+E283+E279+E277</f>
        <v>0</v>
      </c>
      <c r="F276" s="4">
        <f t="shared" si="839"/>
        <v>2846.9</v>
      </c>
      <c r="G276" s="4">
        <f t="shared" si="839"/>
        <v>0</v>
      </c>
      <c r="H276" s="4">
        <f t="shared" si="839"/>
        <v>2846.9</v>
      </c>
      <c r="I276" s="4">
        <f t="shared" si="839"/>
        <v>0</v>
      </c>
      <c r="J276" s="4">
        <f t="shared" si="839"/>
        <v>2846.9</v>
      </c>
      <c r="K276" s="4">
        <f t="shared" ref="K276:L276" si="840">K281+K283+K279+K277</f>
        <v>0</v>
      </c>
      <c r="L276" s="4">
        <f t="shared" si="840"/>
        <v>2846.9</v>
      </c>
      <c r="M276" s="4">
        <f t="shared" ref="M276:N276" si="841">M281+M283+M279+M277</f>
        <v>0</v>
      </c>
      <c r="N276" s="4">
        <f t="shared" si="841"/>
        <v>2846.9</v>
      </c>
      <c r="O276" s="4">
        <f t="shared" si="839"/>
        <v>2283.3000000000002</v>
      </c>
      <c r="P276" s="4">
        <f t="shared" si="839"/>
        <v>0</v>
      </c>
      <c r="Q276" s="4">
        <f t="shared" si="839"/>
        <v>2283.3000000000002</v>
      </c>
      <c r="R276" s="4">
        <f t="shared" si="839"/>
        <v>0</v>
      </c>
      <c r="S276" s="4">
        <f t="shared" si="839"/>
        <v>2283.3000000000002</v>
      </c>
      <c r="T276" s="4">
        <f t="shared" si="839"/>
        <v>0</v>
      </c>
      <c r="U276" s="4">
        <f t="shared" si="839"/>
        <v>2283.3000000000002</v>
      </c>
      <c r="V276" s="4">
        <f t="shared" si="839"/>
        <v>0</v>
      </c>
      <c r="W276" s="4">
        <f t="shared" si="839"/>
        <v>2283.3000000000002</v>
      </c>
      <c r="X276" s="4">
        <f t="shared" ref="X276:Y276" si="842">X281+X283+X279+X277</f>
        <v>0</v>
      </c>
      <c r="Y276" s="4">
        <f t="shared" si="842"/>
        <v>2283.3000000000002</v>
      </c>
      <c r="Z276" s="4">
        <f t="shared" si="839"/>
        <v>2283.3000000000002</v>
      </c>
      <c r="AA276" s="4">
        <f t="shared" si="839"/>
        <v>0</v>
      </c>
      <c r="AB276" s="4">
        <f t="shared" si="839"/>
        <v>2283.3000000000002</v>
      </c>
      <c r="AC276" s="4">
        <f t="shared" si="839"/>
        <v>0</v>
      </c>
      <c r="AD276" s="4">
        <f t="shared" si="839"/>
        <v>2283.3000000000002</v>
      </c>
      <c r="AE276" s="4">
        <f t="shared" ref="AE276:AH276" si="843">AE281+AE283+AE279+AE277</f>
        <v>0</v>
      </c>
      <c r="AF276" s="4">
        <f t="shared" si="843"/>
        <v>2283.3000000000002</v>
      </c>
      <c r="AG276" s="4">
        <f t="shared" si="843"/>
        <v>0</v>
      </c>
      <c r="AH276" s="4">
        <f t="shared" si="843"/>
        <v>2283.3000000000002</v>
      </c>
      <c r="AI276" s="127"/>
    </row>
    <row r="277" spans="1:35" ht="15.75" hidden="1" outlineLevel="5" x14ac:dyDescent="0.25">
      <c r="A277" s="137" t="s">
        <v>260</v>
      </c>
      <c r="B277" s="137"/>
      <c r="C277" s="19" t="s">
        <v>261</v>
      </c>
      <c r="D277" s="4">
        <f>D278</f>
        <v>2183.3000000000002</v>
      </c>
      <c r="E277" s="4">
        <f t="shared" ref="E277:N277" si="844">E278</f>
        <v>0</v>
      </c>
      <c r="F277" s="4">
        <f t="shared" si="844"/>
        <v>2183.3000000000002</v>
      </c>
      <c r="G277" s="4">
        <f t="shared" si="844"/>
        <v>0</v>
      </c>
      <c r="H277" s="4">
        <f t="shared" si="844"/>
        <v>2183.3000000000002</v>
      </c>
      <c r="I277" s="4">
        <f t="shared" si="844"/>
        <v>0</v>
      </c>
      <c r="J277" s="4">
        <f t="shared" si="844"/>
        <v>2183.3000000000002</v>
      </c>
      <c r="K277" s="4">
        <f t="shared" si="844"/>
        <v>0</v>
      </c>
      <c r="L277" s="4">
        <f t="shared" si="844"/>
        <v>2183.3000000000002</v>
      </c>
      <c r="M277" s="4">
        <f t="shared" si="844"/>
        <v>0</v>
      </c>
      <c r="N277" s="4">
        <f t="shared" si="844"/>
        <v>2183.3000000000002</v>
      </c>
      <c r="O277" s="4">
        <f>O278</f>
        <v>2183.3000000000002</v>
      </c>
      <c r="P277" s="4">
        <f t="shared" ref="P277:Y277" si="845">P278</f>
        <v>0</v>
      </c>
      <c r="Q277" s="4">
        <f t="shared" si="845"/>
        <v>2183.3000000000002</v>
      </c>
      <c r="R277" s="4">
        <f t="shared" si="845"/>
        <v>0</v>
      </c>
      <c r="S277" s="4">
        <f t="shared" si="845"/>
        <v>2183.3000000000002</v>
      </c>
      <c r="T277" s="4">
        <f t="shared" si="845"/>
        <v>0</v>
      </c>
      <c r="U277" s="4">
        <f t="shared" si="845"/>
        <v>2183.3000000000002</v>
      </c>
      <c r="V277" s="4">
        <f t="shared" si="845"/>
        <v>0</v>
      </c>
      <c r="W277" s="4">
        <f t="shared" si="845"/>
        <v>2183.3000000000002</v>
      </c>
      <c r="X277" s="4">
        <f t="shared" si="845"/>
        <v>0</v>
      </c>
      <c r="Y277" s="4">
        <f t="shared" si="845"/>
        <v>2183.3000000000002</v>
      </c>
      <c r="Z277" s="4">
        <f>Z278</f>
        <v>2183.3000000000002</v>
      </c>
      <c r="AA277" s="4">
        <f t="shared" ref="AA277:AH277" si="846">AA278</f>
        <v>0</v>
      </c>
      <c r="AB277" s="4">
        <f t="shared" si="846"/>
        <v>2183.3000000000002</v>
      </c>
      <c r="AC277" s="4">
        <f t="shared" si="846"/>
        <v>0</v>
      </c>
      <c r="AD277" s="4">
        <f t="shared" si="846"/>
        <v>2183.3000000000002</v>
      </c>
      <c r="AE277" s="4">
        <f t="shared" si="846"/>
        <v>0</v>
      </c>
      <c r="AF277" s="4">
        <f t="shared" si="846"/>
        <v>2183.3000000000002</v>
      </c>
      <c r="AG277" s="4">
        <f t="shared" si="846"/>
        <v>0</v>
      </c>
      <c r="AH277" s="4">
        <f t="shared" si="846"/>
        <v>2183.3000000000002</v>
      </c>
      <c r="AI277" s="127"/>
    </row>
    <row r="278" spans="1:35" ht="31.5" hidden="1" outlineLevel="7" x14ac:dyDescent="0.25">
      <c r="A278" s="138" t="s">
        <v>260</v>
      </c>
      <c r="B278" s="138" t="s">
        <v>92</v>
      </c>
      <c r="C278" s="18" t="s">
        <v>93</v>
      </c>
      <c r="D278" s="5">
        <v>2183.3000000000002</v>
      </c>
      <c r="E278" s="5"/>
      <c r="F278" s="5">
        <f t="shared" ref="F278" si="847">SUM(D278:E278)</f>
        <v>2183.3000000000002</v>
      </c>
      <c r="G278" s="5"/>
      <c r="H278" s="5">
        <f t="shared" ref="H278" si="848">SUM(F278:G278)</f>
        <v>2183.3000000000002</v>
      </c>
      <c r="I278" s="5"/>
      <c r="J278" s="5">
        <f t="shared" ref="J278" si="849">SUM(H278:I278)</f>
        <v>2183.3000000000002</v>
      </c>
      <c r="K278" s="5"/>
      <c r="L278" s="5">
        <f t="shared" ref="L278" si="850">SUM(J278:K278)</f>
        <v>2183.3000000000002</v>
      </c>
      <c r="M278" s="5"/>
      <c r="N278" s="5">
        <f t="shared" ref="N278" si="851">SUM(L278:M278)</f>
        <v>2183.3000000000002</v>
      </c>
      <c r="O278" s="5">
        <v>2183.3000000000002</v>
      </c>
      <c r="P278" s="5"/>
      <c r="Q278" s="5">
        <f t="shared" ref="Q278" si="852">SUM(O278:P278)</f>
        <v>2183.3000000000002</v>
      </c>
      <c r="R278" s="5"/>
      <c r="S278" s="5">
        <f t="shared" ref="S278" si="853">SUM(Q278:R278)</f>
        <v>2183.3000000000002</v>
      </c>
      <c r="T278" s="5"/>
      <c r="U278" s="5">
        <f t="shared" ref="U278" si="854">SUM(S278:T278)</f>
        <v>2183.3000000000002</v>
      </c>
      <c r="V278" s="5"/>
      <c r="W278" s="5">
        <f t="shared" ref="W278" si="855">SUM(U278:V278)</f>
        <v>2183.3000000000002</v>
      </c>
      <c r="X278" s="5"/>
      <c r="Y278" s="5">
        <f t="shared" ref="Y278" si="856">SUM(W278:X278)</f>
        <v>2183.3000000000002</v>
      </c>
      <c r="Z278" s="5">
        <v>2183.3000000000002</v>
      </c>
      <c r="AA278" s="5"/>
      <c r="AB278" s="5">
        <f t="shared" ref="AB278" si="857">SUM(Z278:AA278)</f>
        <v>2183.3000000000002</v>
      </c>
      <c r="AC278" s="5"/>
      <c r="AD278" s="5">
        <f t="shared" ref="AD278" si="858">SUM(AB278:AC278)</f>
        <v>2183.3000000000002</v>
      </c>
      <c r="AE278" s="5"/>
      <c r="AF278" s="5">
        <f t="shared" ref="AF278" si="859">SUM(AD278:AE278)</f>
        <v>2183.3000000000002</v>
      </c>
      <c r="AG278" s="5"/>
      <c r="AH278" s="5">
        <f t="shared" ref="AH278" si="860">SUM(AF278:AG278)</f>
        <v>2183.3000000000002</v>
      </c>
      <c r="AI278" s="127"/>
    </row>
    <row r="279" spans="1:35" ht="47.25" hidden="1" outlineLevel="5" x14ac:dyDescent="0.25">
      <c r="A279" s="137" t="s">
        <v>262</v>
      </c>
      <c r="B279" s="137"/>
      <c r="C279" s="19" t="s">
        <v>263</v>
      </c>
      <c r="D279" s="4">
        <f>D280</f>
        <v>112.5</v>
      </c>
      <c r="E279" s="4">
        <f t="shared" ref="E279:N279" si="861">E280</f>
        <v>0</v>
      </c>
      <c r="F279" s="4">
        <f t="shared" si="861"/>
        <v>112.5</v>
      </c>
      <c r="G279" s="4">
        <f t="shared" si="861"/>
        <v>-0.51639000000000002</v>
      </c>
      <c r="H279" s="4">
        <f t="shared" si="861"/>
        <v>111.98361</v>
      </c>
      <c r="I279" s="4">
        <f t="shared" si="861"/>
        <v>0</v>
      </c>
      <c r="J279" s="4">
        <f t="shared" si="861"/>
        <v>111.98361</v>
      </c>
      <c r="K279" s="4">
        <f t="shared" si="861"/>
        <v>0</v>
      </c>
      <c r="L279" s="4">
        <f t="shared" si="861"/>
        <v>111.98361</v>
      </c>
      <c r="M279" s="4">
        <f t="shared" si="861"/>
        <v>0</v>
      </c>
      <c r="N279" s="4">
        <f t="shared" si="861"/>
        <v>111.98361</v>
      </c>
      <c r="O279" s="4">
        <f>O280</f>
        <v>100</v>
      </c>
      <c r="P279" s="4">
        <f t="shared" ref="P279:Y279" si="862">P280</f>
        <v>0</v>
      </c>
      <c r="Q279" s="4">
        <f t="shared" si="862"/>
        <v>100</v>
      </c>
      <c r="R279" s="4">
        <f t="shared" si="862"/>
        <v>0</v>
      </c>
      <c r="S279" s="4">
        <f t="shared" si="862"/>
        <v>100</v>
      </c>
      <c r="T279" s="4">
        <f t="shared" si="862"/>
        <v>0</v>
      </c>
      <c r="U279" s="4">
        <f t="shared" si="862"/>
        <v>100</v>
      </c>
      <c r="V279" s="4">
        <f t="shared" si="862"/>
        <v>0</v>
      </c>
      <c r="W279" s="4">
        <f t="shared" si="862"/>
        <v>100</v>
      </c>
      <c r="X279" s="4">
        <f t="shared" si="862"/>
        <v>0</v>
      </c>
      <c r="Y279" s="4">
        <f t="shared" si="862"/>
        <v>100</v>
      </c>
      <c r="Z279" s="4">
        <f>Z280</f>
        <v>100</v>
      </c>
      <c r="AA279" s="4">
        <f t="shared" ref="AA279:AH279" si="863">AA280</f>
        <v>0</v>
      </c>
      <c r="AB279" s="4">
        <f t="shared" si="863"/>
        <v>100</v>
      </c>
      <c r="AC279" s="4">
        <f t="shared" si="863"/>
        <v>0</v>
      </c>
      <c r="AD279" s="4">
        <f t="shared" si="863"/>
        <v>100</v>
      </c>
      <c r="AE279" s="4">
        <f t="shared" si="863"/>
        <v>0</v>
      </c>
      <c r="AF279" s="4">
        <f t="shared" si="863"/>
        <v>100</v>
      </c>
      <c r="AG279" s="4">
        <f t="shared" si="863"/>
        <v>0</v>
      </c>
      <c r="AH279" s="4">
        <f t="shared" si="863"/>
        <v>100</v>
      </c>
      <c r="AI279" s="127"/>
    </row>
    <row r="280" spans="1:35" ht="31.5" hidden="1" outlineLevel="7" x14ac:dyDescent="0.25">
      <c r="A280" s="138" t="s">
        <v>262</v>
      </c>
      <c r="B280" s="138" t="s">
        <v>92</v>
      </c>
      <c r="C280" s="18" t="s">
        <v>93</v>
      </c>
      <c r="D280" s="5">
        <v>112.5</v>
      </c>
      <c r="E280" s="5"/>
      <c r="F280" s="5">
        <f t="shared" ref="F280" si="864">SUM(D280:E280)</f>
        <v>112.5</v>
      </c>
      <c r="G280" s="5">
        <v>-0.51639000000000002</v>
      </c>
      <c r="H280" s="5">
        <f t="shared" ref="H280" si="865">SUM(F280:G280)</f>
        <v>111.98361</v>
      </c>
      <c r="I280" s="5"/>
      <c r="J280" s="5">
        <f t="shared" ref="J280" si="866">SUM(H280:I280)</f>
        <v>111.98361</v>
      </c>
      <c r="K280" s="5"/>
      <c r="L280" s="5">
        <f t="shared" ref="L280" si="867">SUM(J280:K280)</f>
        <v>111.98361</v>
      </c>
      <c r="M280" s="5"/>
      <c r="N280" s="5">
        <f t="shared" ref="N280" si="868">SUM(L280:M280)</f>
        <v>111.98361</v>
      </c>
      <c r="O280" s="5">
        <v>100</v>
      </c>
      <c r="P280" s="5"/>
      <c r="Q280" s="5">
        <f t="shared" ref="Q280" si="869">SUM(O280:P280)</f>
        <v>100</v>
      </c>
      <c r="R280" s="5"/>
      <c r="S280" s="5">
        <f t="shared" ref="S280" si="870">SUM(Q280:R280)</f>
        <v>100</v>
      </c>
      <c r="T280" s="5"/>
      <c r="U280" s="5">
        <f t="shared" ref="U280" si="871">SUM(S280:T280)</f>
        <v>100</v>
      </c>
      <c r="V280" s="5"/>
      <c r="W280" s="5">
        <f t="shared" ref="W280" si="872">SUM(U280:V280)</f>
        <v>100</v>
      </c>
      <c r="X280" s="5"/>
      <c r="Y280" s="5">
        <f t="shared" ref="Y280" si="873">SUM(W280:X280)</f>
        <v>100</v>
      </c>
      <c r="Z280" s="5">
        <v>100</v>
      </c>
      <c r="AA280" s="5"/>
      <c r="AB280" s="5">
        <f t="shared" ref="AB280" si="874">SUM(Z280:AA280)</f>
        <v>100</v>
      </c>
      <c r="AC280" s="5"/>
      <c r="AD280" s="5">
        <f t="shared" ref="AD280" si="875">SUM(AB280:AC280)</f>
        <v>100</v>
      </c>
      <c r="AE280" s="5"/>
      <c r="AF280" s="5">
        <f t="shared" ref="AF280" si="876">SUM(AD280:AE280)</f>
        <v>100</v>
      </c>
      <c r="AG280" s="5"/>
      <c r="AH280" s="5">
        <f t="shared" ref="AH280" si="877">SUM(AF280:AG280)</f>
        <v>100</v>
      </c>
      <c r="AI280" s="127"/>
    </row>
    <row r="281" spans="1:35" ht="47.25" hidden="1" outlineLevel="5" x14ac:dyDescent="0.25">
      <c r="A281" s="137" t="s">
        <v>224</v>
      </c>
      <c r="B281" s="137"/>
      <c r="C281" s="19" t="s">
        <v>541</v>
      </c>
      <c r="D281" s="4">
        <f>D282</f>
        <v>5</v>
      </c>
      <c r="E281" s="4">
        <f t="shared" ref="E281:N281" si="878">E282</f>
        <v>0</v>
      </c>
      <c r="F281" s="4">
        <f t="shared" si="878"/>
        <v>5</v>
      </c>
      <c r="G281" s="4">
        <f t="shared" si="878"/>
        <v>0.51639000000000002</v>
      </c>
      <c r="H281" s="4">
        <f t="shared" si="878"/>
        <v>5.5163900000000003</v>
      </c>
      <c r="I281" s="4">
        <f t="shared" si="878"/>
        <v>0</v>
      </c>
      <c r="J281" s="4">
        <f t="shared" si="878"/>
        <v>5.5163900000000003</v>
      </c>
      <c r="K281" s="4">
        <f t="shared" si="878"/>
        <v>0</v>
      </c>
      <c r="L281" s="4">
        <f t="shared" si="878"/>
        <v>5.5163900000000003</v>
      </c>
      <c r="M281" s="4">
        <f t="shared" si="878"/>
        <v>0</v>
      </c>
      <c r="N281" s="4">
        <f t="shared" si="878"/>
        <v>5.5163900000000003</v>
      </c>
      <c r="O281" s="4">
        <f>O282</f>
        <v>0</v>
      </c>
      <c r="P281" s="4">
        <f t="shared" ref="P281" si="879">P282</f>
        <v>0</v>
      </c>
      <c r="Q281" s="4"/>
      <c r="R281" s="4">
        <f t="shared" ref="R281" si="880">R282</f>
        <v>0</v>
      </c>
      <c r="S281" s="4"/>
      <c r="T281" s="4">
        <f t="shared" ref="T281:X281" si="881">T282</f>
        <v>0</v>
      </c>
      <c r="U281" s="4">
        <f t="shared" si="881"/>
        <v>0</v>
      </c>
      <c r="V281" s="4">
        <f t="shared" si="881"/>
        <v>0</v>
      </c>
      <c r="W281" s="4"/>
      <c r="X281" s="4">
        <f t="shared" si="881"/>
        <v>0</v>
      </c>
      <c r="Y281" s="4"/>
      <c r="Z281" s="4">
        <f>Z282</f>
        <v>0</v>
      </c>
      <c r="AA281" s="4">
        <f t="shared" ref="AA281" si="882">AA282</f>
        <v>0</v>
      </c>
      <c r="AB281" s="4"/>
      <c r="AC281" s="4">
        <f t="shared" ref="AC281:AE281" si="883">AC282</f>
        <v>0</v>
      </c>
      <c r="AD281" s="4"/>
      <c r="AE281" s="4">
        <f t="shared" si="883"/>
        <v>0</v>
      </c>
      <c r="AF281" s="4"/>
      <c r="AG281" s="4">
        <f t="shared" ref="AG281" si="884">AG282</f>
        <v>0</v>
      </c>
      <c r="AH281" s="4"/>
      <c r="AI281" s="127"/>
    </row>
    <row r="282" spans="1:35" ht="31.5" hidden="1" outlineLevel="7" x14ac:dyDescent="0.25">
      <c r="A282" s="138" t="s">
        <v>224</v>
      </c>
      <c r="B282" s="138" t="s">
        <v>92</v>
      </c>
      <c r="C282" s="18" t="s">
        <v>93</v>
      </c>
      <c r="D282" s="5">
        <v>5</v>
      </c>
      <c r="E282" s="5"/>
      <c r="F282" s="5">
        <f t="shared" ref="F282" si="885">SUM(D282:E282)</f>
        <v>5</v>
      </c>
      <c r="G282" s="5">
        <v>0.51639000000000002</v>
      </c>
      <c r="H282" s="5">
        <f t="shared" ref="H282" si="886">SUM(F282:G282)</f>
        <v>5.5163900000000003</v>
      </c>
      <c r="I282" s="5"/>
      <c r="J282" s="5">
        <f t="shared" ref="J282:L282" si="887">SUM(H282:I282)</f>
        <v>5.5163900000000003</v>
      </c>
      <c r="K282" s="5"/>
      <c r="L282" s="5">
        <f t="shared" si="887"/>
        <v>5.5163900000000003</v>
      </c>
      <c r="M282" s="5"/>
      <c r="N282" s="5">
        <f t="shared" ref="N282" si="888">SUM(L282:M282)</f>
        <v>5.5163900000000003</v>
      </c>
      <c r="O282" s="5"/>
      <c r="P282" s="5"/>
      <c r="Q282" s="5"/>
      <c r="R282" s="5"/>
      <c r="S282" s="5"/>
      <c r="T282" s="5"/>
      <c r="U282" s="5">
        <f t="shared" ref="U282" si="889">SUM(S282:T282)</f>
        <v>0</v>
      </c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127"/>
    </row>
    <row r="283" spans="1:35" ht="47.25" hidden="1" outlineLevel="5" x14ac:dyDescent="0.25">
      <c r="A283" s="137" t="s">
        <v>224</v>
      </c>
      <c r="B283" s="137"/>
      <c r="C283" s="19" t="s">
        <v>579</v>
      </c>
      <c r="D283" s="4">
        <f>D284</f>
        <v>546.1</v>
      </c>
      <c r="E283" s="4">
        <f t="shared" ref="E283:N283" si="890">E284</f>
        <v>0</v>
      </c>
      <c r="F283" s="4">
        <f t="shared" si="890"/>
        <v>546.1</v>
      </c>
      <c r="G283" s="4">
        <f t="shared" si="890"/>
        <v>0</v>
      </c>
      <c r="H283" s="4">
        <f t="shared" si="890"/>
        <v>546.1</v>
      </c>
      <c r="I283" s="4">
        <f t="shared" si="890"/>
        <v>0</v>
      </c>
      <c r="J283" s="4">
        <f t="shared" si="890"/>
        <v>546.1</v>
      </c>
      <c r="K283" s="4">
        <f t="shared" si="890"/>
        <v>0</v>
      </c>
      <c r="L283" s="4">
        <f t="shared" si="890"/>
        <v>546.1</v>
      </c>
      <c r="M283" s="4">
        <f t="shared" si="890"/>
        <v>0</v>
      </c>
      <c r="N283" s="4">
        <f t="shared" si="890"/>
        <v>546.1</v>
      </c>
      <c r="O283" s="4">
        <f>O284</f>
        <v>0</v>
      </c>
      <c r="P283" s="4">
        <f t="shared" ref="P283" si="891">P284</f>
        <v>0</v>
      </c>
      <c r="Q283" s="4"/>
      <c r="R283" s="4">
        <f t="shared" ref="R283:Y283" si="892">R284</f>
        <v>0</v>
      </c>
      <c r="S283" s="4">
        <f t="shared" si="892"/>
        <v>0</v>
      </c>
      <c r="T283" s="4">
        <f t="shared" si="892"/>
        <v>0</v>
      </c>
      <c r="U283" s="4">
        <f t="shared" si="892"/>
        <v>0</v>
      </c>
      <c r="V283" s="4">
        <f t="shared" si="892"/>
        <v>0</v>
      </c>
      <c r="W283" s="4">
        <f t="shared" si="892"/>
        <v>0</v>
      </c>
      <c r="X283" s="4">
        <f t="shared" si="892"/>
        <v>0</v>
      </c>
      <c r="Y283" s="4">
        <f t="shared" si="892"/>
        <v>0</v>
      </c>
      <c r="Z283" s="4">
        <f>Z284</f>
        <v>0</v>
      </c>
      <c r="AA283" s="4">
        <f t="shared" ref="AA283" si="893">AA284</f>
        <v>0</v>
      </c>
      <c r="AB283" s="4"/>
      <c r="AC283" s="4">
        <f t="shared" ref="AC283:AH283" si="894">AC284</f>
        <v>0</v>
      </c>
      <c r="AD283" s="4">
        <f t="shared" si="894"/>
        <v>0</v>
      </c>
      <c r="AE283" s="4">
        <f t="shared" si="894"/>
        <v>0</v>
      </c>
      <c r="AF283" s="4">
        <f t="shared" si="894"/>
        <v>0</v>
      </c>
      <c r="AG283" s="4">
        <f t="shared" si="894"/>
        <v>0</v>
      </c>
      <c r="AH283" s="4">
        <f t="shared" si="894"/>
        <v>0</v>
      </c>
      <c r="AI283" s="127"/>
    </row>
    <row r="284" spans="1:35" ht="31.5" hidden="1" outlineLevel="7" x14ac:dyDescent="0.25">
      <c r="A284" s="138" t="s">
        <v>224</v>
      </c>
      <c r="B284" s="138" t="s">
        <v>92</v>
      </c>
      <c r="C284" s="18" t="s">
        <v>93</v>
      </c>
      <c r="D284" s="5">
        <v>546.1</v>
      </c>
      <c r="E284" s="5"/>
      <c r="F284" s="5">
        <f t="shared" ref="F284" si="895">SUM(D284:E284)</f>
        <v>546.1</v>
      </c>
      <c r="G284" s="5"/>
      <c r="H284" s="5">
        <f t="shared" ref="H284" si="896">SUM(F284:G284)</f>
        <v>546.1</v>
      </c>
      <c r="I284" s="5"/>
      <c r="J284" s="5">
        <f t="shared" ref="J284" si="897">SUM(H284:I284)</f>
        <v>546.1</v>
      </c>
      <c r="K284" s="5"/>
      <c r="L284" s="5">
        <f t="shared" ref="L284" si="898">SUM(J284:K284)</f>
        <v>546.1</v>
      </c>
      <c r="M284" s="5"/>
      <c r="N284" s="5">
        <f t="shared" ref="N284" si="899">SUM(L284:M284)</f>
        <v>546.1</v>
      </c>
      <c r="O284" s="5"/>
      <c r="P284" s="5"/>
      <c r="Q284" s="5"/>
      <c r="R284" s="5"/>
      <c r="S284" s="5">
        <f t="shared" ref="S284" si="900">SUM(Q284:R284)</f>
        <v>0</v>
      </c>
      <c r="T284" s="5"/>
      <c r="U284" s="5">
        <f t="shared" ref="U284" si="901">SUM(S284:T284)</f>
        <v>0</v>
      </c>
      <c r="V284" s="5"/>
      <c r="W284" s="5">
        <f t="shared" ref="W284" si="902">SUM(U284:V284)</f>
        <v>0</v>
      </c>
      <c r="X284" s="5"/>
      <c r="Y284" s="5">
        <f t="shared" ref="Y284" si="903">SUM(W284:X284)</f>
        <v>0</v>
      </c>
      <c r="Z284" s="5"/>
      <c r="AA284" s="5"/>
      <c r="AB284" s="5"/>
      <c r="AC284" s="5"/>
      <c r="AD284" s="5">
        <f t="shared" ref="AD284" si="904">SUM(AB284:AC284)</f>
        <v>0</v>
      </c>
      <c r="AE284" s="5"/>
      <c r="AF284" s="5">
        <f t="shared" ref="AF284" si="905">SUM(AD284:AE284)</f>
        <v>0</v>
      </c>
      <c r="AG284" s="5"/>
      <c r="AH284" s="5">
        <f t="shared" ref="AH284" si="906">SUM(AF284:AG284)</f>
        <v>0</v>
      </c>
      <c r="AI284" s="127"/>
    </row>
    <row r="285" spans="1:35" ht="50.25" customHeight="1" outlineLevel="4" collapsed="1" x14ac:dyDescent="0.25">
      <c r="A285" s="137" t="s">
        <v>264</v>
      </c>
      <c r="B285" s="137"/>
      <c r="C285" s="19" t="s">
        <v>265</v>
      </c>
      <c r="D285" s="4">
        <f>D291+D289+D286</f>
        <v>14605</v>
      </c>
      <c r="E285" s="4">
        <f t="shared" ref="E285:L285" si="907">E291+E289+E286</f>
        <v>0</v>
      </c>
      <c r="F285" s="4">
        <f t="shared" si="907"/>
        <v>14605</v>
      </c>
      <c r="G285" s="4">
        <f t="shared" si="907"/>
        <v>0</v>
      </c>
      <c r="H285" s="4">
        <f t="shared" si="907"/>
        <v>14605</v>
      </c>
      <c r="I285" s="4">
        <f t="shared" si="907"/>
        <v>13200</v>
      </c>
      <c r="J285" s="4">
        <f t="shared" si="907"/>
        <v>27805</v>
      </c>
      <c r="K285" s="4">
        <f t="shared" si="907"/>
        <v>0</v>
      </c>
      <c r="L285" s="4">
        <f t="shared" si="907"/>
        <v>27805</v>
      </c>
      <c r="M285" s="4">
        <f>M291+M289+M286+M293</f>
        <v>3090</v>
      </c>
      <c r="N285" s="4">
        <f>N291+N289+N286+N293</f>
        <v>30895</v>
      </c>
      <c r="O285" s="4">
        <f>O291+O289+O286</f>
        <v>14995.7</v>
      </c>
      <c r="P285" s="4">
        <f t="shared" ref="P285:W285" si="908">P291+P289+P286</f>
        <v>0</v>
      </c>
      <c r="Q285" s="4">
        <f t="shared" si="908"/>
        <v>14995.7</v>
      </c>
      <c r="R285" s="4">
        <f t="shared" si="908"/>
        <v>0</v>
      </c>
      <c r="S285" s="4">
        <f t="shared" si="908"/>
        <v>14995.7</v>
      </c>
      <c r="T285" s="4">
        <f t="shared" si="908"/>
        <v>0</v>
      </c>
      <c r="U285" s="4">
        <f t="shared" si="908"/>
        <v>14995.7</v>
      </c>
      <c r="V285" s="4">
        <f t="shared" si="908"/>
        <v>0</v>
      </c>
      <c r="W285" s="4">
        <f t="shared" si="908"/>
        <v>14995.7</v>
      </c>
      <c r="X285" s="4">
        <f t="shared" ref="X285:Y285" si="909">X291+X289+X286</f>
        <v>0</v>
      </c>
      <c r="Y285" s="4">
        <f t="shared" si="909"/>
        <v>14995.7</v>
      </c>
      <c r="Z285" s="4">
        <f>Z291+Z289+Z286</f>
        <v>14782.699999999999</v>
      </c>
      <c r="AA285" s="4">
        <f t="shared" ref="AA285:AD285" si="910">AA291+AA289+AA286</f>
        <v>0</v>
      </c>
      <c r="AB285" s="4">
        <f t="shared" si="910"/>
        <v>14782.699999999999</v>
      </c>
      <c r="AC285" s="4">
        <f t="shared" si="910"/>
        <v>0</v>
      </c>
      <c r="AD285" s="4">
        <f t="shared" si="910"/>
        <v>14782.699999999999</v>
      </c>
      <c r="AE285" s="4">
        <f t="shared" ref="AE285:AH285" si="911">AE291+AE289+AE286</f>
        <v>0</v>
      </c>
      <c r="AF285" s="4">
        <f t="shared" si="911"/>
        <v>14782.699999999999</v>
      </c>
      <c r="AG285" s="4">
        <f t="shared" si="911"/>
        <v>0</v>
      </c>
      <c r="AH285" s="4">
        <f t="shared" si="911"/>
        <v>14782.699999999999</v>
      </c>
      <c r="AI285" s="127"/>
    </row>
    <row r="286" spans="1:35" ht="47.25" hidden="1" outlineLevel="4" x14ac:dyDescent="0.25">
      <c r="A286" s="137" t="s">
        <v>595</v>
      </c>
      <c r="B286" s="137"/>
      <c r="C286" s="19" t="s">
        <v>594</v>
      </c>
      <c r="D286" s="4">
        <f>D287+D288</f>
        <v>1150</v>
      </c>
      <c r="E286" s="4">
        <f t="shared" ref="E286:L286" si="912">E287+E288</f>
        <v>0</v>
      </c>
      <c r="F286" s="4">
        <f t="shared" si="912"/>
        <v>1150</v>
      </c>
      <c r="G286" s="4">
        <f t="shared" si="912"/>
        <v>0</v>
      </c>
      <c r="H286" s="4">
        <f t="shared" si="912"/>
        <v>1150</v>
      </c>
      <c r="I286" s="4">
        <f t="shared" si="912"/>
        <v>13200</v>
      </c>
      <c r="J286" s="4">
        <f t="shared" si="912"/>
        <v>14350</v>
      </c>
      <c r="K286" s="4">
        <f t="shared" si="912"/>
        <v>0</v>
      </c>
      <c r="L286" s="4">
        <f t="shared" si="912"/>
        <v>14350</v>
      </c>
      <c r="M286" s="4">
        <f t="shared" ref="M286:N286" si="913">M287+M288</f>
        <v>0</v>
      </c>
      <c r="N286" s="4">
        <f t="shared" si="913"/>
        <v>14350</v>
      </c>
      <c r="O286" s="4">
        <f>O287+O288</f>
        <v>0</v>
      </c>
      <c r="P286" s="4">
        <f t="shared" ref="P286" si="914">P287+P288</f>
        <v>0</v>
      </c>
      <c r="Q286" s="4"/>
      <c r="R286" s="4">
        <f t="shared" ref="R286:T286" si="915">R287+R288</f>
        <v>0</v>
      </c>
      <c r="S286" s="4">
        <f t="shared" si="915"/>
        <v>0</v>
      </c>
      <c r="T286" s="4">
        <f t="shared" si="915"/>
        <v>0</v>
      </c>
      <c r="U286" s="4"/>
      <c r="V286" s="4">
        <f t="shared" ref="V286:W286" si="916">V287+V288</f>
        <v>0</v>
      </c>
      <c r="W286" s="4">
        <f t="shared" si="916"/>
        <v>0</v>
      </c>
      <c r="X286" s="4">
        <f t="shared" ref="X286:Y286" si="917">X287+X288</f>
        <v>0</v>
      </c>
      <c r="Y286" s="4">
        <f t="shared" si="917"/>
        <v>0</v>
      </c>
      <c r="Z286" s="4">
        <f>Z287+Z288</f>
        <v>0</v>
      </c>
      <c r="AA286" s="4">
        <f t="shared" ref="AA286" si="918">AA287+AA288</f>
        <v>0</v>
      </c>
      <c r="AB286" s="4"/>
      <c r="AC286" s="4">
        <f t="shared" ref="AC286:AD286" si="919">AC287+AC288</f>
        <v>0</v>
      </c>
      <c r="AD286" s="4">
        <f t="shared" si="919"/>
        <v>0</v>
      </c>
      <c r="AE286" s="4">
        <f t="shared" ref="AE286:AH286" si="920">AE287+AE288</f>
        <v>0</v>
      </c>
      <c r="AF286" s="4">
        <f t="shared" si="920"/>
        <v>0</v>
      </c>
      <c r="AG286" s="4">
        <f t="shared" si="920"/>
        <v>0</v>
      </c>
      <c r="AH286" s="4">
        <f t="shared" si="920"/>
        <v>0</v>
      </c>
      <c r="AI286" s="127"/>
    </row>
    <row r="287" spans="1:35" ht="31.5" hidden="1" outlineLevel="4" x14ac:dyDescent="0.25">
      <c r="A287" s="138" t="s">
        <v>595</v>
      </c>
      <c r="B287" s="138" t="s">
        <v>11</v>
      </c>
      <c r="C287" s="18" t="s">
        <v>12</v>
      </c>
      <c r="D287" s="5">
        <v>900</v>
      </c>
      <c r="E287" s="5"/>
      <c r="F287" s="5">
        <f t="shared" ref="F287:F288" si="921">SUM(D287:E287)</f>
        <v>900</v>
      </c>
      <c r="G287" s="5"/>
      <c r="H287" s="5">
        <f t="shared" ref="H287:H288" si="922">SUM(F287:G287)</f>
        <v>900</v>
      </c>
      <c r="I287" s="5"/>
      <c r="J287" s="5">
        <f t="shared" ref="J287:J288" si="923">SUM(H287:I287)</f>
        <v>900</v>
      </c>
      <c r="K287" s="5"/>
      <c r="L287" s="5">
        <f t="shared" ref="L287:L288" si="924">SUM(J287:K287)</f>
        <v>900</v>
      </c>
      <c r="M287" s="5"/>
      <c r="N287" s="5">
        <f t="shared" ref="N287:N288" si="925">SUM(L287:M287)</f>
        <v>900</v>
      </c>
      <c r="O287" s="5"/>
      <c r="P287" s="5"/>
      <c r="Q287" s="5"/>
      <c r="R287" s="5"/>
      <c r="S287" s="5">
        <f t="shared" ref="S287:S288" si="926">SUM(Q287:R287)</f>
        <v>0</v>
      </c>
      <c r="T287" s="5"/>
      <c r="U287" s="5">
        <f t="shared" ref="U287" si="927">SUM(S287:T287)</f>
        <v>0</v>
      </c>
      <c r="V287" s="5"/>
      <c r="W287" s="5">
        <f t="shared" ref="W287:W288" si="928">SUM(U287:V287)</f>
        <v>0</v>
      </c>
      <c r="X287" s="5"/>
      <c r="Y287" s="5">
        <f t="shared" ref="Y287:Y288" si="929">SUM(W287:X287)</f>
        <v>0</v>
      </c>
      <c r="Z287" s="5"/>
      <c r="AA287" s="5"/>
      <c r="AB287" s="5"/>
      <c r="AC287" s="5"/>
      <c r="AD287" s="5">
        <f t="shared" ref="AD287:AD288" si="930">SUM(AB287:AC287)</f>
        <v>0</v>
      </c>
      <c r="AE287" s="5"/>
      <c r="AF287" s="5">
        <f t="shared" ref="AF287:AF288" si="931">SUM(AD287:AE287)</f>
        <v>0</v>
      </c>
      <c r="AG287" s="5"/>
      <c r="AH287" s="5">
        <f t="shared" ref="AH287:AH288" si="932">SUM(AF287:AG287)</f>
        <v>0</v>
      </c>
      <c r="AI287" s="127"/>
    </row>
    <row r="288" spans="1:35" ht="31.5" hidden="1" outlineLevel="4" x14ac:dyDescent="0.25">
      <c r="A288" s="138" t="s">
        <v>595</v>
      </c>
      <c r="B288" s="138" t="s">
        <v>92</v>
      </c>
      <c r="C288" s="18" t="s">
        <v>93</v>
      </c>
      <c r="D288" s="5">
        <v>250</v>
      </c>
      <c r="E288" s="5"/>
      <c r="F288" s="5">
        <f t="shared" si="921"/>
        <v>250</v>
      </c>
      <c r="G288" s="5"/>
      <c r="H288" s="5">
        <f t="shared" si="922"/>
        <v>250</v>
      </c>
      <c r="I288" s="5">
        <v>13200</v>
      </c>
      <c r="J288" s="5">
        <f t="shared" si="923"/>
        <v>13450</v>
      </c>
      <c r="K288" s="5"/>
      <c r="L288" s="5">
        <f t="shared" si="924"/>
        <v>13450</v>
      </c>
      <c r="M288" s="5"/>
      <c r="N288" s="5">
        <f t="shared" si="925"/>
        <v>13450</v>
      </c>
      <c r="O288" s="5"/>
      <c r="P288" s="5"/>
      <c r="Q288" s="5"/>
      <c r="R288" s="5"/>
      <c r="S288" s="5">
        <f t="shared" si="926"/>
        <v>0</v>
      </c>
      <c r="T288" s="5"/>
      <c r="U288" s="5"/>
      <c r="V288" s="5"/>
      <c r="W288" s="5">
        <f t="shared" si="928"/>
        <v>0</v>
      </c>
      <c r="X288" s="5"/>
      <c r="Y288" s="5">
        <f t="shared" si="929"/>
        <v>0</v>
      </c>
      <c r="Z288" s="5"/>
      <c r="AA288" s="5"/>
      <c r="AB288" s="5"/>
      <c r="AC288" s="5"/>
      <c r="AD288" s="5">
        <f t="shared" si="930"/>
        <v>0</v>
      </c>
      <c r="AE288" s="5"/>
      <c r="AF288" s="5">
        <f t="shared" si="931"/>
        <v>0</v>
      </c>
      <c r="AG288" s="5"/>
      <c r="AH288" s="5">
        <f t="shared" si="932"/>
        <v>0</v>
      </c>
      <c r="AI288" s="127"/>
    </row>
    <row r="289" spans="1:35" ht="63" hidden="1" outlineLevel="5" x14ac:dyDescent="0.25">
      <c r="A289" s="137" t="s">
        <v>266</v>
      </c>
      <c r="B289" s="137"/>
      <c r="C289" s="19" t="s">
        <v>543</v>
      </c>
      <c r="D289" s="4">
        <f>D290</f>
        <v>1345.5</v>
      </c>
      <c r="E289" s="4">
        <f t="shared" ref="E289:AH289" si="933">E290</f>
        <v>0</v>
      </c>
      <c r="F289" s="4">
        <f t="shared" si="933"/>
        <v>1345.5</v>
      </c>
      <c r="G289" s="4">
        <f t="shared" si="933"/>
        <v>0</v>
      </c>
      <c r="H289" s="4">
        <f t="shared" si="933"/>
        <v>1345.5</v>
      </c>
      <c r="I289" s="4">
        <f t="shared" si="933"/>
        <v>0</v>
      </c>
      <c r="J289" s="4">
        <f t="shared" si="933"/>
        <v>1345.5</v>
      </c>
      <c r="K289" s="4">
        <f t="shared" si="933"/>
        <v>0</v>
      </c>
      <c r="L289" s="4">
        <f t="shared" si="933"/>
        <v>1345.5</v>
      </c>
      <c r="M289" s="4">
        <f t="shared" si="933"/>
        <v>0</v>
      </c>
      <c r="N289" s="4">
        <f t="shared" si="933"/>
        <v>1345.5</v>
      </c>
      <c r="O289" s="4">
        <f t="shared" si="933"/>
        <v>1499.6</v>
      </c>
      <c r="P289" s="4">
        <f t="shared" si="933"/>
        <v>0</v>
      </c>
      <c r="Q289" s="4">
        <f t="shared" si="933"/>
        <v>1499.6</v>
      </c>
      <c r="R289" s="4">
        <f t="shared" si="933"/>
        <v>0</v>
      </c>
      <c r="S289" s="4">
        <f t="shared" si="933"/>
        <v>1499.6</v>
      </c>
      <c r="T289" s="4">
        <f t="shared" si="933"/>
        <v>0</v>
      </c>
      <c r="U289" s="4">
        <f t="shared" si="933"/>
        <v>1499.6</v>
      </c>
      <c r="V289" s="4">
        <f t="shared" si="933"/>
        <v>0</v>
      </c>
      <c r="W289" s="4">
        <f t="shared" si="933"/>
        <v>1499.6</v>
      </c>
      <c r="X289" s="4">
        <f t="shared" si="933"/>
        <v>0</v>
      </c>
      <c r="Y289" s="4">
        <f t="shared" si="933"/>
        <v>1499.6</v>
      </c>
      <c r="Z289" s="4">
        <f t="shared" si="933"/>
        <v>1478.3</v>
      </c>
      <c r="AA289" s="4">
        <f t="shared" si="933"/>
        <v>0</v>
      </c>
      <c r="AB289" s="4">
        <f t="shared" si="933"/>
        <v>1478.3</v>
      </c>
      <c r="AC289" s="4">
        <f t="shared" si="933"/>
        <v>0</v>
      </c>
      <c r="AD289" s="4">
        <f t="shared" si="933"/>
        <v>1478.3</v>
      </c>
      <c r="AE289" s="4">
        <f t="shared" si="933"/>
        <v>0</v>
      </c>
      <c r="AF289" s="4">
        <f t="shared" si="933"/>
        <v>1478.3</v>
      </c>
      <c r="AG289" s="4">
        <f t="shared" si="933"/>
        <v>0</v>
      </c>
      <c r="AH289" s="4">
        <f t="shared" si="933"/>
        <v>1478.3</v>
      </c>
      <c r="AI289" s="127"/>
    </row>
    <row r="290" spans="1:35" ht="31.5" hidden="1" outlineLevel="7" x14ac:dyDescent="0.25">
      <c r="A290" s="138" t="s">
        <v>266</v>
      </c>
      <c r="B290" s="138" t="s">
        <v>92</v>
      </c>
      <c r="C290" s="18" t="s">
        <v>93</v>
      </c>
      <c r="D290" s="5">
        <v>1345.5</v>
      </c>
      <c r="E290" s="5"/>
      <c r="F290" s="5">
        <f t="shared" ref="F290" si="934">SUM(D290:E290)</f>
        <v>1345.5</v>
      </c>
      <c r="G290" s="5"/>
      <c r="H290" s="5">
        <f t="shared" ref="H290" si="935">SUM(F290:G290)</f>
        <v>1345.5</v>
      </c>
      <c r="I290" s="5"/>
      <c r="J290" s="5">
        <f t="shared" ref="J290" si="936">SUM(H290:I290)</f>
        <v>1345.5</v>
      </c>
      <c r="K290" s="5"/>
      <c r="L290" s="5">
        <f t="shared" ref="L290" si="937">SUM(J290:K290)</f>
        <v>1345.5</v>
      </c>
      <c r="M290" s="5"/>
      <c r="N290" s="5">
        <f t="shared" ref="N290" si="938">SUM(L290:M290)</f>
        <v>1345.5</v>
      </c>
      <c r="O290" s="5">
        <v>1499.6</v>
      </c>
      <c r="P290" s="5"/>
      <c r="Q290" s="5">
        <f t="shared" ref="Q290" si="939">SUM(O290:P290)</f>
        <v>1499.6</v>
      </c>
      <c r="R290" s="5"/>
      <c r="S290" s="5">
        <f t="shared" ref="S290" si="940">SUM(Q290:R290)</f>
        <v>1499.6</v>
      </c>
      <c r="T290" s="5"/>
      <c r="U290" s="5">
        <f t="shared" ref="U290" si="941">SUM(S290:T290)</f>
        <v>1499.6</v>
      </c>
      <c r="V290" s="5"/>
      <c r="W290" s="5">
        <f t="shared" ref="W290" si="942">SUM(U290:V290)</f>
        <v>1499.6</v>
      </c>
      <c r="X290" s="5"/>
      <c r="Y290" s="5">
        <f t="shared" ref="Y290" si="943">SUM(W290:X290)</f>
        <v>1499.6</v>
      </c>
      <c r="Z290" s="5">
        <v>1478.3</v>
      </c>
      <c r="AA290" s="5"/>
      <c r="AB290" s="5">
        <f t="shared" ref="AB290" si="944">SUM(Z290:AA290)</f>
        <v>1478.3</v>
      </c>
      <c r="AC290" s="5"/>
      <c r="AD290" s="5">
        <f t="shared" ref="AD290" si="945">SUM(AB290:AC290)</f>
        <v>1478.3</v>
      </c>
      <c r="AE290" s="5"/>
      <c r="AF290" s="5">
        <f t="shared" ref="AF290" si="946">SUM(AD290:AE290)</f>
        <v>1478.3</v>
      </c>
      <c r="AG290" s="5"/>
      <c r="AH290" s="5">
        <f t="shared" ref="AH290" si="947">SUM(AF290:AG290)</f>
        <v>1478.3</v>
      </c>
      <c r="AI290" s="127"/>
    </row>
    <row r="291" spans="1:35" ht="63" hidden="1" outlineLevel="5" x14ac:dyDescent="0.25">
      <c r="A291" s="137" t="s">
        <v>266</v>
      </c>
      <c r="B291" s="137"/>
      <c r="C291" s="19" t="s">
        <v>572</v>
      </c>
      <c r="D291" s="4">
        <f>D292</f>
        <v>12109.5</v>
      </c>
      <c r="E291" s="4">
        <f t="shared" ref="E291:AH291" si="948">E292</f>
        <v>0</v>
      </c>
      <c r="F291" s="4">
        <f t="shared" si="948"/>
        <v>12109.5</v>
      </c>
      <c r="G291" s="4">
        <f t="shared" si="948"/>
        <v>0</v>
      </c>
      <c r="H291" s="4">
        <f t="shared" si="948"/>
        <v>12109.5</v>
      </c>
      <c r="I291" s="4">
        <f t="shared" si="948"/>
        <v>0</v>
      </c>
      <c r="J291" s="4">
        <f t="shared" si="948"/>
        <v>12109.5</v>
      </c>
      <c r="K291" s="4">
        <f t="shared" si="948"/>
        <v>0</v>
      </c>
      <c r="L291" s="4">
        <f t="shared" si="948"/>
        <v>12109.5</v>
      </c>
      <c r="M291" s="4">
        <f t="shared" si="948"/>
        <v>0</v>
      </c>
      <c r="N291" s="4">
        <f t="shared" si="948"/>
        <v>12109.5</v>
      </c>
      <c r="O291" s="4">
        <f t="shared" si="948"/>
        <v>13496.1</v>
      </c>
      <c r="P291" s="4">
        <f t="shared" si="948"/>
        <v>0</v>
      </c>
      <c r="Q291" s="4">
        <f t="shared" si="948"/>
        <v>13496.1</v>
      </c>
      <c r="R291" s="4">
        <f t="shared" si="948"/>
        <v>0</v>
      </c>
      <c r="S291" s="4">
        <f t="shared" si="948"/>
        <v>13496.1</v>
      </c>
      <c r="T291" s="4">
        <f t="shared" si="948"/>
        <v>0</v>
      </c>
      <c r="U291" s="4">
        <f t="shared" si="948"/>
        <v>13496.1</v>
      </c>
      <c r="V291" s="4">
        <f t="shared" si="948"/>
        <v>0</v>
      </c>
      <c r="W291" s="4">
        <f t="shared" si="948"/>
        <v>13496.1</v>
      </c>
      <c r="X291" s="4">
        <f t="shared" si="948"/>
        <v>0</v>
      </c>
      <c r="Y291" s="4">
        <f t="shared" si="948"/>
        <v>13496.1</v>
      </c>
      <c r="Z291" s="4">
        <f t="shared" si="948"/>
        <v>13304.4</v>
      </c>
      <c r="AA291" s="4">
        <f t="shared" si="948"/>
        <v>0</v>
      </c>
      <c r="AB291" s="4">
        <f t="shared" si="948"/>
        <v>13304.4</v>
      </c>
      <c r="AC291" s="4">
        <f t="shared" si="948"/>
        <v>0</v>
      </c>
      <c r="AD291" s="4">
        <f t="shared" si="948"/>
        <v>13304.4</v>
      </c>
      <c r="AE291" s="4">
        <f t="shared" si="948"/>
        <v>0</v>
      </c>
      <c r="AF291" s="4">
        <f t="shared" si="948"/>
        <v>13304.4</v>
      </c>
      <c r="AG291" s="4">
        <f t="shared" si="948"/>
        <v>0</v>
      </c>
      <c r="AH291" s="4">
        <f t="shared" si="948"/>
        <v>13304.4</v>
      </c>
      <c r="AI291" s="127"/>
    </row>
    <row r="292" spans="1:35" ht="31.5" hidden="1" outlineLevel="7" x14ac:dyDescent="0.25">
      <c r="A292" s="138" t="s">
        <v>266</v>
      </c>
      <c r="B292" s="138" t="s">
        <v>92</v>
      </c>
      <c r="C292" s="18" t="s">
        <v>93</v>
      </c>
      <c r="D292" s="5">
        <v>12109.5</v>
      </c>
      <c r="E292" s="5"/>
      <c r="F292" s="5">
        <f t="shared" ref="F292" si="949">SUM(D292:E292)</f>
        <v>12109.5</v>
      </c>
      <c r="G292" s="5"/>
      <c r="H292" s="5">
        <f t="shared" ref="H292" si="950">SUM(F292:G292)</f>
        <v>12109.5</v>
      </c>
      <c r="I292" s="5"/>
      <c r="J292" s="5">
        <f t="shared" ref="J292" si="951">SUM(H292:I292)</f>
        <v>12109.5</v>
      </c>
      <c r="K292" s="5"/>
      <c r="L292" s="5">
        <f t="shared" ref="L292" si="952">SUM(J292:K292)</f>
        <v>12109.5</v>
      </c>
      <c r="M292" s="5"/>
      <c r="N292" s="5">
        <f t="shared" ref="N292" si="953">SUM(L292:M292)</f>
        <v>12109.5</v>
      </c>
      <c r="O292" s="5">
        <v>13496.1</v>
      </c>
      <c r="P292" s="5"/>
      <c r="Q292" s="5">
        <f t="shared" ref="Q292" si="954">SUM(O292:P292)</f>
        <v>13496.1</v>
      </c>
      <c r="R292" s="5"/>
      <c r="S292" s="5">
        <f t="shared" ref="S292" si="955">SUM(Q292:R292)</f>
        <v>13496.1</v>
      </c>
      <c r="T292" s="5"/>
      <c r="U292" s="5">
        <f t="shared" ref="U292" si="956">SUM(S292:T292)</f>
        <v>13496.1</v>
      </c>
      <c r="V292" s="5"/>
      <c r="W292" s="5">
        <f t="shared" ref="W292" si="957">SUM(U292:V292)</f>
        <v>13496.1</v>
      </c>
      <c r="X292" s="5"/>
      <c r="Y292" s="5">
        <f t="shared" ref="Y292" si="958">SUM(W292:X292)</f>
        <v>13496.1</v>
      </c>
      <c r="Z292" s="5">
        <v>13304.4</v>
      </c>
      <c r="AA292" s="5"/>
      <c r="AB292" s="5">
        <f t="shared" ref="AB292" si="959">SUM(Z292:AA292)</f>
        <v>13304.4</v>
      </c>
      <c r="AC292" s="5"/>
      <c r="AD292" s="5">
        <f t="shared" ref="AD292" si="960">SUM(AB292:AC292)</f>
        <v>13304.4</v>
      </c>
      <c r="AE292" s="5"/>
      <c r="AF292" s="5">
        <f t="shared" ref="AF292" si="961">SUM(AD292:AE292)</f>
        <v>13304.4</v>
      </c>
      <c r="AG292" s="5"/>
      <c r="AH292" s="5">
        <f t="shared" ref="AH292" si="962">SUM(AF292:AG292)</f>
        <v>13304.4</v>
      </c>
      <c r="AI292" s="127"/>
    </row>
    <row r="293" spans="1:35" ht="39" customHeight="1" outlineLevel="7" x14ac:dyDescent="0.2">
      <c r="A293" s="137" t="s">
        <v>801</v>
      </c>
      <c r="B293" s="137"/>
      <c r="C293" s="13" t="s">
        <v>803</v>
      </c>
      <c r="D293" s="5"/>
      <c r="E293" s="5"/>
      <c r="F293" s="5"/>
      <c r="G293" s="5"/>
      <c r="H293" s="5"/>
      <c r="I293" s="5"/>
      <c r="J293" s="5"/>
      <c r="K293" s="5"/>
      <c r="L293" s="5"/>
      <c r="M293" s="4">
        <f t="shared" ref="M293:N293" si="963">M294</f>
        <v>3090</v>
      </c>
      <c r="N293" s="4">
        <f t="shared" si="963"/>
        <v>3090</v>
      </c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127"/>
    </row>
    <row r="294" spans="1:35" ht="31.5" outlineLevel="7" x14ac:dyDescent="0.2">
      <c r="A294" s="138" t="s">
        <v>801</v>
      </c>
      <c r="B294" s="138" t="s">
        <v>92</v>
      </c>
      <c r="C294" s="11" t="s">
        <v>93</v>
      </c>
      <c r="D294" s="5"/>
      <c r="E294" s="5"/>
      <c r="F294" s="5"/>
      <c r="G294" s="5"/>
      <c r="H294" s="5"/>
      <c r="I294" s="5"/>
      <c r="J294" s="5"/>
      <c r="K294" s="5"/>
      <c r="L294" s="5"/>
      <c r="M294" s="5">
        <v>3090</v>
      </c>
      <c r="N294" s="5">
        <f t="shared" ref="N294" si="964">SUM(L294:M294)</f>
        <v>3090</v>
      </c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127"/>
    </row>
    <row r="295" spans="1:35" ht="31.5" outlineLevel="7" x14ac:dyDescent="0.2">
      <c r="A295" s="137" t="s">
        <v>797</v>
      </c>
      <c r="B295" s="137"/>
      <c r="C295" s="13" t="s">
        <v>799</v>
      </c>
      <c r="D295" s="5"/>
      <c r="E295" s="5"/>
      <c r="F295" s="5"/>
      <c r="G295" s="5"/>
      <c r="H295" s="5"/>
      <c r="I295" s="5"/>
      <c r="J295" s="5"/>
      <c r="K295" s="5"/>
      <c r="L295" s="5"/>
      <c r="M295" s="4">
        <f>M296</f>
        <v>1962.63158</v>
      </c>
      <c r="N295" s="4">
        <f>N296</f>
        <v>1962.63158</v>
      </c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127"/>
    </row>
    <row r="296" spans="1:35" ht="34.5" customHeight="1" outlineLevel="7" x14ac:dyDescent="0.2">
      <c r="A296" s="137" t="s">
        <v>798</v>
      </c>
      <c r="B296" s="137"/>
      <c r="C296" s="13" t="s">
        <v>802</v>
      </c>
      <c r="D296" s="5"/>
      <c r="E296" s="5"/>
      <c r="F296" s="5"/>
      <c r="G296" s="5"/>
      <c r="H296" s="5"/>
      <c r="I296" s="5"/>
      <c r="J296" s="5"/>
      <c r="K296" s="5"/>
      <c r="L296" s="5"/>
      <c r="M296" s="4">
        <f>M297</f>
        <v>1962.63158</v>
      </c>
      <c r="N296" s="4">
        <f>N297</f>
        <v>1962.63158</v>
      </c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127"/>
    </row>
    <row r="297" spans="1:35" ht="31.5" outlineLevel="7" x14ac:dyDescent="0.2">
      <c r="A297" s="138" t="s">
        <v>798</v>
      </c>
      <c r="B297" s="138" t="s">
        <v>92</v>
      </c>
      <c r="C297" s="11" t="s">
        <v>93</v>
      </c>
      <c r="D297" s="5"/>
      <c r="E297" s="5"/>
      <c r="F297" s="5"/>
      <c r="G297" s="5"/>
      <c r="H297" s="5"/>
      <c r="I297" s="5"/>
      <c r="J297" s="5"/>
      <c r="K297" s="5"/>
      <c r="L297" s="5"/>
      <c r="M297" s="5">
        <v>1962.63158</v>
      </c>
      <c r="N297" s="5">
        <f t="shared" ref="N297" si="965">SUM(L297:M297)</f>
        <v>1962.63158</v>
      </c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127"/>
    </row>
    <row r="298" spans="1:35" ht="15.75" hidden="1" outlineLevel="4" x14ac:dyDescent="0.25">
      <c r="A298" s="137" t="s">
        <v>267</v>
      </c>
      <c r="B298" s="137"/>
      <c r="C298" s="19" t="s">
        <v>252</v>
      </c>
      <c r="D298" s="4">
        <f>D301+D299</f>
        <v>1095.4000000000001</v>
      </c>
      <c r="E298" s="4">
        <f t="shared" ref="E298" si="966">E301+E299</f>
        <v>0.8</v>
      </c>
      <c r="F298" s="4">
        <f>F301+F299</f>
        <v>1096.1999999999998</v>
      </c>
      <c r="G298" s="4">
        <f t="shared" ref="G298:L298" si="967">G301+G299</f>
        <v>0</v>
      </c>
      <c r="H298" s="4">
        <f t="shared" si="967"/>
        <v>1096.1999999999998</v>
      </c>
      <c r="I298" s="4">
        <f t="shared" si="967"/>
        <v>0</v>
      </c>
      <c r="J298" s="4">
        <f t="shared" si="967"/>
        <v>1096.1999999999998</v>
      </c>
      <c r="K298" s="4">
        <f t="shared" si="967"/>
        <v>0</v>
      </c>
      <c r="L298" s="4">
        <f t="shared" si="967"/>
        <v>1096.1999999999998</v>
      </c>
      <c r="M298" s="4">
        <f t="shared" ref="M298:N298" si="968">M301+M299</f>
        <v>0</v>
      </c>
      <c r="N298" s="4">
        <f t="shared" si="968"/>
        <v>1096.1999999999998</v>
      </c>
      <c r="O298" s="4">
        <f>O301+O299</f>
        <v>971.7</v>
      </c>
      <c r="P298" s="4">
        <f t="shared" ref="P298:W298" si="969">P301+P299</f>
        <v>0</v>
      </c>
      <c r="Q298" s="4">
        <f t="shared" si="969"/>
        <v>971.7</v>
      </c>
      <c r="R298" s="4">
        <f t="shared" si="969"/>
        <v>0</v>
      </c>
      <c r="S298" s="4">
        <f t="shared" si="969"/>
        <v>971.7</v>
      </c>
      <c r="T298" s="4">
        <f t="shared" si="969"/>
        <v>0</v>
      </c>
      <c r="U298" s="4">
        <f t="shared" si="969"/>
        <v>971.7</v>
      </c>
      <c r="V298" s="4">
        <f t="shared" si="969"/>
        <v>0</v>
      </c>
      <c r="W298" s="4">
        <f t="shared" si="969"/>
        <v>971.7</v>
      </c>
      <c r="X298" s="4">
        <f t="shared" ref="X298:Y298" si="970">X301+X299</f>
        <v>0</v>
      </c>
      <c r="Y298" s="4">
        <f t="shared" si="970"/>
        <v>971.7</v>
      </c>
      <c r="Z298" s="4">
        <f>Z301+Z299</f>
        <v>1050.4000000000001</v>
      </c>
      <c r="AA298" s="4">
        <f t="shared" ref="AA298:AD298" si="971">AA301+AA299</f>
        <v>0</v>
      </c>
      <c r="AB298" s="4">
        <f t="shared" si="971"/>
        <v>1050.4000000000001</v>
      </c>
      <c r="AC298" s="4">
        <f t="shared" si="971"/>
        <v>0</v>
      </c>
      <c r="AD298" s="4">
        <f t="shared" si="971"/>
        <v>1050.4000000000001</v>
      </c>
      <c r="AE298" s="4">
        <f t="shared" ref="AE298:AH298" si="972">AE301+AE299</f>
        <v>0</v>
      </c>
      <c r="AF298" s="4">
        <f t="shared" si="972"/>
        <v>1050.4000000000001</v>
      </c>
      <c r="AG298" s="4">
        <f t="shared" si="972"/>
        <v>0</v>
      </c>
      <c r="AH298" s="4">
        <f t="shared" si="972"/>
        <v>1050.4000000000001</v>
      </c>
      <c r="AI298" s="127"/>
    </row>
    <row r="299" spans="1:35" ht="47.25" hidden="1" outlineLevel="5" x14ac:dyDescent="0.25">
      <c r="A299" s="137" t="s">
        <v>268</v>
      </c>
      <c r="B299" s="137"/>
      <c r="C299" s="19" t="s">
        <v>766</v>
      </c>
      <c r="D299" s="4">
        <f>D300</f>
        <v>349.9</v>
      </c>
      <c r="E299" s="4">
        <f t="shared" ref="E299:N299" si="973">E300</f>
        <v>0</v>
      </c>
      <c r="F299" s="4">
        <f t="shared" si="973"/>
        <v>349.9</v>
      </c>
      <c r="G299" s="4">
        <f t="shared" si="973"/>
        <v>0</v>
      </c>
      <c r="H299" s="4">
        <f t="shared" si="973"/>
        <v>349.9</v>
      </c>
      <c r="I299" s="4">
        <f t="shared" si="973"/>
        <v>0</v>
      </c>
      <c r="J299" s="4">
        <f t="shared" si="973"/>
        <v>349.9</v>
      </c>
      <c r="K299" s="4">
        <f t="shared" si="973"/>
        <v>0</v>
      </c>
      <c r="L299" s="4">
        <f t="shared" si="973"/>
        <v>349.9</v>
      </c>
      <c r="M299" s="4">
        <f t="shared" si="973"/>
        <v>0</v>
      </c>
      <c r="N299" s="4">
        <f t="shared" si="973"/>
        <v>349.9</v>
      </c>
      <c r="O299" s="4">
        <f>O300</f>
        <v>291.5</v>
      </c>
      <c r="P299" s="4">
        <f t="shared" ref="P299:Y299" si="974">P300</f>
        <v>0</v>
      </c>
      <c r="Q299" s="4">
        <f t="shared" si="974"/>
        <v>291.5</v>
      </c>
      <c r="R299" s="4">
        <f t="shared" si="974"/>
        <v>0</v>
      </c>
      <c r="S299" s="4">
        <f t="shared" si="974"/>
        <v>291.5</v>
      </c>
      <c r="T299" s="4">
        <f t="shared" si="974"/>
        <v>0</v>
      </c>
      <c r="U299" s="4">
        <f t="shared" si="974"/>
        <v>291.5</v>
      </c>
      <c r="V299" s="4">
        <f t="shared" si="974"/>
        <v>0</v>
      </c>
      <c r="W299" s="4">
        <f t="shared" si="974"/>
        <v>291.5</v>
      </c>
      <c r="X299" s="4">
        <f t="shared" si="974"/>
        <v>0</v>
      </c>
      <c r="Y299" s="4">
        <f t="shared" si="974"/>
        <v>291.5</v>
      </c>
      <c r="Z299" s="4">
        <f>Z300</f>
        <v>315.10000000000002</v>
      </c>
      <c r="AA299" s="4">
        <f t="shared" ref="AA299:AH299" si="975">AA300</f>
        <v>0</v>
      </c>
      <c r="AB299" s="4">
        <f t="shared" si="975"/>
        <v>315.10000000000002</v>
      </c>
      <c r="AC299" s="4">
        <f t="shared" si="975"/>
        <v>0</v>
      </c>
      <c r="AD299" s="4">
        <f t="shared" si="975"/>
        <v>315.10000000000002</v>
      </c>
      <c r="AE299" s="4">
        <f t="shared" si="975"/>
        <v>0</v>
      </c>
      <c r="AF299" s="4">
        <f t="shared" si="975"/>
        <v>315.10000000000002</v>
      </c>
      <c r="AG299" s="4">
        <f t="shared" si="975"/>
        <v>0</v>
      </c>
      <c r="AH299" s="4">
        <f t="shared" si="975"/>
        <v>315.10000000000002</v>
      </c>
      <c r="AI299" s="127"/>
    </row>
    <row r="300" spans="1:35" ht="31.5" hidden="1" outlineLevel="7" x14ac:dyDescent="0.25">
      <c r="A300" s="138" t="s">
        <v>268</v>
      </c>
      <c r="B300" s="138" t="s">
        <v>92</v>
      </c>
      <c r="C300" s="18" t="s">
        <v>93</v>
      </c>
      <c r="D300" s="5">
        <v>349.9</v>
      </c>
      <c r="E300" s="5"/>
      <c r="F300" s="5">
        <f t="shared" ref="F300" si="976">SUM(D300:E300)</f>
        <v>349.9</v>
      </c>
      <c r="G300" s="5"/>
      <c r="H300" s="5">
        <f t="shared" ref="H300" si="977">SUM(F300:G300)</f>
        <v>349.9</v>
      </c>
      <c r="I300" s="5"/>
      <c r="J300" s="5">
        <f t="shared" ref="J300" si="978">SUM(H300:I300)</f>
        <v>349.9</v>
      </c>
      <c r="K300" s="5"/>
      <c r="L300" s="5">
        <f t="shared" ref="L300" si="979">SUM(J300:K300)</f>
        <v>349.9</v>
      </c>
      <c r="M300" s="5"/>
      <c r="N300" s="5">
        <f t="shared" ref="N300" si="980">SUM(L300:M300)</f>
        <v>349.9</v>
      </c>
      <c r="O300" s="5">
        <v>291.5</v>
      </c>
      <c r="P300" s="5"/>
      <c r="Q300" s="5">
        <f t="shared" ref="Q300" si="981">SUM(O300:P300)</f>
        <v>291.5</v>
      </c>
      <c r="R300" s="5"/>
      <c r="S300" s="5">
        <f t="shared" ref="S300" si="982">SUM(Q300:R300)</f>
        <v>291.5</v>
      </c>
      <c r="T300" s="5"/>
      <c r="U300" s="5">
        <f t="shared" ref="U300" si="983">SUM(S300:T300)</f>
        <v>291.5</v>
      </c>
      <c r="V300" s="5"/>
      <c r="W300" s="5">
        <f t="shared" ref="W300" si="984">SUM(U300:V300)</f>
        <v>291.5</v>
      </c>
      <c r="X300" s="5"/>
      <c r="Y300" s="5">
        <f t="shared" ref="Y300" si="985">SUM(W300:X300)</f>
        <v>291.5</v>
      </c>
      <c r="Z300" s="5">
        <v>315.10000000000002</v>
      </c>
      <c r="AA300" s="5"/>
      <c r="AB300" s="5">
        <f t="shared" ref="AB300" si="986">SUM(Z300:AA300)</f>
        <v>315.10000000000002</v>
      </c>
      <c r="AC300" s="5"/>
      <c r="AD300" s="5">
        <f t="shared" ref="AD300" si="987">SUM(AB300:AC300)</f>
        <v>315.10000000000002</v>
      </c>
      <c r="AE300" s="5"/>
      <c r="AF300" s="5">
        <f t="shared" ref="AF300" si="988">SUM(AD300:AE300)</f>
        <v>315.10000000000002</v>
      </c>
      <c r="AG300" s="5"/>
      <c r="AH300" s="5">
        <f t="shared" ref="AH300" si="989">SUM(AF300:AG300)</f>
        <v>315.10000000000002</v>
      </c>
      <c r="AI300" s="127"/>
    </row>
    <row r="301" spans="1:35" ht="47.25" hidden="1" outlineLevel="5" x14ac:dyDescent="0.25">
      <c r="A301" s="137" t="s">
        <v>268</v>
      </c>
      <c r="B301" s="137"/>
      <c r="C301" s="19" t="s">
        <v>580</v>
      </c>
      <c r="D301" s="4">
        <f>D302</f>
        <v>745.5</v>
      </c>
      <c r="E301" s="4">
        <f t="shared" ref="E301:N301" si="990">E302</f>
        <v>0.8</v>
      </c>
      <c r="F301" s="4">
        <f t="shared" si="990"/>
        <v>746.3</v>
      </c>
      <c r="G301" s="4">
        <f t="shared" si="990"/>
        <v>0</v>
      </c>
      <c r="H301" s="4">
        <f t="shared" si="990"/>
        <v>746.3</v>
      </c>
      <c r="I301" s="4">
        <f t="shared" si="990"/>
        <v>0</v>
      </c>
      <c r="J301" s="4">
        <f t="shared" si="990"/>
        <v>746.3</v>
      </c>
      <c r="K301" s="4">
        <f t="shared" si="990"/>
        <v>0</v>
      </c>
      <c r="L301" s="4">
        <f t="shared" si="990"/>
        <v>746.3</v>
      </c>
      <c r="M301" s="4">
        <f t="shared" si="990"/>
        <v>0</v>
      </c>
      <c r="N301" s="4">
        <f t="shared" si="990"/>
        <v>746.3</v>
      </c>
      <c r="O301" s="4">
        <f>O302</f>
        <v>680.2</v>
      </c>
      <c r="P301" s="4">
        <f t="shared" ref="P301:Y301" si="991">P302</f>
        <v>0</v>
      </c>
      <c r="Q301" s="4">
        <f t="shared" si="991"/>
        <v>680.2</v>
      </c>
      <c r="R301" s="4">
        <f t="shared" si="991"/>
        <v>0</v>
      </c>
      <c r="S301" s="4">
        <f t="shared" si="991"/>
        <v>680.2</v>
      </c>
      <c r="T301" s="4">
        <f t="shared" si="991"/>
        <v>0</v>
      </c>
      <c r="U301" s="4">
        <f t="shared" si="991"/>
        <v>680.2</v>
      </c>
      <c r="V301" s="4">
        <f t="shared" si="991"/>
        <v>0</v>
      </c>
      <c r="W301" s="4">
        <f t="shared" si="991"/>
        <v>680.2</v>
      </c>
      <c r="X301" s="4">
        <f t="shared" si="991"/>
        <v>0</v>
      </c>
      <c r="Y301" s="4">
        <f t="shared" si="991"/>
        <v>680.2</v>
      </c>
      <c r="Z301" s="4">
        <f>Z302</f>
        <v>735.3</v>
      </c>
      <c r="AA301" s="4">
        <f t="shared" ref="AA301:AH301" si="992">AA302</f>
        <v>0</v>
      </c>
      <c r="AB301" s="4">
        <f t="shared" si="992"/>
        <v>735.3</v>
      </c>
      <c r="AC301" s="4">
        <f t="shared" si="992"/>
        <v>0</v>
      </c>
      <c r="AD301" s="4">
        <f t="shared" si="992"/>
        <v>735.3</v>
      </c>
      <c r="AE301" s="4">
        <f t="shared" si="992"/>
        <v>0</v>
      </c>
      <c r="AF301" s="4">
        <f t="shared" si="992"/>
        <v>735.3</v>
      </c>
      <c r="AG301" s="4">
        <f t="shared" si="992"/>
        <v>0</v>
      </c>
      <c r="AH301" s="4">
        <f t="shared" si="992"/>
        <v>735.3</v>
      </c>
      <c r="AI301" s="127"/>
    </row>
    <row r="302" spans="1:35" ht="31.5" hidden="1" outlineLevel="7" x14ac:dyDescent="0.25">
      <c r="A302" s="138" t="s">
        <v>268</v>
      </c>
      <c r="B302" s="138" t="s">
        <v>92</v>
      </c>
      <c r="C302" s="18" t="s">
        <v>93</v>
      </c>
      <c r="D302" s="5">
        <v>745.5</v>
      </c>
      <c r="E302" s="5">
        <v>0.8</v>
      </c>
      <c r="F302" s="5">
        <f>SUM(D302:E302)</f>
        <v>746.3</v>
      </c>
      <c r="G302" s="5"/>
      <c r="H302" s="5">
        <f>SUM(F302:G302)</f>
        <v>746.3</v>
      </c>
      <c r="I302" s="5"/>
      <c r="J302" s="5">
        <f>SUM(H302:I302)</f>
        <v>746.3</v>
      </c>
      <c r="K302" s="5"/>
      <c r="L302" s="5">
        <f>SUM(J302:K302)</f>
        <v>746.3</v>
      </c>
      <c r="M302" s="5"/>
      <c r="N302" s="5">
        <f>SUM(L302:M302)</f>
        <v>746.3</v>
      </c>
      <c r="O302" s="5">
        <v>680.2</v>
      </c>
      <c r="P302" s="5"/>
      <c r="Q302" s="5">
        <f t="shared" ref="Q302" si="993">SUM(O302:P302)</f>
        <v>680.2</v>
      </c>
      <c r="R302" s="5"/>
      <c r="S302" s="5">
        <f>SUM(Q302:R302)</f>
        <v>680.2</v>
      </c>
      <c r="T302" s="5"/>
      <c r="U302" s="5">
        <f>SUM(S302:T302)</f>
        <v>680.2</v>
      </c>
      <c r="V302" s="5"/>
      <c r="W302" s="5">
        <f>SUM(U302:V302)</f>
        <v>680.2</v>
      </c>
      <c r="X302" s="5"/>
      <c r="Y302" s="5">
        <f>SUM(W302:X302)</f>
        <v>680.2</v>
      </c>
      <c r="Z302" s="5">
        <v>735.3</v>
      </c>
      <c r="AA302" s="5"/>
      <c r="AB302" s="5">
        <f t="shared" ref="AB302" si="994">SUM(Z302:AA302)</f>
        <v>735.3</v>
      </c>
      <c r="AC302" s="5"/>
      <c r="AD302" s="5">
        <f>SUM(AB302:AC302)</f>
        <v>735.3</v>
      </c>
      <c r="AE302" s="5"/>
      <c r="AF302" s="5">
        <f>SUM(AD302:AE302)</f>
        <v>735.3</v>
      </c>
      <c r="AG302" s="5"/>
      <c r="AH302" s="5">
        <f>SUM(AF302:AG302)</f>
        <v>735.3</v>
      </c>
      <c r="AI302" s="127"/>
    </row>
    <row r="303" spans="1:35" ht="47.25" hidden="1" outlineLevel="7" x14ac:dyDescent="0.2">
      <c r="A303" s="7" t="s">
        <v>701</v>
      </c>
      <c r="B303" s="7"/>
      <c r="C303" s="36" t="s">
        <v>700</v>
      </c>
      <c r="D303" s="5"/>
      <c r="E303" s="5"/>
      <c r="F303" s="5"/>
      <c r="G303" s="4">
        <f t="shared" ref="G303:N306" si="995">G304</f>
        <v>1601.6</v>
      </c>
      <c r="H303" s="4">
        <f t="shared" si="995"/>
        <v>1601.6</v>
      </c>
      <c r="I303" s="4">
        <f t="shared" si="995"/>
        <v>0</v>
      </c>
      <c r="J303" s="4">
        <f t="shared" si="995"/>
        <v>1601.6</v>
      </c>
      <c r="K303" s="4">
        <f>K304+K306</f>
        <v>4804.8</v>
      </c>
      <c r="L303" s="4">
        <f t="shared" ref="L303:AE303" si="996">L304+L306</f>
        <v>6406.4</v>
      </c>
      <c r="M303" s="4">
        <f>M304+M306</f>
        <v>0</v>
      </c>
      <c r="N303" s="4">
        <f t="shared" ref="N303" si="997">N304+N306</f>
        <v>6406.4</v>
      </c>
      <c r="O303" s="4">
        <f t="shared" si="996"/>
        <v>0</v>
      </c>
      <c r="P303" s="4">
        <f t="shared" si="996"/>
        <v>0</v>
      </c>
      <c r="Q303" s="4">
        <f t="shared" si="996"/>
        <v>0</v>
      </c>
      <c r="R303" s="4">
        <f t="shared" si="996"/>
        <v>0</v>
      </c>
      <c r="S303" s="4">
        <f t="shared" si="996"/>
        <v>0</v>
      </c>
      <c r="T303" s="4">
        <f t="shared" si="996"/>
        <v>0</v>
      </c>
      <c r="U303" s="4">
        <f t="shared" si="996"/>
        <v>0</v>
      </c>
      <c r="V303" s="4">
        <f t="shared" si="996"/>
        <v>0</v>
      </c>
      <c r="W303" s="4"/>
      <c r="X303" s="4">
        <f t="shared" ref="X303" si="998">X304+X306</f>
        <v>0</v>
      </c>
      <c r="Y303" s="4"/>
      <c r="Z303" s="4">
        <f t="shared" si="996"/>
        <v>0</v>
      </c>
      <c r="AA303" s="4">
        <f t="shared" si="996"/>
        <v>0</v>
      </c>
      <c r="AB303" s="4">
        <f t="shared" si="996"/>
        <v>0</v>
      </c>
      <c r="AC303" s="4">
        <f t="shared" si="996"/>
        <v>0</v>
      </c>
      <c r="AD303" s="4">
        <f t="shared" si="996"/>
        <v>0</v>
      </c>
      <c r="AE303" s="4">
        <f t="shared" si="996"/>
        <v>0</v>
      </c>
      <c r="AF303" s="4"/>
      <c r="AG303" s="4">
        <f t="shared" ref="AG303" si="999">AG304+AG306</f>
        <v>0</v>
      </c>
      <c r="AH303" s="4"/>
      <c r="AI303" s="127"/>
    </row>
    <row r="304" spans="1:35" ht="63" hidden="1" outlineLevel="7" x14ac:dyDescent="0.2">
      <c r="A304" s="7" t="s">
        <v>702</v>
      </c>
      <c r="B304" s="7"/>
      <c r="C304" s="36" t="s">
        <v>767</v>
      </c>
      <c r="D304" s="5"/>
      <c r="E304" s="5"/>
      <c r="F304" s="5"/>
      <c r="G304" s="4">
        <f t="shared" si="995"/>
        <v>1601.6</v>
      </c>
      <c r="H304" s="4">
        <f t="shared" si="995"/>
        <v>1601.6</v>
      </c>
      <c r="I304" s="4">
        <f t="shared" si="995"/>
        <v>0</v>
      </c>
      <c r="J304" s="4">
        <f t="shared" si="995"/>
        <v>1601.6</v>
      </c>
      <c r="K304" s="4">
        <f t="shared" si="995"/>
        <v>0</v>
      </c>
      <c r="L304" s="4">
        <f t="shared" si="995"/>
        <v>1601.6</v>
      </c>
      <c r="M304" s="4">
        <f t="shared" si="995"/>
        <v>0</v>
      </c>
      <c r="N304" s="4">
        <f t="shared" si="995"/>
        <v>1601.6</v>
      </c>
      <c r="O304" s="5"/>
      <c r="P304" s="5"/>
      <c r="Q304" s="5"/>
      <c r="R304" s="5"/>
      <c r="S304" s="5"/>
      <c r="T304" s="4">
        <f t="shared" ref="T304:U304" si="1000">T305</f>
        <v>0</v>
      </c>
      <c r="U304" s="4">
        <f t="shared" si="1000"/>
        <v>0</v>
      </c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127"/>
    </row>
    <row r="305" spans="1:35" ht="31.5" hidden="1" outlineLevel="7" x14ac:dyDescent="0.2">
      <c r="A305" s="6" t="s">
        <v>702</v>
      </c>
      <c r="B305" s="6" t="s">
        <v>92</v>
      </c>
      <c r="C305" s="20" t="s">
        <v>584</v>
      </c>
      <c r="D305" s="5"/>
      <c r="E305" s="5"/>
      <c r="F305" s="5"/>
      <c r="G305" s="5">
        <v>1601.6</v>
      </c>
      <c r="H305" s="5">
        <f t="shared" ref="H305" si="1001">SUM(F305:G305)</f>
        <v>1601.6</v>
      </c>
      <c r="I305" s="5"/>
      <c r="J305" s="5">
        <f t="shared" ref="J305:L305" si="1002">SUM(H305:I305)</f>
        <v>1601.6</v>
      </c>
      <c r="K305" s="5"/>
      <c r="L305" s="5">
        <f t="shared" si="1002"/>
        <v>1601.6</v>
      </c>
      <c r="M305" s="5"/>
      <c r="N305" s="5">
        <f t="shared" ref="N305" si="1003">SUM(L305:M305)</f>
        <v>1601.6</v>
      </c>
      <c r="O305" s="5"/>
      <c r="P305" s="5"/>
      <c r="Q305" s="5"/>
      <c r="R305" s="5"/>
      <c r="S305" s="5"/>
      <c r="T305" s="5"/>
      <c r="U305" s="5">
        <f t="shared" ref="U305" si="1004">SUM(S305:T305)</f>
        <v>0</v>
      </c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127"/>
    </row>
    <row r="306" spans="1:35" ht="63" hidden="1" outlineLevel="7" x14ac:dyDescent="0.2">
      <c r="A306" s="7" t="s">
        <v>702</v>
      </c>
      <c r="B306" s="7"/>
      <c r="C306" s="36" t="s">
        <v>747</v>
      </c>
      <c r="D306" s="5"/>
      <c r="E306" s="5"/>
      <c r="F306" s="5"/>
      <c r="G306" s="5"/>
      <c r="H306" s="5"/>
      <c r="I306" s="5"/>
      <c r="J306" s="5"/>
      <c r="K306" s="4">
        <f t="shared" si="995"/>
        <v>4804.8</v>
      </c>
      <c r="L306" s="4">
        <f t="shared" si="995"/>
        <v>4804.8</v>
      </c>
      <c r="M306" s="4">
        <f t="shared" si="995"/>
        <v>0</v>
      </c>
      <c r="N306" s="4">
        <f t="shared" si="995"/>
        <v>4804.8</v>
      </c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127"/>
    </row>
    <row r="307" spans="1:35" ht="31.5" hidden="1" outlineLevel="7" x14ac:dyDescent="0.2">
      <c r="A307" s="6" t="s">
        <v>702</v>
      </c>
      <c r="B307" s="6" t="s">
        <v>92</v>
      </c>
      <c r="C307" s="20" t="s">
        <v>584</v>
      </c>
      <c r="D307" s="5"/>
      <c r="E307" s="5"/>
      <c r="F307" s="5"/>
      <c r="G307" s="5"/>
      <c r="H307" s="5"/>
      <c r="I307" s="5"/>
      <c r="J307" s="5"/>
      <c r="K307" s="5">
        <v>4804.8</v>
      </c>
      <c r="L307" s="5">
        <f t="shared" ref="L307" si="1005">SUM(J307:K307)</f>
        <v>4804.8</v>
      </c>
      <c r="M307" s="5"/>
      <c r="N307" s="5">
        <f t="shared" ref="N307" si="1006">SUM(L307:M307)</f>
        <v>4804.8</v>
      </c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127"/>
    </row>
    <row r="308" spans="1:35" ht="31.5" hidden="1" outlineLevel="4" x14ac:dyDescent="0.25">
      <c r="A308" s="137" t="s">
        <v>269</v>
      </c>
      <c r="B308" s="137"/>
      <c r="C308" s="19" t="s">
        <v>621</v>
      </c>
      <c r="D308" s="4">
        <f>D309+D313+D311</f>
        <v>38335</v>
      </c>
      <c r="E308" s="4">
        <f t="shared" ref="E308:AD308" si="1007">E309+E313+E311</f>
        <v>0</v>
      </c>
      <c r="F308" s="4">
        <f t="shared" si="1007"/>
        <v>38335</v>
      </c>
      <c r="G308" s="4">
        <f t="shared" si="1007"/>
        <v>0</v>
      </c>
      <c r="H308" s="4">
        <f t="shared" si="1007"/>
        <v>38335</v>
      </c>
      <c r="I308" s="4">
        <f t="shared" si="1007"/>
        <v>0</v>
      </c>
      <c r="J308" s="4">
        <f t="shared" si="1007"/>
        <v>38335</v>
      </c>
      <c r="K308" s="4">
        <f t="shared" ref="K308:L308" si="1008">K309+K313+K311</f>
        <v>0</v>
      </c>
      <c r="L308" s="4">
        <f t="shared" si="1008"/>
        <v>38335</v>
      </c>
      <c r="M308" s="4">
        <f t="shared" ref="M308:N308" si="1009">M309+M313+M311</f>
        <v>0</v>
      </c>
      <c r="N308" s="4">
        <f t="shared" si="1009"/>
        <v>38335</v>
      </c>
      <c r="O308" s="4">
        <f t="shared" si="1007"/>
        <v>38335</v>
      </c>
      <c r="P308" s="4">
        <f t="shared" si="1007"/>
        <v>0</v>
      </c>
      <c r="Q308" s="4">
        <f t="shared" si="1007"/>
        <v>38335</v>
      </c>
      <c r="R308" s="4">
        <f t="shared" si="1007"/>
        <v>0</v>
      </c>
      <c r="S308" s="4">
        <f t="shared" si="1007"/>
        <v>38335</v>
      </c>
      <c r="T308" s="4">
        <f t="shared" si="1007"/>
        <v>0</v>
      </c>
      <c r="U308" s="4">
        <f t="shared" si="1007"/>
        <v>38335</v>
      </c>
      <c r="V308" s="4">
        <f t="shared" si="1007"/>
        <v>0</v>
      </c>
      <c r="W308" s="4">
        <f t="shared" si="1007"/>
        <v>38335</v>
      </c>
      <c r="X308" s="4">
        <f t="shared" ref="X308:Y308" si="1010">X309+X313+X311</f>
        <v>0</v>
      </c>
      <c r="Y308" s="4">
        <f t="shared" si="1010"/>
        <v>38335</v>
      </c>
      <c r="Z308" s="4">
        <f t="shared" si="1007"/>
        <v>42594.400000000001</v>
      </c>
      <c r="AA308" s="4">
        <f t="shared" si="1007"/>
        <v>0</v>
      </c>
      <c r="AB308" s="4">
        <f t="shared" si="1007"/>
        <v>42594.400000000001</v>
      </c>
      <c r="AC308" s="4">
        <f t="shared" si="1007"/>
        <v>0</v>
      </c>
      <c r="AD308" s="4">
        <f t="shared" si="1007"/>
        <v>42594.400000000001</v>
      </c>
      <c r="AE308" s="4">
        <f t="shared" ref="AE308:AH308" si="1011">AE309+AE313+AE311</f>
        <v>0</v>
      </c>
      <c r="AF308" s="4">
        <f t="shared" si="1011"/>
        <v>42594.400000000001</v>
      </c>
      <c r="AG308" s="4">
        <f t="shared" si="1011"/>
        <v>0</v>
      </c>
      <c r="AH308" s="4">
        <f t="shared" si="1011"/>
        <v>42594.400000000001</v>
      </c>
      <c r="AI308" s="127"/>
    </row>
    <row r="309" spans="1:35" ht="47.25" hidden="1" outlineLevel="5" x14ac:dyDescent="0.25">
      <c r="A309" s="137" t="s">
        <v>270</v>
      </c>
      <c r="B309" s="137"/>
      <c r="C309" s="19" t="s">
        <v>768</v>
      </c>
      <c r="D309" s="4">
        <f>D310</f>
        <v>3833.5</v>
      </c>
      <c r="E309" s="4">
        <f t="shared" ref="E309:AH309" si="1012">E310</f>
        <v>0</v>
      </c>
      <c r="F309" s="4">
        <f t="shared" si="1012"/>
        <v>3833.5</v>
      </c>
      <c r="G309" s="4">
        <f t="shared" si="1012"/>
        <v>0</v>
      </c>
      <c r="H309" s="4">
        <f t="shared" si="1012"/>
        <v>3833.5</v>
      </c>
      <c r="I309" s="4">
        <f t="shared" si="1012"/>
        <v>0</v>
      </c>
      <c r="J309" s="4">
        <f t="shared" si="1012"/>
        <v>3833.5</v>
      </c>
      <c r="K309" s="4">
        <f t="shared" si="1012"/>
        <v>0</v>
      </c>
      <c r="L309" s="4">
        <f t="shared" si="1012"/>
        <v>3833.5</v>
      </c>
      <c r="M309" s="4">
        <f t="shared" si="1012"/>
        <v>0</v>
      </c>
      <c r="N309" s="4">
        <f t="shared" si="1012"/>
        <v>3833.5</v>
      </c>
      <c r="O309" s="4">
        <f t="shared" si="1012"/>
        <v>3833.5</v>
      </c>
      <c r="P309" s="4">
        <f t="shared" si="1012"/>
        <v>0</v>
      </c>
      <c r="Q309" s="4">
        <f t="shared" si="1012"/>
        <v>3833.5</v>
      </c>
      <c r="R309" s="4">
        <f t="shared" si="1012"/>
        <v>0</v>
      </c>
      <c r="S309" s="4">
        <f t="shared" si="1012"/>
        <v>3833.5</v>
      </c>
      <c r="T309" s="4">
        <f t="shared" si="1012"/>
        <v>0</v>
      </c>
      <c r="U309" s="4">
        <f t="shared" si="1012"/>
        <v>3833.5</v>
      </c>
      <c r="V309" s="4">
        <f t="shared" si="1012"/>
        <v>0</v>
      </c>
      <c r="W309" s="4">
        <f t="shared" si="1012"/>
        <v>3833.5</v>
      </c>
      <c r="X309" s="4">
        <f t="shared" si="1012"/>
        <v>0</v>
      </c>
      <c r="Y309" s="4">
        <f t="shared" si="1012"/>
        <v>3833.5</v>
      </c>
      <c r="Z309" s="4">
        <f t="shared" si="1012"/>
        <v>4259.3999999999996</v>
      </c>
      <c r="AA309" s="4">
        <f t="shared" si="1012"/>
        <v>0</v>
      </c>
      <c r="AB309" s="4">
        <f t="shared" si="1012"/>
        <v>4259.3999999999996</v>
      </c>
      <c r="AC309" s="4">
        <f t="shared" si="1012"/>
        <v>0</v>
      </c>
      <c r="AD309" s="4">
        <f t="shared" si="1012"/>
        <v>4259.3999999999996</v>
      </c>
      <c r="AE309" s="4">
        <f t="shared" si="1012"/>
        <v>0</v>
      </c>
      <c r="AF309" s="4">
        <f t="shared" si="1012"/>
        <v>4259.3999999999996</v>
      </c>
      <c r="AG309" s="4">
        <f t="shared" si="1012"/>
        <v>0</v>
      </c>
      <c r="AH309" s="4">
        <f t="shared" si="1012"/>
        <v>4259.3999999999996</v>
      </c>
      <c r="AI309" s="127"/>
    </row>
    <row r="310" spans="1:35" ht="31.5" hidden="1" outlineLevel="7" x14ac:dyDescent="0.25">
      <c r="A310" s="138" t="s">
        <v>270</v>
      </c>
      <c r="B310" s="138" t="s">
        <v>92</v>
      </c>
      <c r="C310" s="18" t="s">
        <v>93</v>
      </c>
      <c r="D310" s="5">
        <v>3833.5</v>
      </c>
      <c r="E310" s="5"/>
      <c r="F310" s="5">
        <f t="shared" ref="F310" si="1013">SUM(D310:E310)</f>
        <v>3833.5</v>
      </c>
      <c r="G310" s="5"/>
      <c r="H310" s="5">
        <f t="shared" ref="H310" si="1014">SUM(F310:G310)</f>
        <v>3833.5</v>
      </c>
      <c r="I310" s="5"/>
      <c r="J310" s="5">
        <f t="shared" ref="J310" si="1015">SUM(H310:I310)</f>
        <v>3833.5</v>
      </c>
      <c r="K310" s="5"/>
      <c r="L310" s="5">
        <f t="shared" ref="L310" si="1016">SUM(J310:K310)</f>
        <v>3833.5</v>
      </c>
      <c r="M310" s="5"/>
      <c r="N310" s="5">
        <f t="shared" ref="N310" si="1017">SUM(L310:M310)</f>
        <v>3833.5</v>
      </c>
      <c r="O310" s="5">
        <v>3833.5</v>
      </c>
      <c r="P310" s="5"/>
      <c r="Q310" s="5">
        <f t="shared" ref="Q310" si="1018">SUM(O310:P310)</f>
        <v>3833.5</v>
      </c>
      <c r="R310" s="5"/>
      <c r="S310" s="5">
        <f t="shared" ref="S310" si="1019">SUM(Q310:R310)</f>
        <v>3833.5</v>
      </c>
      <c r="T310" s="5"/>
      <c r="U310" s="5">
        <f t="shared" ref="U310" si="1020">SUM(S310:T310)</f>
        <v>3833.5</v>
      </c>
      <c r="V310" s="5"/>
      <c r="W310" s="5">
        <f t="shared" ref="W310" si="1021">SUM(U310:V310)</f>
        <v>3833.5</v>
      </c>
      <c r="X310" s="5"/>
      <c r="Y310" s="5">
        <f t="shared" ref="Y310" si="1022">SUM(W310:X310)</f>
        <v>3833.5</v>
      </c>
      <c r="Z310" s="5">
        <v>4259.3999999999996</v>
      </c>
      <c r="AA310" s="5"/>
      <c r="AB310" s="5">
        <f t="shared" ref="AB310" si="1023">SUM(Z310:AA310)</f>
        <v>4259.3999999999996</v>
      </c>
      <c r="AC310" s="5"/>
      <c r="AD310" s="5">
        <f t="shared" ref="AD310" si="1024">SUM(AB310:AC310)</f>
        <v>4259.3999999999996</v>
      </c>
      <c r="AE310" s="5"/>
      <c r="AF310" s="5">
        <f t="shared" ref="AF310" si="1025">SUM(AD310:AE310)</f>
        <v>4259.3999999999996</v>
      </c>
      <c r="AG310" s="5"/>
      <c r="AH310" s="5">
        <f t="shared" ref="AH310" si="1026">SUM(AF310:AG310)</f>
        <v>4259.3999999999996</v>
      </c>
      <c r="AI310" s="127"/>
    </row>
    <row r="311" spans="1:35" ht="47.25" hidden="1" outlineLevel="7" x14ac:dyDescent="0.25">
      <c r="A311" s="137" t="s">
        <v>270</v>
      </c>
      <c r="B311" s="137"/>
      <c r="C311" s="19" t="s">
        <v>624</v>
      </c>
      <c r="D311" s="4">
        <f>D312</f>
        <v>32776.400000000001</v>
      </c>
      <c r="E311" s="4">
        <f t="shared" ref="E311:AG313" si="1027">E312</f>
        <v>0</v>
      </c>
      <c r="F311" s="4">
        <f t="shared" si="1027"/>
        <v>32776.400000000001</v>
      </c>
      <c r="G311" s="4">
        <f t="shared" si="1027"/>
        <v>0</v>
      </c>
      <c r="H311" s="4">
        <f t="shared" si="1027"/>
        <v>32776.400000000001</v>
      </c>
      <c r="I311" s="4">
        <f t="shared" si="1027"/>
        <v>0</v>
      </c>
      <c r="J311" s="4">
        <f t="shared" si="1027"/>
        <v>32776.400000000001</v>
      </c>
      <c r="K311" s="4">
        <f t="shared" si="1027"/>
        <v>0</v>
      </c>
      <c r="L311" s="4">
        <f t="shared" si="1027"/>
        <v>32776.400000000001</v>
      </c>
      <c r="M311" s="4">
        <f t="shared" si="1027"/>
        <v>0</v>
      </c>
      <c r="N311" s="4">
        <f t="shared" si="1027"/>
        <v>32776.400000000001</v>
      </c>
      <c r="O311" s="4">
        <f t="shared" si="1027"/>
        <v>32776.400000000001</v>
      </c>
      <c r="P311" s="4">
        <f t="shared" si="1027"/>
        <v>0</v>
      </c>
      <c r="Q311" s="4">
        <f t="shared" si="1027"/>
        <v>32776.400000000001</v>
      </c>
      <c r="R311" s="4">
        <f t="shared" si="1027"/>
        <v>0</v>
      </c>
      <c r="S311" s="4">
        <f t="shared" si="1027"/>
        <v>32776.400000000001</v>
      </c>
      <c r="T311" s="4">
        <f t="shared" si="1027"/>
        <v>0</v>
      </c>
      <c r="U311" s="4">
        <f t="shared" si="1027"/>
        <v>32776.400000000001</v>
      </c>
      <c r="V311" s="4">
        <f t="shared" si="1027"/>
        <v>0</v>
      </c>
      <c r="W311" s="4">
        <f t="shared" si="1027"/>
        <v>32776.400000000001</v>
      </c>
      <c r="X311" s="4">
        <f t="shared" si="1027"/>
        <v>0</v>
      </c>
      <c r="Y311" s="4">
        <f t="shared" si="1027"/>
        <v>32776.400000000001</v>
      </c>
      <c r="Z311" s="4">
        <f t="shared" si="1027"/>
        <v>36418.300000000003</v>
      </c>
      <c r="AA311" s="4">
        <f t="shared" si="1027"/>
        <v>0</v>
      </c>
      <c r="AB311" s="4">
        <f t="shared" si="1027"/>
        <v>36418.300000000003</v>
      </c>
      <c r="AC311" s="4">
        <f t="shared" si="1027"/>
        <v>0</v>
      </c>
      <c r="AD311" s="4">
        <f t="shared" si="1027"/>
        <v>36418.300000000003</v>
      </c>
      <c r="AE311" s="4">
        <f t="shared" si="1027"/>
        <v>0</v>
      </c>
      <c r="AF311" s="4">
        <f t="shared" ref="AE311:AF313" si="1028">AF312</f>
        <v>36418.300000000003</v>
      </c>
      <c r="AG311" s="4">
        <f t="shared" si="1027"/>
        <v>0</v>
      </c>
      <c r="AH311" s="4">
        <f t="shared" ref="AG311:AH313" si="1029">AH312</f>
        <v>36418.300000000003</v>
      </c>
      <c r="AI311" s="127"/>
    </row>
    <row r="312" spans="1:35" ht="31.5" hidden="1" outlineLevel="7" x14ac:dyDescent="0.25">
      <c r="A312" s="138" t="s">
        <v>270</v>
      </c>
      <c r="B312" s="138" t="s">
        <v>92</v>
      </c>
      <c r="C312" s="18" t="s">
        <v>93</v>
      </c>
      <c r="D312" s="5">
        <v>32776.400000000001</v>
      </c>
      <c r="E312" s="5"/>
      <c r="F312" s="5">
        <f t="shared" ref="F312" si="1030">SUM(D312:E312)</f>
        <v>32776.400000000001</v>
      </c>
      <c r="G312" s="5"/>
      <c r="H312" s="5">
        <f t="shared" ref="H312" si="1031">SUM(F312:G312)</f>
        <v>32776.400000000001</v>
      </c>
      <c r="I312" s="5"/>
      <c r="J312" s="5">
        <f t="shared" ref="J312" si="1032">SUM(H312:I312)</f>
        <v>32776.400000000001</v>
      </c>
      <c r="K312" s="5"/>
      <c r="L312" s="5">
        <f t="shared" ref="L312" si="1033">SUM(J312:K312)</f>
        <v>32776.400000000001</v>
      </c>
      <c r="M312" s="5"/>
      <c r="N312" s="5">
        <f t="shared" ref="N312" si="1034">SUM(L312:M312)</f>
        <v>32776.400000000001</v>
      </c>
      <c r="O312" s="5">
        <v>32776.400000000001</v>
      </c>
      <c r="P312" s="5"/>
      <c r="Q312" s="5">
        <f t="shared" ref="Q312" si="1035">SUM(O312:P312)</f>
        <v>32776.400000000001</v>
      </c>
      <c r="R312" s="5"/>
      <c r="S312" s="5">
        <f t="shared" ref="S312" si="1036">SUM(Q312:R312)</f>
        <v>32776.400000000001</v>
      </c>
      <c r="T312" s="5"/>
      <c r="U312" s="5">
        <f t="shared" ref="U312" si="1037">SUM(S312:T312)</f>
        <v>32776.400000000001</v>
      </c>
      <c r="V312" s="5"/>
      <c r="W312" s="5">
        <f t="shared" ref="W312" si="1038">SUM(U312:V312)</f>
        <v>32776.400000000001</v>
      </c>
      <c r="X312" s="5"/>
      <c r="Y312" s="5">
        <f t="shared" ref="Y312" si="1039">SUM(W312:X312)</f>
        <v>32776.400000000001</v>
      </c>
      <c r="Z312" s="5">
        <v>36418.300000000003</v>
      </c>
      <c r="AA312" s="5"/>
      <c r="AB312" s="5">
        <f t="shared" ref="AB312" si="1040">SUM(Z312:AA312)</f>
        <v>36418.300000000003</v>
      </c>
      <c r="AC312" s="5"/>
      <c r="AD312" s="5">
        <f t="shared" ref="AD312" si="1041">SUM(AB312:AC312)</f>
        <v>36418.300000000003</v>
      </c>
      <c r="AE312" s="5"/>
      <c r="AF312" s="5">
        <f t="shared" ref="AF312" si="1042">SUM(AD312:AE312)</f>
        <v>36418.300000000003</v>
      </c>
      <c r="AG312" s="5"/>
      <c r="AH312" s="5">
        <f t="shared" ref="AH312" si="1043">SUM(AF312:AG312)</f>
        <v>36418.300000000003</v>
      </c>
      <c r="AI312" s="127"/>
    </row>
    <row r="313" spans="1:35" ht="47.25" hidden="1" outlineLevel="5" x14ac:dyDescent="0.25">
      <c r="A313" s="137" t="s">
        <v>270</v>
      </c>
      <c r="B313" s="137"/>
      <c r="C313" s="19" t="s">
        <v>575</v>
      </c>
      <c r="D313" s="4">
        <f>D314</f>
        <v>1725.1</v>
      </c>
      <c r="E313" s="4">
        <f t="shared" ref="E313:J313" si="1044">E314</f>
        <v>0</v>
      </c>
      <c r="F313" s="4">
        <f t="shared" si="1044"/>
        <v>1725.1</v>
      </c>
      <c r="G313" s="4">
        <f t="shared" si="1044"/>
        <v>0</v>
      </c>
      <c r="H313" s="4">
        <f t="shared" si="1044"/>
        <v>1725.1</v>
      </c>
      <c r="I313" s="4">
        <f t="shared" si="1044"/>
        <v>0</v>
      </c>
      <c r="J313" s="4">
        <f t="shared" si="1044"/>
        <v>1725.1</v>
      </c>
      <c r="K313" s="4">
        <f t="shared" si="1027"/>
        <v>0</v>
      </c>
      <c r="L313" s="4">
        <f t="shared" si="1027"/>
        <v>1725.1</v>
      </c>
      <c r="M313" s="4">
        <f t="shared" si="1027"/>
        <v>0</v>
      </c>
      <c r="N313" s="4">
        <f t="shared" si="1027"/>
        <v>1725.1</v>
      </c>
      <c r="O313" s="4">
        <f t="shared" si="1027"/>
        <v>1725.1</v>
      </c>
      <c r="P313" s="4">
        <f t="shared" si="1027"/>
        <v>0</v>
      </c>
      <c r="Q313" s="4">
        <f t="shared" si="1027"/>
        <v>1725.1</v>
      </c>
      <c r="R313" s="4">
        <f t="shared" si="1027"/>
        <v>0</v>
      </c>
      <c r="S313" s="4">
        <f t="shared" si="1027"/>
        <v>1725.1</v>
      </c>
      <c r="T313" s="4">
        <f t="shared" si="1027"/>
        <v>0</v>
      </c>
      <c r="U313" s="4">
        <f t="shared" si="1027"/>
        <v>1725.1</v>
      </c>
      <c r="V313" s="4">
        <f t="shared" si="1027"/>
        <v>0</v>
      </c>
      <c r="W313" s="4">
        <f t="shared" si="1027"/>
        <v>1725.1</v>
      </c>
      <c r="X313" s="4">
        <f t="shared" si="1027"/>
        <v>0</v>
      </c>
      <c r="Y313" s="4">
        <f t="shared" si="1027"/>
        <v>1725.1</v>
      </c>
      <c r="Z313" s="4">
        <f t="shared" si="1027"/>
        <v>1916.7</v>
      </c>
      <c r="AA313" s="4">
        <f t="shared" si="1027"/>
        <v>0</v>
      </c>
      <c r="AB313" s="4">
        <f t="shared" si="1027"/>
        <v>1916.7</v>
      </c>
      <c r="AC313" s="4">
        <f t="shared" si="1027"/>
        <v>0</v>
      </c>
      <c r="AD313" s="4">
        <f t="shared" si="1027"/>
        <v>1916.7</v>
      </c>
      <c r="AE313" s="4">
        <f t="shared" si="1028"/>
        <v>0</v>
      </c>
      <c r="AF313" s="4">
        <f t="shared" si="1028"/>
        <v>1916.7</v>
      </c>
      <c r="AG313" s="4">
        <f t="shared" si="1029"/>
        <v>0</v>
      </c>
      <c r="AH313" s="4">
        <f t="shared" si="1029"/>
        <v>1916.7</v>
      </c>
      <c r="AI313" s="127"/>
    </row>
    <row r="314" spans="1:35" ht="31.5" hidden="1" outlineLevel="7" x14ac:dyDescent="0.25">
      <c r="A314" s="138" t="s">
        <v>270</v>
      </c>
      <c r="B314" s="138" t="s">
        <v>92</v>
      </c>
      <c r="C314" s="18" t="s">
        <v>93</v>
      </c>
      <c r="D314" s="5">
        <v>1725.1</v>
      </c>
      <c r="E314" s="5"/>
      <c r="F314" s="5">
        <f t="shared" ref="F314" si="1045">SUM(D314:E314)</f>
        <v>1725.1</v>
      </c>
      <c r="G314" s="5"/>
      <c r="H314" s="5">
        <f t="shared" ref="H314" si="1046">SUM(F314:G314)</f>
        <v>1725.1</v>
      </c>
      <c r="I314" s="5"/>
      <c r="J314" s="5">
        <f t="shared" ref="J314" si="1047">SUM(H314:I314)</f>
        <v>1725.1</v>
      </c>
      <c r="K314" s="5"/>
      <c r="L314" s="5">
        <f t="shared" ref="L314" si="1048">SUM(J314:K314)</f>
        <v>1725.1</v>
      </c>
      <c r="M314" s="5"/>
      <c r="N314" s="5">
        <f t="shared" ref="N314" si="1049">SUM(L314:M314)</f>
        <v>1725.1</v>
      </c>
      <c r="O314" s="5">
        <v>1725.1</v>
      </c>
      <c r="P314" s="5"/>
      <c r="Q314" s="5">
        <f t="shared" ref="Q314" si="1050">SUM(O314:P314)</f>
        <v>1725.1</v>
      </c>
      <c r="R314" s="5"/>
      <c r="S314" s="5">
        <f t="shared" ref="S314" si="1051">SUM(Q314:R314)</f>
        <v>1725.1</v>
      </c>
      <c r="T314" s="5"/>
      <c r="U314" s="5">
        <f t="shared" ref="U314" si="1052">SUM(S314:T314)</f>
        <v>1725.1</v>
      </c>
      <c r="V314" s="5"/>
      <c r="W314" s="5">
        <f t="shared" ref="W314" si="1053">SUM(U314:V314)</f>
        <v>1725.1</v>
      </c>
      <c r="X314" s="5"/>
      <c r="Y314" s="5">
        <f t="shared" ref="Y314" si="1054">SUM(W314:X314)</f>
        <v>1725.1</v>
      </c>
      <c r="Z314" s="5">
        <v>1916.7</v>
      </c>
      <c r="AA314" s="5"/>
      <c r="AB314" s="5">
        <f t="shared" ref="AB314" si="1055">SUM(Z314:AA314)</f>
        <v>1916.7</v>
      </c>
      <c r="AC314" s="5"/>
      <c r="AD314" s="5">
        <f t="shared" ref="AD314" si="1056">SUM(AB314:AC314)</f>
        <v>1916.7</v>
      </c>
      <c r="AE314" s="5"/>
      <c r="AF314" s="5">
        <f t="shared" ref="AF314" si="1057">SUM(AD314:AE314)</f>
        <v>1916.7</v>
      </c>
      <c r="AG314" s="5"/>
      <c r="AH314" s="5">
        <f t="shared" ref="AH314" si="1058">SUM(AF314:AG314)</f>
        <v>1916.7</v>
      </c>
      <c r="AI314" s="127"/>
    </row>
    <row r="315" spans="1:35" ht="47.25" outlineLevel="3" collapsed="1" x14ac:dyDescent="0.25">
      <c r="A315" s="137" t="s">
        <v>244</v>
      </c>
      <c r="B315" s="137"/>
      <c r="C315" s="19" t="s">
        <v>245</v>
      </c>
      <c r="D315" s="4">
        <f>D316+D325</f>
        <v>7374.5</v>
      </c>
      <c r="E315" s="4">
        <f t="shared" ref="E315:F315" si="1059">E316+E325</f>
        <v>0</v>
      </c>
      <c r="F315" s="4">
        <f t="shared" si="1059"/>
        <v>7374.5</v>
      </c>
      <c r="G315" s="4">
        <f t="shared" ref="G315:AD315" si="1060">G316+G325+G332</f>
        <v>9505.4461300000003</v>
      </c>
      <c r="H315" s="4">
        <f t="shared" si="1060"/>
        <v>16879.94613</v>
      </c>
      <c r="I315" s="4">
        <f t="shared" si="1060"/>
        <v>2052.7973200000001</v>
      </c>
      <c r="J315" s="4">
        <f t="shared" si="1060"/>
        <v>18932.743450000002</v>
      </c>
      <c r="K315" s="4">
        <f t="shared" ref="K315:L315" si="1061">K316+K325+K332</f>
        <v>0</v>
      </c>
      <c r="L315" s="4">
        <f t="shared" si="1061"/>
        <v>18932.743450000002</v>
      </c>
      <c r="M315" s="4">
        <f t="shared" ref="M315:N315" si="1062">M316+M325+M332</f>
        <v>2093.9479999999999</v>
      </c>
      <c r="N315" s="4">
        <f t="shared" si="1062"/>
        <v>21026.691450000002</v>
      </c>
      <c r="O315" s="4">
        <f t="shared" si="1060"/>
        <v>5875</v>
      </c>
      <c r="P315" s="4">
        <f t="shared" si="1060"/>
        <v>0</v>
      </c>
      <c r="Q315" s="4">
        <f t="shared" si="1060"/>
        <v>5875</v>
      </c>
      <c r="R315" s="4">
        <f t="shared" si="1060"/>
        <v>0</v>
      </c>
      <c r="S315" s="4">
        <f t="shared" si="1060"/>
        <v>5875</v>
      </c>
      <c r="T315" s="4">
        <f t="shared" si="1060"/>
        <v>0</v>
      </c>
      <c r="U315" s="4">
        <f t="shared" si="1060"/>
        <v>5875</v>
      </c>
      <c r="V315" s="4">
        <f t="shared" si="1060"/>
        <v>0</v>
      </c>
      <c r="W315" s="4">
        <f t="shared" si="1060"/>
        <v>5875</v>
      </c>
      <c r="X315" s="4">
        <f t="shared" ref="X315:Y315" si="1063">X316+X325+X332</f>
        <v>0</v>
      </c>
      <c r="Y315" s="4">
        <f t="shared" si="1063"/>
        <v>5875</v>
      </c>
      <c r="Z315" s="4">
        <f t="shared" si="1060"/>
        <v>5875</v>
      </c>
      <c r="AA315" s="4">
        <f t="shared" si="1060"/>
        <v>0</v>
      </c>
      <c r="AB315" s="4">
        <f t="shared" si="1060"/>
        <v>5875</v>
      </c>
      <c r="AC315" s="4">
        <f t="shared" si="1060"/>
        <v>0</v>
      </c>
      <c r="AD315" s="4">
        <f t="shared" si="1060"/>
        <v>5875</v>
      </c>
      <c r="AE315" s="4">
        <f t="shared" ref="AE315:AH315" si="1064">AE316+AE325+AE332</f>
        <v>0</v>
      </c>
      <c r="AF315" s="4">
        <f t="shared" si="1064"/>
        <v>5875</v>
      </c>
      <c r="AG315" s="4">
        <f t="shared" si="1064"/>
        <v>0</v>
      </c>
      <c r="AH315" s="4">
        <f t="shared" si="1064"/>
        <v>5875</v>
      </c>
      <c r="AI315" s="127"/>
    </row>
    <row r="316" spans="1:35" ht="35.25" customHeight="1" outlineLevel="4" x14ac:dyDescent="0.25">
      <c r="A316" s="137" t="s">
        <v>246</v>
      </c>
      <c r="B316" s="137"/>
      <c r="C316" s="19" t="s">
        <v>247</v>
      </c>
      <c r="D316" s="4">
        <f>D317+D320</f>
        <v>5874.5</v>
      </c>
      <c r="E316" s="4">
        <f t="shared" ref="E316:F316" si="1065">E317+E320</f>
        <v>0</v>
      </c>
      <c r="F316" s="4">
        <f t="shared" si="1065"/>
        <v>5874.5</v>
      </c>
      <c r="G316" s="4">
        <f>G317+G320+G323</f>
        <v>3736.5076200000003</v>
      </c>
      <c r="H316" s="4">
        <f t="shared" ref="H316:AD316" si="1066">H317+H320+H323</f>
        <v>9611.0076200000003</v>
      </c>
      <c r="I316" s="60">
        <f>I317+I320+I323</f>
        <v>-3.3360000000000001E-2</v>
      </c>
      <c r="J316" s="4">
        <f t="shared" ref="J316:L316" si="1067">J317+J320+J323</f>
        <v>9610.9742600000009</v>
      </c>
      <c r="K316" s="4">
        <f t="shared" si="1067"/>
        <v>0</v>
      </c>
      <c r="L316" s="4">
        <f t="shared" si="1067"/>
        <v>9610.9742600000009</v>
      </c>
      <c r="M316" s="4">
        <f t="shared" ref="M316:N316" si="1068">M317+M320+M323</f>
        <v>2000</v>
      </c>
      <c r="N316" s="4">
        <f t="shared" si="1068"/>
        <v>11610.974260000001</v>
      </c>
      <c r="O316" s="4">
        <f t="shared" si="1066"/>
        <v>5875</v>
      </c>
      <c r="P316" s="4">
        <f t="shared" si="1066"/>
        <v>0</v>
      </c>
      <c r="Q316" s="4">
        <f t="shared" si="1066"/>
        <v>5875</v>
      </c>
      <c r="R316" s="4">
        <f t="shared" si="1066"/>
        <v>0</v>
      </c>
      <c r="S316" s="4">
        <f t="shared" si="1066"/>
        <v>5875</v>
      </c>
      <c r="T316" s="4">
        <f>T317+T320+T323</f>
        <v>0</v>
      </c>
      <c r="U316" s="4">
        <f t="shared" ref="U316:W316" si="1069">U317+U320+U323</f>
        <v>5875</v>
      </c>
      <c r="V316" s="4">
        <f t="shared" si="1069"/>
        <v>0</v>
      </c>
      <c r="W316" s="4">
        <f t="shared" si="1069"/>
        <v>5875</v>
      </c>
      <c r="X316" s="4">
        <f t="shared" ref="X316:Y316" si="1070">X317+X320+X323</f>
        <v>0</v>
      </c>
      <c r="Y316" s="4">
        <f t="shared" si="1070"/>
        <v>5875</v>
      </c>
      <c r="Z316" s="4">
        <f t="shared" si="1066"/>
        <v>5875</v>
      </c>
      <c r="AA316" s="4">
        <f t="shared" si="1066"/>
        <v>0</v>
      </c>
      <c r="AB316" s="4">
        <f t="shared" si="1066"/>
        <v>5875</v>
      </c>
      <c r="AC316" s="4">
        <f t="shared" si="1066"/>
        <v>0</v>
      </c>
      <c r="AD316" s="4">
        <f t="shared" si="1066"/>
        <v>5875</v>
      </c>
      <c r="AE316" s="4">
        <f t="shared" ref="AE316:AH316" si="1071">AE317+AE320+AE323</f>
        <v>0</v>
      </c>
      <c r="AF316" s="4">
        <f t="shared" si="1071"/>
        <v>5875</v>
      </c>
      <c r="AG316" s="4">
        <f t="shared" si="1071"/>
        <v>0</v>
      </c>
      <c r="AH316" s="4">
        <f t="shared" si="1071"/>
        <v>5875</v>
      </c>
      <c r="AI316" s="127"/>
    </row>
    <row r="317" spans="1:35" ht="49.5" customHeight="1" outlineLevel="5" x14ac:dyDescent="0.25">
      <c r="A317" s="137" t="s">
        <v>248</v>
      </c>
      <c r="B317" s="137"/>
      <c r="C317" s="19" t="s">
        <v>249</v>
      </c>
      <c r="D317" s="4">
        <f>D319</f>
        <v>3874.5</v>
      </c>
      <c r="E317" s="4">
        <f t="shared" ref="E317:F317" si="1072">E319</f>
        <v>0</v>
      </c>
      <c r="F317" s="4">
        <f t="shared" si="1072"/>
        <v>3874.5</v>
      </c>
      <c r="G317" s="4">
        <f>G319+G318</f>
        <v>302.43078000000003</v>
      </c>
      <c r="H317" s="4">
        <f t="shared" ref="H317:AD317" si="1073">H319+H318</f>
        <v>4176.9307800000006</v>
      </c>
      <c r="I317" s="60">
        <f>I319+I318</f>
        <v>0</v>
      </c>
      <c r="J317" s="4">
        <f t="shared" ref="J317:L317" si="1074">J319+J318</f>
        <v>4176.9307800000006</v>
      </c>
      <c r="K317" s="4">
        <f t="shared" si="1074"/>
        <v>0</v>
      </c>
      <c r="L317" s="4">
        <f t="shared" si="1074"/>
        <v>4176.9307800000006</v>
      </c>
      <c r="M317" s="4">
        <f t="shared" ref="M317:N317" si="1075">M319+M318</f>
        <v>2000</v>
      </c>
      <c r="N317" s="4">
        <f t="shared" si="1075"/>
        <v>6176.9307800000006</v>
      </c>
      <c r="O317" s="4">
        <f t="shared" si="1073"/>
        <v>3875</v>
      </c>
      <c r="P317" s="4">
        <f t="shared" si="1073"/>
        <v>0</v>
      </c>
      <c r="Q317" s="4">
        <f t="shared" si="1073"/>
        <v>3875</v>
      </c>
      <c r="R317" s="4">
        <f t="shared" si="1073"/>
        <v>0</v>
      </c>
      <c r="S317" s="4">
        <f t="shared" si="1073"/>
        <v>3875</v>
      </c>
      <c r="T317" s="4">
        <f>T319+T318</f>
        <v>0</v>
      </c>
      <c r="U317" s="4">
        <f t="shared" ref="U317:W317" si="1076">U319+U318</f>
        <v>3875</v>
      </c>
      <c r="V317" s="4">
        <f t="shared" si="1076"/>
        <v>0</v>
      </c>
      <c r="W317" s="4">
        <f t="shared" si="1076"/>
        <v>3875</v>
      </c>
      <c r="X317" s="4">
        <f t="shared" ref="X317:Y317" si="1077">X319+X318</f>
        <v>0</v>
      </c>
      <c r="Y317" s="4">
        <f t="shared" si="1077"/>
        <v>3875</v>
      </c>
      <c r="Z317" s="4">
        <f t="shared" si="1073"/>
        <v>3875</v>
      </c>
      <c r="AA317" s="4">
        <f t="shared" si="1073"/>
        <v>0</v>
      </c>
      <c r="AB317" s="4">
        <f t="shared" si="1073"/>
        <v>3875</v>
      </c>
      <c r="AC317" s="4">
        <f t="shared" si="1073"/>
        <v>0</v>
      </c>
      <c r="AD317" s="4">
        <f t="shared" si="1073"/>
        <v>3875</v>
      </c>
      <c r="AE317" s="4">
        <f t="shared" ref="AE317:AH317" si="1078">AE319+AE318</f>
        <v>0</v>
      </c>
      <c r="AF317" s="4">
        <f t="shared" si="1078"/>
        <v>3875</v>
      </c>
      <c r="AG317" s="4">
        <f t="shared" si="1078"/>
        <v>0</v>
      </c>
      <c r="AH317" s="4">
        <f t="shared" si="1078"/>
        <v>3875</v>
      </c>
      <c r="AI317" s="127"/>
    </row>
    <row r="318" spans="1:35" ht="15.75" hidden="1" outlineLevel="5" x14ac:dyDescent="0.2">
      <c r="A318" s="138" t="s">
        <v>248</v>
      </c>
      <c r="B318" s="6" t="s">
        <v>11</v>
      </c>
      <c r="C318" s="10" t="s">
        <v>591</v>
      </c>
      <c r="D318" s="4"/>
      <c r="E318" s="4"/>
      <c r="F318" s="4"/>
      <c r="G318" s="5">
        <f>104.17804+86.42412+153</f>
        <v>343.60216000000003</v>
      </c>
      <c r="H318" s="5">
        <f t="shared" ref="H318:H319" si="1079">SUM(F318:G318)</f>
        <v>343.60216000000003</v>
      </c>
      <c r="I318" s="17"/>
      <c r="J318" s="5">
        <f t="shared" ref="J318:J319" si="1080">SUM(H318:I318)</f>
        <v>343.60216000000003</v>
      </c>
      <c r="K318" s="4"/>
      <c r="L318" s="5">
        <f t="shared" ref="L318:L319" si="1081">SUM(J318:K318)</f>
        <v>343.60216000000003</v>
      </c>
      <c r="M318" s="4"/>
      <c r="N318" s="5">
        <f t="shared" ref="N318:N319" si="1082">SUM(L318:M318)</f>
        <v>343.60216000000003</v>
      </c>
      <c r="O318" s="4"/>
      <c r="P318" s="4"/>
      <c r="Q318" s="4"/>
      <c r="R318" s="4"/>
      <c r="S318" s="4"/>
      <c r="T318" s="5"/>
      <c r="U318" s="5">
        <f t="shared" ref="U318:U319" si="1083">SUM(S318:T318)</f>
        <v>0</v>
      </c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127"/>
    </row>
    <row r="319" spans="1:35" ht="15.75" outlineLevel="7" x14ac:dyDescent="0.25">
      <c r="A319" s="138" t="s">
        <v>248</v>
      </c>
      <c r="B319" s="138" t="s">
        <v>27</v>
      </c>
      <c r="C319" s="18" t="s">
        <v>28</v>
      </c>
      <c r="D319" s="5">
        <v>3874.5</v>
      </c>
      <c r="E319" s="5"/>
      <c r="F319" s="5">
        <f t="shared" ref="F319" si="1084">SUM(D319:E319)</f>
        <v>3874.5</v>
      </c>
      <c r="G319" s="5">
        <f>46.16767+23.00301+42.65794-153</f>
        <v>-41.171379999999999</v>
      </c>
      <c r="H319" s="5">
        <f t="shared" si="1079"/>
        <v>3833.3286200000002</v>
      </c>
      <c r="I319" s="17"/>
      <c r="J319" s="5">
        <f t="shared" si="1080"/>
        <v>3833.3286200000002</v>
      </c>
      <c r="K319" s="5"/>
      <c r="L319" s="5">
        <f t="shared" si="1081"/>
        <v>3833.3286200000002</v>
      </c>
      <c r="M319" s="5">
        <v>2000</v>
      </c>
      <c r="N319" s="5">
        <f t="shared" si="1082"/>
        <v>5833.3286200000002</v>
      </c>
      <c r="O319" s="5">
        <v>3875</v>
      </c>
      <c r="P319" s="5"/>
      <c r="Q319" s="5">
        <f t="shared" ref="Q319" si="1085">SUM(O319:P319)</f>
        <v>3875</v>
      </c>
      <c r="R319" s="5"/>
      <c r="S319" s="5">
        <f t="shared" ref="S319" si="1086">SUM(Q319:R319)</f>
        <v>3875</v>
      </c>
      <c r="T319" s="5"/>
      <c r="U319" s="5">
        <f t="shared" si="1083"/>
        <v>3875</v>
      </c>
      <c r="V319" s="5"/>
      <c r="W319" s="5">
        <f t="shared" ref="W319" si="1087">SUM(U319:V319)</f>
        <v>3875</v>
      </c>
      <c r="X319" s="5"/>
      <c r="Y319" s="5">
        <f t="shared" ref="Y319" si="1088">SUM(W319:X319)</f>
        <v>3875</v>
      </c>
      <c r="Z319" s="5">
        <v>3875</v>
      </c>
      <c r="AA319" s="5"/>
      <c r="AB319" s="5">
        <f t="shared" ref="AB319" si="1089">SUM(Z319:AA319)</f>
        <v>3875</v>
      </c>
      <c r="AC319" s="5"/>
      <c r="AD319" s="5">
        <f t="shared" ref="AD319" si="1090">SUM(AB319:AC319)</f>
        <v>3875</v>
      </c>
      <c r="AE319" s="5"/>
      <c r="AF319" s="5">
        <f t="shared" ref="AF319" si="1091">SUM(AD319:AE319)</f>
        <v>3875</v>
      </c>
      <c r="AG319" s="5"/>
      <c r="AH319" s="5">
        <f t="shared" ref="AH319" si="1092">SUM(AF319:AG319)</f>
        <v>3875</v>
      </c>
      <c r="AI319" s="127"/>
    </row>
    <row r="320" spans="1:35" ht="31.5" hidden="1" outlineLevel="5" x14ac:dyDescent="0.25">
      <c r="A320" s="137" t="s">
        <v>250</v>
      </c>
      <c r="B320" s="137"/>
      <c r="C320" s="19" t="s">
        <v>251</v>
      </c>
      <c r="D320" s="4">
        <f>D322</f>
        <v>2000</v>
      </c>
      <c r="E320" s="4">
        <f t="shared" ref="E320:F320" si="1093">E322</f>
        <v>0</v>
      </c>
      <c r="F320" s="4">
        <f t="shared" si="1093"/>
        <v>2000</v>
      </c>
      <c r="G320" s="4">
        <f>G322+G321</f>
        <v>62.406500000000001</v>
      </c>
      <c r="H320" s="4">
        <f t="shared" ref="H320:AD320" si="1094">H322+H321</f>
        <v>2062.4064999999996</v>
      </c>
      <c r="I320" s="60">
        <f>I322+I321</f>
        <v>-3.3360000000000001E-2</v>
      </c>
      <c r="J320" s="4">
        <f t="shared" ref="J320:L320" si="1095">J322+J321</f>
        <v>2062.3731399999997</v>
      </c>
      <c r="K320" s="4">
        <f t="shared" si="1095"/>
        <v>0</v>
      </c>
      <c r="L320" s="4">
        <f t="shared" si="1095"/>
        <v>2062.3731399999997</v>
      </c>
      <c r="M320" s="4">
        <f t="shared" ref="M320:N320" si="1096">M322+M321</f>
        <v>0</v>
      </c>
      <c r="N320" s="4">
        <f t="shared" si="1096"/>
        <v>2062.3731399999997</v>
      </c>
      <c r="O320" s="4">
        <f t="shared" si="1094"/>
        <v>2000</v>
      </c>
      <c r="P320" s="4">
        <f t="shared" si="1094"/>
        <v>0</v>
      </c>
      <c r="Q320" s="4">
        <f t="shared" si="1094"/>
        <v>2000</v>
      </c>
      <c r="R320" s="4">
        <f t="shared" si="1094"/>
        <v>0</v>
      </c>
      <c r="S320" s="4">
        <f t="shared" si="1094"/>
        <v>2000</v>
      </c>
      <c r="T320" s="4">
        <f>T322+T321</f>
        <v>0</v>
      </c>
      <c r="U320" s="4">
        <f t="shared" ref="U320:W320" si="1097">U322+U321</f>
        <v>2000</v>
      </c>
      <c r="V320" s="4">
        <f t="shared" si="1097"/>
        <v>0</v>
      </c>
      <c r="W320" s="4">
        <f t="shared" si="1097"/>
        <v>2000</v>
      </c>
      <c r="X320" s="4">
        <f t="shared" ref="X320:Y320" si="1098">X322+X321</f>
        <v>0</v>
      </c>
      <c r="Y320" s="4">
        <f t="shared" si="1098"/>
        <v>2000</v>
      </c>
      <c r="Z320" s="4">
        <f t="shared" si="1094"/>
        <v>2000</v>
      </c>
      <c r="AA320" s="4">
        <f t="shared" si="1094"/>
        <v>0</v>
      </c>
      <c r="AB320" s="4">
        <f t="shared" si="1094"/>
        <v>2000</v>
      </c>
      <c r="AC320" s="4">
        <f t="shared" si="1094"/>
        <v>0</v>
      </c>
      <c r="AD320" s="4">
        <f t="shared" si="1094"/>
        <v>2000</v>
      </c>
      <c r="AE320" s="4">
        <f t="shared" ref="AE320:AH320" si="1099">AE322+AE321</f>
        <v>0</v>
      </c>
      <c r="AF320" s="4">
        <f t="shared" si="1099"/>
        <v>2000</v>
      </c>
      <c r="AG320" s="4">
        <f t="shared" si="1099"/>
        <v>0</v>
      </c>
      <c r="AH320" s="4">
        <f t="shared" si="1099"/>
        <v>2000</v>
      </c>
      <c r="AI320" s="127"/>
    </row>
    <row r="321" spans="1:35" ht="15.75" hidden="1" outlineLevel="5" x14ac:dyDescent="0.2">
      <c r="A321" s="138" t="s">
        <v>250</v>
      </c>
      <c r="B321" s="6" t="s">
        <v>11</v>
      </c>
      <c r="C321" s="10" t="s">
        <v>591</v>
      </c>
      <c r="D321" s="4"/>
      <c r="E321" s="4"/>
      <c r="F321" s="4"/>
      <c r="G321" s="5">
        <v>1.70686</v>
      </c>
      <c r="H321" s="5">
        <f t="shared" ref="H321:H324" si="1100">SUM(F321:G321)</f>
        <v>1.70686</v>
      </c>
      <c r="I321" s="5"/>
      <c r="J321" s="5">
        <f t="shared" ref="J321:J322" si="1101">SUM(H321:I321)</f>
        <v>1.70686</v>
      </c>
      <c r="K321" s="4"/>
      <c r="L321" s="5">
        <f t="shared" ref="L321:L322" si="1102">SUM(J321:K321)</f>
        <v>1.70686</v>
      </c>
      <c r="M321" s="4"/>
      <c r="N321" s="5">
        <f t="shared" ref="N321:N322" si="1103">SUM(L321:M321)</f>
        <v>1.70686</v>
      </c>
      <c r="O321" s="4"/>
      <c r="P321" s="4"/>
      <c r="Q321" s="4"/>
      <c r="R321" s="4"/>
      <c r="S321" s="4"/>
      <c r="T321" s="5"/>
      <c r="U321" s="5">
        <f t="shared" ref="U321:U322" si="1104">SUM(S321:T321)</f>
        <v>0</v>
      </c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127"/>
    </row>
    <row r="322" spans="1:35" ht="31.5" hidden="1" outlineLevel="7" x14ac:dyDescent="0.25">
      <c r="A322" s="138" t="s">
        <v>250</v>
      </c>
      <c r="B322" s="138" t="s">
        <v>92</v>
      </c>
      <c r="C322" s="18" t="s">
        <v>93</v>
      </c>
      <c r="D322" s="5">
        <v>2000</v>
      </c>
      <c r="E322" s="5"/>
      <c r="F322" s="5">
        <f t="shared" ref="F322" si="1105">SUM(D322:E322)</f>
        <v>2000</v>
      </c>
      <c r="G322" s="5">
        <v>60.699640000000002</v>
      </c>
      <c r="H322" s="5">
        <f t="shared" si="1100"/>
        <v>2060.6996399999998</v>
      </c>
      <c r="I322" s="17">
        <v>-3.3360000000000001E-2</v>
      </c>
      <c r="J322" s="5">
        <f t="shared" si="1101"/>
        <v>2060.6662799999999</v>
      </c>
      <c r="K322" s="5"/>
      <c r="L322" s="5">
        <f t="shared" si="1102"/>
        <v>2060.6662799999999</v>
      </c>
      <c r="M322" s="5"/>
      <c r="N322" s="5">
        <f t="shared" si="1103"/>
        <v>2060.6662799999999</v>
      </c>
      <c r="O322" s="5">
        <v>2000</v>
      </c>
      <c r="P322" s="5"/>
      <c r="Q322" s="5">
        <f t="shared" ref="Q322" si="1106">SUM(O322:P322)</f>
        <v>2000</v>
      </c>
      <c r="R322" s="5"/>
      <c r="S322" s="5">
        <f t="shared" ref="S322" si="1107">SUM(Q322:R322)</f>
        <v>2000</v>
      </c>
      <c r="T322" s="5"/>
      <c r="U322" s="5">
        <f t="shared" si="1104"/>
        <v>2000</v>
      </c>
      <c r="V322" s="5"/>
      <c r="W322" s="5">
        <f t="shared" ref="W322" si="1108">SUM(U322:V322)</f>
        <v>2000</v>
      </c>
      <c r="X322" s="5"/>
      <c r="Y322" s="5">
        <f t="shared" ref="Y322" si="1109">SUM(W322:X322)</f>
        <v>2000</v>
      </c>
      <c r="Z322" s="5">
        <v>2000</v>
      </c>
      <c r="AA322" s="5"/>
      <c r="AB322" s="5">
        <f t="shared" ref="AB322" si="1110">SUM(Z322:AA322)</f>
        <v>2000</v>
      </c>
      <c r="AC322" s="5"/>
      <c r="AD322" s="5">
        <f t="shared" ref="AD322" si="1111">SUM(AB322:AC322)</f>
        <v>2000</v>
      </c>
      <c r="AE322" s="5"/>
      <c r="AF322" s="5">
        <f t="shared" ref="AF322" si="1112">SUM(AD322:AE322)</f>
        <v>2000</v>
      </c>
      <c r="AG322" s="5"/>
      <c r="AH322" s="5">
        <f t="shared" ref="AH322" si="1113">SUM(AF322:AG322)</f>
        <v>2000</v>
      </c>
      <c r="AI322" s="127"/>
    </row>
    <row r="323" spans="1:35" ht="31.5" hidden="1" outlineLevel="7" x14ac:dyDescent="0.2">
      <c r="A323" s="7" t="s">
        <v>679</v>
      </c>
      <c r="B323" s="7"/>
      <c r="C323" s="21" t="s">
        <v>825</v>
      </c>
      <c r="D323" s="5"/>
      <c r="E323" s="5"/>
      <c r="F323" s="5"/>
      <c r="G323" s="4">
        <f t="shared" ref="G323:AG323" si="1114">G324</f>
        <v>3371.6703400000001</v>
      </c>
      <c r="H323" s="4">
        <f t="shared" si="1114"/>
        <v>3371.6703400000001</v>
      </c>
      <c r="I323" s="4">
        <f t="shared" si="1114"/>
        <v>0</v>
      </c>
      <c r="J323" s="4">
        <f t="shared" si="1114"/>
        <v>3371.6703400000001</v>
      </c>
      <c r="K323" s="4">
        <f t="shared" si="1114"/>
        <v>0</v>
      </c>
      <c r="L323" s="4">
        <f t="shared" si="1114"/>
        <v>3371.6703400000001</v>
      </c>
      <c r="M323" s="4">
        <f t="shared" si="1114"/>
        <v>0</v>
      </c>
      <c r="N323" s="4">
        <f t="shared" si="1114"/>
        <v>3371.6703400000001</v>
      </c>
      <c r="O323" s="4">
        <f t="shared" si="1114"/>
        <v>0</v>
      </c>
      <c r="P323" s="4">
        <f t="shared" si="1114"/>
        <v>0</v>
      </c>
      <c r="Q323" s="4">
        <f t="shared" si="1114"/>
        <v>0</v>
      </c>
      <c r="R323" s="4">
        <f t="shared" si="1114"/>
        <v>0</v>
      </c>
      <c r="S323" s="4"/>
      <c r="T323" s="4">
        <f t="shared" si="1114"/>
        <v>0</v>
      </c>
      <c r="U323" s="4">
        <f t="shared" si="1114"/>
        <v>0</v>
      </c>
      <c r="V323" s="4">
        <f t="shared" si="1114"/>
        <v>0</v>
      </c>
      <c r="W323" s="4"/>
      <c r="X323" s="4">
        <f t="shared" si="1114"/>
        <v>0</v>
      </c>
      <c r="Y323" s="4"/>
      <c r="Z323" s="4">
        <f t="shared" si="1114"/>
        <v>0</v>
      </c>
      <c r="AA323" s="4">
        <f t="shared" si="1114"/>
        <v>0</v>
      </c>
      <c r="AB323" s="4">
        <f t="shared" si="1114"/>
        <v>0</v>
      </c>
      <c r="AC323" s="4">
        <f t="shared" si="1114"/>
        <v>0</v>
      </c>
      <c r="AD323" s="4"/>
      <c r="AE323" s="4">
        <f t="shared" si="1114"/>
        <v>0</v>
      </c>
      <c r="AF323" s="4"/>
      <c r="AG323" s="4">
        <f t="shared" si="1114"/>
        <v>0</v>
      </c>
      <c r="AH323" s="4"/>
      <c r="AI323" s="127"/>
    </row>
    <row r="324" spans="1:35" ht="31.5" hidden="1" outlineLevel="7" x14ac:dyDescent="0.2">
      <c r="A324" s="6" t="s">
        <v>679</v>
      </c>
      <c r="B324" s="6" t="s">
        <v>92</v>
      </c>
      <c r="C324" s="20" t="s">
        <v>584</v>
      </c>
      <c r="D324" s="5"/>
      <c r="E324" s="5"/>
      <c r="F324" s="5"/>
      <c r="G324" s="5">
        <v>3371.6703400000001</v>
      </c>
      <c r="H324" s="5">
        <f t="shared" si="1100"/>
        <v>3371.6703400000001</v>
      </c>
      <c r="I324" s="5"/>
      <c r="J324" s="5">
        <f t="shared" ref="J324:L324" si="1115">SUM(H324:I324)</f>
        <v>3371.6703400000001</v>
      </c>
      <c r="K324" s="5"/>
      <c r="L324" s="5">
        <f t="shared" si="1115"/>
        <v>3371.6703400000001</v>
      </c>
      <c r="M324" s="5"/>
      <c r="N324" s="5">
        <f t="shared" ref="N324" si="1116">SUM(L324:M324)</f>
        <v>3371.6703400000001</v>
      </c>
      <c r="O324" s="5"/>
      <c r="P324" s="5"/>
      <c r="Q324" s="5"/>
      <c r="R324" s="5"/>
      <c r="S324" s="5"/>
      <c r="T324" s="5"/>
      <c r="U324" s="5">
        <f t="shared" ref="U324" si="1117">SUM(S324:T324)</f>
        <v>0</v>
      </c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127"/>
    </row>
    <row r="325" spans="1:35" ht="31.5" outlineLevel="7" x14ac:dyDescent="0.25">
      <c r="A325" s="7" t="s">
        <v>592</v>
      </c>
      <c r="B325" s="138"/>
      <c r="C325" s="65" t="s">
        <v>589</v>
      </c>
      <c r="D325" s="4">
        <f>D326</f>
        <v>1500</v>
      </c>
      <c r="E325" s="4">
        <f t="shared" ref="E325:F326" si="1118">E326</f>
        <v>0</v>
      </c>
      <c r="F325" s="4">
        <f t="shared" si="1118"/>
        <v>1500</v>
      </c>
      <c r="G325" s="4">
        <f t="shared" ref="G325:AC325" si="1119">G326+G330</f>
        <v>2935.9335099999998</v>
      </c>
      <c r="H325" s="4">
        <f t="shared" si="1119"/>
        <v>4435.9335099999998</v>
      </c>
      <c r="I325" s="4">
        <f t="shared" si="1119"/>
        <v>2052.83068</v>
      </c>
      <c r="J325" s="4">
        <f t="shared" si="1119"/>
        <v>6488.7641899999999</v>
      </c>
      <c r="K325" s="4">
        <f t="shared" si="1119"/>
        <v>0</v>
      </c>
      <c r="L325" s="4">
        <f t="shared" ref="L325:M325" si="1120">L326+L330</f>
        <v>6488.7641899999999</v>
      </c>
      <c r="M325" s="4">
        <f t="shared" si="1120"/>
        <v>93.947999999999993</v>
      </c>
      <c r="N325" s="4">
        <f t="shared" ref="N325" si="1121">N326+N330</f>
        <v>6582.7121900000002</v>
      </c>
      <c r="O325" s="4">
        <f t="shared" si="1119"/>
        <v>0</v>
      </c>
      <c r="P325" s="4">
        <f t="shared" si="1119"/>
        <v>0</v>
      </c>
      <c r="Q325" s="4">
        <f t="shared" si="1119"/>
        <v>0</v>
      </c>
      <c r="R325" s="4">
        <f t="shared" si="1119"/>
        <v>0</v>
      </c>
      <c r="S325" s="4"/>
      <c r="T325" s="4">
        <f t="shared" ref="T325" si="1122">T326+T330</f>
        <v>0</v>
      </c>
      <c r="U325" s="4"/>
      <c r="V325" s="4">
        <f t="shared" ref="V325:X325" si="1123">V326+V330</f>
        <v>0</v>
      </c>
      <c r="W325" s="4"/>
      <c r="X325" s="4">
        <f t="shared" si="1123"/>
        <v>0</v>
      </c>
      <c r="Y325" s="4"/>
      <c r="Z325" s="4">
        <f t="shared" si="1119"/>
        <v>0</v>
      </c>
      <c r="AA325" s="4">
        <f t="shared" si="1119"/>
        <v>0</v>
      </c>
      <c r="AB325" s="4">
        <f t="shared" si="1119"/>
        <v>0</v>
      </c>
      <c r="AC325" s="4">
        <f t="shared" si="1119"/>
        <v>0</v>
      </c>
      <c r="AD325" s="4"/>
      <c r="AE325" s="4">
        <f t="shared" ref="AE325" si="1124">AE326+AE330</f>
        <v>0</v>
      </c>
      <c r="AF325" s="4"/>
      <c r="AG325" s="4">
        <f t="shared" ref="AG325" si="1125">AG326+AG330</f>
        <v>0</v>
      </c>
      <c r="AH325" s="4"/>
      <c r="AI325" s="127"/>
    </row>
    <row r="326" spans="1:35" ht="31.5" hidden="1" outlineLevel="7" x14ac:dyDescent="0.25">
      <c r="A326" s="6" t="s">
        <v>593</v>
      </c>
      <c r="B326" s="6"/>
      <c r="C326" s="68" t="s">
        <v>590</v>
      </c>
      <c r="D326" s="5">
        <f>D327</f>
        <v>1500</v>
      </c>
      <c r="E326" s="5">
        <f t="shared" si="1118"/>
        <v>0</v>
      </c>
      <c r="F326" s="5">
        <f t="shared" si="1118"/>
        <v>1500</v>
      </c>
      <c r="G326" s="5">
        <f>G327+G329</f>
        <v>2888.9335099999998</v>
      </c>
      <c r="H326" s="5">
        <f t="shared" ref="H326:AC326" si="1126">H327+H329</f>
        <v>4388.9335099999998</v>
      </c>
      <c r="I326" s="5">
        <f>I327+I329+I328</f>
        <v>2052.83068</v>
      </c>
      <c r="J326" s="5">
        <f>J327+J329+J328</f>
        <v>6441.7641899999999</v>
      </c>
      <c r="K326" s="5">
        <f t="shared" ref="K326:M326" si="1127">K327+K329</f>
        <v>0</v>
      </c>
      <c r="L326" s="5">
        <f>L327+L329+L328</f>
        <v>6441.7641899999999</v>
      </c>
      <c r="M326" s="5">
        <f t="shared" si="1127"/>
        <v>0</v>
      </c>
      <c r="N326" s="5">
        <f>N327+N329+N328</f>
        <v>6441.7641899999999</v>
      </c>
      <c r="O326" s="5">
        <f t="shared" si="1126"/>
        <v>0</v>
      </c>
      <c r="P326" s="5">
        <f t="shared" si="1126"/>
        <v>0</v>
      </c>
      <c r="Q326" s="5">
        <f t="shared" si="1126"/>
        <v>0</v>
      </c>
      <c r="R326" s="5">
        <f t="shared" si="1126"/>
        <v>0</v>
      </c>
      <c r="S326" s="5"/>
      <c r="T326" s="5">
        <f>T327+T329</f>
        <v>0</v>
      </c>
      <c r="U326" s="5"/>
      <c r="V326" s="5">
        <f t="shared" ref="V326:X326" si="1128">V327+V329</f>
        <v>0</v>
      </c>
      <c r="W326" s="5"/>
      <c r="X326" s="5">
        <f t="shared" si="1128"/>
        <v>0</v>
      </c>
      <c r="Y326" s="5"/>
      <c r="Z326" s="5">
        <f t="shared" si="1126"/>
        <v>0</v>
      </c>
      <c r="AA326" s="5">
        <f t="shared" si="1126"/>
        <v>0</v>
      </c>
      <c r="AB326" s="5">
        <f t="shared" si="1126"/>
        <v>0</v>
      </c>
      <c r="AC326" s="5">
        <f t="shared" si="1126"/>
        <v>0</v>
      </c>
      <c r="AD326" s="5"/>
      <c r="AE326" s="5">
        <f t="shared" ref="AE326" si="1129">AE327+AE329</f>
        <v>0</v>
      </c>
      <c r="AF326" s="5"/>
      <c r="AG326" s="5">
        <f t="shared" ref="AG326" si="1130">AG327+AG329</f>
        <v>0</v>
      </c>
      <c r="AH326" s="5"/>
      <c r="AI326" s="127"/>
    </row>
    <row r="327" spans="1:35" ht="18.75" hidden="1" customHeight="1" outlineLevel="7" x14ac:dyDescent="0.25">
      <c r="A327" s="6" t="s">
        <v>593</v>
      </c>
      <c r="B327" s="6" t="s">
        <v>11</v>
      </c>
      <c r="C327" s="66" t="s">
        <v>591</v>
      </c>
      <c r="D327" s="5">
        <v>1500</v>
      </c>
      <c r="E327" s="5"/>
      <c r="F327" s="5">
        <f t="shared" ref="F327" si="1131">SUM(D327:E327)</f>
        <v>1500</v>
      </c>
      <c r="G327" s="5">
        <f>950+580.10059</f>
        <v>1530.10059</v>
      </c>
      <c r="H327" s="5">
        <f t="shared" ref="H327:H329" si="1132">SUM(F327:G327)</f>
        <v>3030.10059</v>
      </c>
      <c r="I327" s="5"/>
      <c r="J327" s="5">
        <f t="shared" ref="J327:L329" si="1133">SUM(H327:I327)</f>
        <v>3030.10059</v>
      </c>
      <c r="K327" s="5"/>
      <c r="L327" s="5">
        <f t="shared" si="1133"/>
        <v>3030.10059</v>
      </c>
      <c r="M327" s="5"/>
      <c r="N327" s="5">
        <f t="shared" ref="N327:N329" si="1134">SUM(L327:M327)</f>
        <v>3030.10059</v>
      </c>
      <c r="O327" s="5"/>
      <c r="P327" s="5"/>
      <c r="Q327" s="5"/>
      <c r="R327" s="5"/>
      <c r="S327" s="5"/>
      <c r="T327" s="5"/>
      <c r="U327" s="5">
        <f t="shared" ref="U327:U329" si="1135">SUM(S327:T327)</f>
        <v>0</v>
      </c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127"/>
    </row>
    <row r="328" spans="1:35" ht="33.75" hidden="1" customHeight="1" outlineLevel="7" x14ac:dyDescent="0.2">
      <c r="A328" s="6" t="s">
        <v>593</v>
      </c>
      <c r="B328" s="6" t="s">
        <v>92</v>
      </c>
      <c r="C328" s="10" t="s">
        <v>584</v>
      </c>
      <c r="D328" s="5"/>
      <c r="E328" s="5"/>
      <c r="F328" s="5"/>
      <c r="G328" s="5"/>
      <c r="H328" s="5"/>
      <c r="I328" s="5">
        <v>2052.83068</v>
      </c>
      <c r="J328" s="5">
        <f t="shared" si="1133"/>
        <v>2052.83068</v>
      </c>
      <c r="K328" s="5"/>
      <c r="L328" s="5">
        <f t="shared" si="1133"/>
        <v>2052.83068</v>
      </c>
      <c r="M328" s="5"/>
      <c r="N328" s="5">
        <f t="shared" si="1134"/>
        <v>2052.83068</v>
      </c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127"/>
    </row>
    <row r="329" spans="1:35" ht="18.75" hidden="1" customHeight="1" outlineLevel="7" x14ac:dyDescent="0.2">
      <c r="A329" s="6" t="s">
        <v>593</v>
      </c>
      <c r="B329" s="138" t="s">
        <v>27</v>
      </c>
      <c r="C329" s="11" t="s">
        <v>28</v>
      </c>
      <c r="D329" s="5"/>
      <c r="E329" s="5"/>
      <c r="F329" s="5"/>
      <c r="G329" s="5">
        <v>1358.8329200000001</v>
      </c>
      <c r="H329" s="5">
        <f t="shared" si="1132"/>
        <v>1358.8329200000001</v>
      </c>
      <c r="I329" s="5"/>
      <c r="J329" s="5">
        <f t="shared" si="1133"/>
        <v>1358.8329200000001</v>
      </c>
      <c r="K329" s="5"/>
      <c r="L329" s="5">
        <f t="shared" si="1133"/>
        <v>1358.8329200000001</v>
      </c>
      <c r="M329" s="5"/>
      <c r="N329" s="5">
        <f t="shared" si="1134"/>
        <v>1358.8329200000001</v>
      </c>
      <c r="O329" s="5"/>
      <c r="P329" s="5"/>
      <c r="Q329" s="5"/>
      <c r="R329" s="5"/>
      <c r="S329" s="5"/>
      <c r="T329" s="5"/>
      <c r="U329" s="5">
        <f t="shared" si="1135"/>
        <v>0</v>
      </c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127"/>
    </row>
    <row r="330" spans="1:35" ht="26.25" customHeight="1" outlineLevel="7" x14ac:dyDescent="0.2">
      <c r="A330" s="7" t="s">
        <v>711</v>
      </c>
      <c r="B330" s="7"/>
      <c r="C330" s="21" t="s">
        <v>710</v>
      </c>
      <c r="D330" s="5"/>
      <c r="E330" s="5"/>
      <c r="F330" s="5"/>
      <c r="G330" s="4">
        <f t="shared" ref="G330:N330" si="1136">G331</f>
        <v>47</v>
      </c>
      <c r="H330" s="4">
        <f t="shared" si="1136"/>
        <v>47</v>
      </c>
      <c r="I330" s="4">
        <f t="shared" si="1136"/>
        <v>0</v>
      </c>
      <c r="J330" s="4">
        <f t="shared" si="1136"/>
        <v>47</v>
      </c>
      <c r="K330" s="4">
        <f t="shared" si="1136"/>
        <v>0</v>
      </c>
      <c r="L330" s="4">
        <f t="shared" si="1136"/>
        <v>47</v>
      </c>
      <c r="M330" s="4">
        <f t="shared" si="1136"/>
        <v>93.947999999999993</v>
      </c>
      <c r="N330" s="4">
        <f t="shared" si="1136"/>
        <v>140.94799999999998</v>
      </c>
      <c r="O330" s="5"/>
      <c r="P330" s="5"/>
      <c r="Q330" s="5"/>
      <c r="R330" s="5"/>
      <c r="S330" s="5"/>
      <c r="T330" s="4">
        <f t="shared" ref="T330:U330" si="1137">T331</f>
        <v>0</v>
      </c>
      <c r="U330" s="4">
        <f t="shared" si="1137"/>
        <v>0</v>
      </c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127"/>
    </row>
    <row r="331" spans="1:35" ht="18.75" customHeight="1" outlineLevel="7" x14ac:dyDescent="0.2">
      <c r="A331" s="6" t="s">
        <v>711</v>
      </c>
      <c r="B331" s="6" t="s">
        <v>33</v>
      </c>
      <c r="C331" s="20" t="s">
        <v>34</v>
      </c>
      <c r="D331" s="5"/>
      <c r="E331" s="5"/>
      <c r="F331" s="5"/>
      <c r="G331" s="5">
        <v>47</v>
      </c>
      <c r="H331" s="5">
        <f t="shared" ref="H331" si="1138">SUM(F331:G331)</f>
        <v>47</v>
      </c>
      <c r="I331" s="5"/>
      <c r="J331" s="5">
        <f t="shared" ref="J331:L331" si="1139">SUM(H331:I331)</f>
        <v>47</v>
      </c>
      <c r="K331" s="5"/>
      <c r="L331" s="5">
        <f t="shared" si="1139"/>
        <v>47</v>
      </c>
      <c r="M331" s="5">
        <v>93.947999999999993</v>
      </c>
      <c r="N331" s="5">
        <f t="shared" ref="N331" si="1140">SUM(L331:M331)</f>
        <v>140.94799999999998</v>
      </c>
      <c r="O331" s="5"/>
      <c r="P331" s="5"/>
      <c r="Q331" s="5"/>
      <c r="R331" s="5"/>
      <c r="S331" s="5"/>
      <c r="T331" s="5"/>
      <c r="U331" s="5">
        <f t="shared" ref="U331" si="1141">SUM(S331:T331)</f>
        <v>0</v>
      </c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127"/>
    </row>
    <row r="332" spans="1:35" ht="29.25" hidden="1" customHeight="1" outlineLevel="7" x14ac:dyDescent="0.2">
      <c r="A332" s="7" t="s">
        <v>716</v>
      </c>
      <c r="B332" s="137"/>
      <c r="C332" s="13" t="s">
        <v>252</v>
      </c>
      <c r="D332" s="5"/>
      <c r="E332" s="5"/>
      <c r="F332" s="5"/>
      <c r="G332" s="4">
        <f t="shared" ref="G332:N333" si="1142">G333</f>
        <v>2833.0050000000001</v>
      </c>
      <c r="H332" s="4">
        <f t="shared" si="1142"/>
        <v>2833.0050000000001</v>
      </c>
      <c r="I332" s="4">
        <f t="shared" si="1142"/>
        <v>0</v>
      </c>
      <c r="J332" s="4">
        <f t="shared" si="1142"/>
        <v>2833.0050000000001</v>
      </c>
      <c r="K332" s="4">
        <f t="shared" si="1142"/>
        <v>0</v>
      </c>
      <c r="L332" s="4">
        <f t="shared" si="1142"/>
        <v>2833.0050000000001</v>
      </c>
      <c r="M332" s="4">
        <f t="shared" si="1142"/>
        <v>0</v>
      </c>
      <c r="N332" s="4">
        <f t="shared" si="1142"/>
        <v>2833.0050000000001</v>
      </c>
      <c r="O332" s="5"/>
      <c r="P332" s="5"/>
      <c r="Q332" s="5"/>
      <c r="R332" s="5"/>
      <c r="S332" s="5"/>
      <c r="T332" s="4">
        <f>T333</f>
        <v>0</v>
      </c>
      <c r="U332" s="4">
        <f>U333</f>
        <v>0</v>
      </c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127"/>
    </row>
    <row r="333" spans="1:35" ht="35.25" hidden="1" customHeight="1" outlineLevel="7" x14ac:dyDescent="0.2">
      <c r="A333" s="7" t="s">
        <v>718</v>
      </c>
      <c r="B333" s="137"/>
      <c r="C333" s="13" t="s">
        <v>719</v>
      </c>
      <c r="D333" s="5"/>
      <c r="E333" s="5"/>
      <c r="F333" s="5"/>
      <c r="G333" s="4">
        <f t="shared" si="1142"/>
        <v>2833.0050000000001</v>
      </c>
      <c r="H333" s="4">
        <f t="shared" si="1142"/>
        <v>2833.0050000000001</v>
      </c>
      <c r="I333" s="4">
        <f t="shared" si="1142"/>
        <v>0</v>
      </c>
      <c r="J333" s="4">
        <f t="shared" si="1142"/>
        <v>2833.0050000000001</v>
      </c>
      <c r="K333" s="4">
        <f t="shared" si="1142"/>
        <v>0</v>
      </c>
      <c r="L333" s="4">
        <f t="shared" si="1142"/>
        <v>2833.0050000000001</v>
      </c>
      <c r="M333" s="4">
        <f t="shared" si="1142"/>
        <v>0</v>
      </c>
      <c r="N333" s="4">
        <f t="shared" si="1142"/>
        <v>2833.0050000000001</v>
      </c>
      <c r="O333" s="5"/>
      <c r="P333" s="5"/>
      <c r="Q333" s="5"/>
      <c r="R333" s="5"/>
      <c r="S333" s="5"/>
      <c r="T333" s="4">
        <f>T334</f>
        <v>0</v>
      </c>
      <c r="U333" s="4">
        <f>U334</f>
        <v>0</v>
      </c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127"/>
    </row>
    <row r="334" spans="1:35" ht="35.25" hidden="1" customHeight="1" outlineLevel="7" x14ac:dyDescent="0.2">
      <c r="A334" s="6" t="s">
        <v>717</v>
      </c>
      <c r="B334" s="6" t="s">
        <v>92</v>
      </c>
      <c r="C334" s="10" t="s">
        <v>584</v>
      </c>
      <c r="D334" s="5"/>
      <c r="E334" s="5"/>
      <c r="F334" s="5"/>
      <c r="G334" s="5">
        <f>920+1913.005</f>
        <v>2833.0050000000001</v>
      </c>
      <c r="H334" s="5">
        <f t="shared" ref="H334" si="1143">SUM(F334:G334)</f>
        <v>2833.0050000000001</v>
      </c>
      <c r="I334" s="5"/>
      <c r="J334" s="5">
        <f t="shared" ref="J334:L334" si="1144">SUM(H334:I334)</f>
        <v>2833.0050000000001</v>
      </c>
      <c r="K334" s="5"/>
      <c r="L334" s="5">
        <f t="shared" si="1144"/>
        <v>2833.0050000000001</v>
      </c>
      <c r="M334" s="5"/>
      <c r="N334" s="5">
        <f t="shared" ref="N334" si="1145">SUM(L334:M334)</f>
        <v>2833.0050000000001</v>
      </c>
      <c r="O334" s="5"/>
      <c r="P334" s="5"/>
      <c r="Q334" s="5"/>
      <c r="R334" s="5"/>
      <c r="S334" s="5"/>
      <c r="T334" s="5"/>
      <c r="U334" s="5">
        <f t="shared" ref="U334" si="1146">SUM(S334:T334)</f>
        <v>0</v>
      </c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127"/>
    </row>
    <row r="335" spans="1:35" ht="31.5" outlineLevel="3" collapsed="1" x14ac:dyDescent="0.25">
      <c r="A335" s="137" t="s">
        <v>195</v>
      </c>
      <c r="B335" s="137"/>
      <c r="C335" s="19" t="s">
        <v>196</v>
      </c>
      <c r="D335" s="4">
        <f>D336+D341</f>
        <v>289274.3</v>
      </c>
      <c r="E335" s="4">
        <f t="shared" ref="E335:L335" si="1147">E336+E341</f>
        <v>0</v>
      </c>
      <c r="F335" s="4">
        <f t="shared" si="1147"/>
        <v>289274.3</v>
      </c>
      <c r="G335" s="4">
        <f t="shared" si="1147"/>
        <v>61173.925080000001</v>
      </c>
      <c r="H335" s="4">
        <f t="shared" si="1147"/>
        <v>350448.22508</v>
      </c>
      <c r="I335" s="4">
        <f t="shared" si="1147"/>
        <v>3.3360000000000001E-2</v>
      </c>
      <c r="J335" s="4">
        <f t="shared" si="1147"/>
        <v>350448.25844000001</v>
      </c>
      <c r="K335" s="4">
        <f t="shared" si="1147"/>
        <v>0</v>
      </c>
      <c r="L335" s="4">
        <f t="shared" si="1147"/>
        <v>350448.25844000001</v>
      </c>
      <c r="M335" s="4">
        <f t="shared" ref="M335:N335" si="1148">M336+M341</f>
        <v>0</v>
      </c>
      <c r="N335" s="4">
        <f t="shared" si="1148"/>
        <v>350448.25844000001</v>
      </c>
      <c r="O335" s="4">
        <f>O336+O341</f>
        <v>263099.90000000002</v>
      </c>
      <c r="P335" s="4">
        <f t="shared" ref="P335:W335" si="1149">P336+P341</f>
        <v>0</v>
      </c>
      <c r="Q335" s="4">
        <f t="shared" si="1149"/>
        <v>263099.90000000002</v>
      </c>
      <c r="R335" s="4">
        <f t="shared" si="1149"/>
        <v>0</v>
      </c>
      <c r="S335" s="4">
        <f t="shared" si="1149"/>
        <v>263099.90000000002</v>
      </c>
      <c r="T335" s="4">
        <f t="shared" si="1149"/>
        <v>0</v>
      </c>
      <c r="U335" s="4">
        <f t="shared" si="1149"/>
        <v>263099.90000000002</v>
      </c>
      <c r="V335" s="4">
        <f t="shared" si="1149"/>
        <v>0</v>
      </c>
      <c r="W335" s="4">
        <f t="shared" si="1149"/>
        <v>263099.90000000002</v>
      </c>
      <c r="X335" s="4">
        <f t="shared" ref="X335:Y335" si="1150">X336+X341</f>
        <v>0</v>
      </c>
      <c r="Y335" s="4">
        <f t="shared" si="1150"/>
        <v>263099.90000000002</v>
      </c>
      <c r="Z335" s="4">
        <f>Z336+Z341</f>
        <v>256539.6</v>
      </c>
      <c r="AA335" s="4">
        <f t="shared" ref="AA335:AD335" si="1151">AA336+AA341</f>
        <v>0</v>
      </c>
      <c r="AB335" s="4">
        <f t="shared" si="1151"/>
        <v>256539.6</v>
      </c>
      <c r="AC335" s="4">
        <f t="shared" si="1151"/>
        <v>0</v>
      </c>
      <c r="AD335" s="4">
        <f t="shared" si="1151"/>
        <v>256539.6</v>
      </c>
      <c r="AE335" s="4">
        <f t="shared" ref="AE335:AH335" si="1152">AE336+AE341</f>
        <v>0</v>
      </c>
      <c r="AF335" s="4">
        <f t="shared" si="1152"/>
        <v>256539.6</v>
      </c>
      <c r="AG335" s="4">
        <f t="shared" si="1152"/>
        <v>0</v>
      </c>
      <c r="AH335" s="4">
        <f t="shared" si="1152"/>
        <v>256539.6</v>
      </c>
      <c r="AI335" s="127"/>
    </row>
    <row r="336" spans="1:35" ht="31.5" outlineLevel="4" x14ac:dyDescent="0.25">
      <c r="A336" s="137" t="s">
        <v>197</v>
      </c>
      <c r="B336" s="137"/>
      <c r="C336" s="19" t="s">
        <v>198</v>
      </c>
      <c r="D336" s="4">
        <f>D337+D339</f>
        <v>210705</v>
      </c>
      <c r="E336" s="4">
        <f t="shared" ref="E336:AD336" si="1153">E337+E339</f>
        <v>0</v>
      </c>
      <c r="F336" s="4">
        <f t="shared" si="1153"/>
        <v>210705</v>
      </c>
      <c r="G336" s="4">
        <f t="shared" si="1153"/>
        <v>-7000</v>
      </c>
      <c r="H336" s="4">
        <f t="shared" si="1153"/>
        <v>203705</v>
      </c>
      <c r="I336" s="4">
        <f t="shared" si="1153"/>
        <v>0</v>
      </c>
      <c r="J336" s="4">
        <f t="shared" si="1153"/>
        <v>203705</v>
      </c>
      <c r="K336" s="4">
        <f t="shared" ref="K336:L336" si="1154">K337+K339</f>
        <v>0</v>
      </c>
      <c r="L336" s="4">
        <f t="shared" si="1154"/>
        <v>203705</v>
      </c>
      <c r="M336" s="4">
        <f t="shared" ref="M336:N336" si="1155">M337+M339</f>
        <v>-489.19920000000002</v>
      </c>
      <c r="N336" s="4">
        <f t="shared" si="1155"/>
        <v>203215.8008</v>
      </c>
      <c r="O336" s="4">
        <f t="shared" si="1153"/>
        <v>211000</v>
      </c>
      <c r="P336" s="4">
        <f t="shared" si="1153"/>
        <v>0</v>
      </c>
      <c r="Q336" s="4">
        <f t="shared" si="1153"/>
        <v>211000</v>
      </c>
      <c r="R336" s="4">
        <f t="shared" si="1153"/>
        <v>0</v>
      </c>
      <c r="S336" s="4">
        <f t="shared" si="1153"/>
        <v>211000</v>
      </c>
      <c r="T336" s="4">
        <f t="shared" si="1153"/>
        <v>0</v>
      </c>
      <c r="U336" s="4">
        <f t="shared" si="1153"/>
        <v>211000</v>
      </c>
      <c r="V336" s="4">
        <f t="shared" si="1153"/>
        <v>0</v>
      </c>
      <c r="W336" s="4">
        <f t="shared" si="1153"/>
        <v>211000</v>
      </c>
      <c r="X336" s="4">
        <f t="shared" ref="X336:Y336" si="1156">X337+X339</f>
        <v>0</v>
      </c>
      <c r="Y336" s="4">
        <f t="shared" si="1156"/>
        <v>211000</v>
      </c>
      <c r="Z336" s="4">
        <f t="shared" si="1153"/>
        <v>199400</v>
      </c>
      <c r="AA336" s="4">
        <f t="shared" si="1153"/>
        <v>0</v>
      </c>
      <c r="AB336" s="4">
        <f t="shared" si="1153"/>
        <v>199400</v>
      </c>
      <c r="AC336" s="4">
        <f t="shared" si="1153"/>
        <v>0</v>
      </c>
      <c r="AD336" s="4">
        <f t="shared" si="1153"/>
        <v>199400</v>
      </c>
      <c r="AE336" s="4">
        <f t="shared" ref="AE336:AH336" si="1157">AE337+AE339</f>
        <v>0</v>
      </c>
      <c r="AF336" s="4">
        <f t="shared" si="1157"/>
        <v>199400</v>
      </c>
      <c r="AG336" s="4">
        <f t="shared" si="1157"/>
        <v>0</v>
      </c>
      <c r="AH336" s="4">
        <f t="shared" si="1157"/>
        <v>199400</v>
      </c>
      <c r="AI336" s="127"/>
    </row>
    <row r="337" spans="1:35" ht="15.75" outlineLevel="5" x14ac:dyDescent="0.25">
      <c r="A337" s="137" t="s">
        <v>199</v>
      </c>
      <c r="B337" s="137"/>
      <c r="C337" s="19" t="s">
        <v>200</v>
      </c>
      <c r="D337" s="4">
        <f t="shared" ref="D337:AH337" si="1158">D338</f>
        <v>178114.3</v>
      </c>
      <c r="E337" s="4">
        <f t="shared" si="1158"/>
        <v>0</v>
      </c>
      <c r="F337" s="4">
        <f t="shared" si="1158"/>
        <v>178114.3</v>
      </c>
      <c r="G337" s="4">
        <f t="shared" si="1158"/>
        <v>0</v>
      </c>
      <c r="H337" s="4">
        <f t="shared" si="1158"/>
        <v>178114.3</v>
      </c>
      <c r="I337" s="4">
        <f t="shared" si="1158"/>
        <v>0</v>
      </c>
      <c r="J337" s="4">
        <f t="shared" si="1158"/>
        <v>178114.3</v>
      </c>
      <c r="K337" s="4">
        <f t="shared" si="1158"/>
        <v>0</v>
      </c>
      <c r="L337" s="4">
        <f t="shared" si="1158"/>
        <v>178114.3</v>
      </c>
      <c r="M337" s="4">
        <f t="shared" si="1158"/>
        <v>-489.19920000000002</v>
      </c>
      <c r="N337" s="4">
        <f t="shared" si="1158"/>
        <v>177625.10079999999</v>
      </c>
      <c r="O337" s="4">
        <f t="shared" si="1158"/>
        <v>180000</v>
      </c>
      <c r="P337" s="4">
        <f t="shared" si="1158"/>
        <v>0</v>
      </c>
      <c r="Q337" s="4">
        <f t="shared" si="1158"/>
        <v>180000</v>
      </c>
      <c r="R337" s="4">
        <f t="shared" si="1158"/>
        <v>0</v>
      </c>
      <c r="S337" s="4">
        <f t="shared" si="1158"/>
        <v>180000</v>
      </c>
      <c r="T337" s="4">
        <f t="shared" si="1158"/>
        <v>0</v>
      </c>
      <c r="U337" s="4">
        <f t="shared" si="1158"/>
        <v>180000</v>
      </c>
      <c r="V337" s="4">
        <f t="shared" si="1158"/>
        <v>0</v>
      </c>
      <c r="W337" s="4">
        <f t="shared" si="1158"/>
        <v>180000</v>
      </c>
      <c r="X337" s="4">
        <f t="shared" si="1158"/>
        <v>0</v>
      </c>
      <c r="Y337" s="4">
        <f t="shared" si="1158"/>
        <v>180000</v>
      </c>
      <c r="Z337" s="4">
        <f t="shared" si="1158"/>
        <v>170000</v>
      </c>
      <c r="AA337" s="4">
        <f t="shared" si="1158"/>
        <v>0</v>
      </c>
      <c r="AB337" s="4">
        <f t="shared" si="1158"/>
        <v>170000</v>
      </c>
      <c r="AC337" s="4">
        <f t="shared" si="1158"/>
        <v>0</v>
      </c>
      <c r="AD337" s="4">
        <f t="shared" si="1158"/>
        <v>170000</v>
      </c>
      <c r="AE337" s="4">
        <f t="shared" si="1158"/>
        <v>0</v>
      </c>
      <c r="AF337" s="4">
        <f t="shared" si="1158"/>
        <v>170000</v>
      </c>
      <c r="AG337" s="4">
        <f t="shared" si="1158"/>
        <v>0</v>
      </c>
      <c r="AH337" s="4">
        <f t="shared" si="1158"/>
        <v>170000</v>
      </c>
      <c r="AI337" s="127"/>
    </row>
    <row r="338" spans="1:35" ht="31.5" outlineLevel="7" x14ac:dyDescent="0.25">
      <c r="A338" s="138" t="s">
        <v>199</v>
      </c>
      <c r="B338" s="138" t="s">
        <v>92</v>
      </c>
      <c r="C338" s="18" t="s">
        <v>93</v>
      </c>
      <c r="D338" s="5">
        <v>178114.3</v>
      </c>
      <c r="E338" s="5"/>
      <c r="F338" s="5">
        <f t="shared" ref="F338" si="1159">SUM(D338:E338)</f>
        <v>178114.3</v>
      </c>
      <c r="G338" s="5"/>
      <c r="H338" s="5">
        <f t="shared" ref="H338" si="1160">SUM(F338:G338)</f>
        <v>178114.3</v>
      </c>
      <c r="I338" s="5"/>
      <c r="J338" s="5">
        <f t="shared" ref="J338" si="1161">SUM(H338:I338)</f>
        <v>178114.3</v>
      </c>
      <c r="K338" s="5"/>
      <c r="L338" s="5">
        <f t="shared" ref="L338" si="1162">SUM(J338:K338)</f>
        <v>178114.3</v>
      </c>
      <c r="M338" s="5">
        <v>-489.19920000000002</v>
      </c>
      <c r="N338" s="5">
        <f t="shared" ref="N338" si="1163">SUM(L338:M338)</f>
        <v>177625.10079999999</v>
      </c>
      <c r="O338" s="5">
        <v>180000</v>
      </c>
      <c r="P338" s="5"/>
      <c r="Q338" s="5">
        <f t="shared" ref="Q338" si="1164">SUM(O338:P338)</f>
        <v>180000</v>
      </c>
      <c r="R338" s="5"/>
      <c r="S338" s="5">
        <f t="shared" ref="S338" si="1165">SUM(Q338:R338)</f>
        <v>180000</v>
      </c>
      <c r="T338" s="5"/>
      <c r="U338" s="5">
        <f t="shared" ref="U338" si="1166">SUM(S338:T338)</f>
        <v>180000</v>
      </c>
      <c r="V338" s="5"/>
      <c r="W338" s="5">
        <f t="shared" ref="W338" si="1167">SUM(U338:V338)</f>
        <v>180000</v>
      </c>
      <c r="X338" s="5"/>
      <c r="Y338" s="5">
        <f t="shared" ref="Y338" si="1168">SUM(W338:X338)</f>
        <v>180000</v>
      </c>
      <c r="Z338" s="5">
        <v>170000</v>
      </c>
      <c r="AA338" s="5"/>
      <c r="AB338" s="5">
        <f t="shared" ref="AB338" si="1169">SUM(Z338:AA338)</f>
        <v>170000</v>
      </c>
      <c r="AC338" s="5"/>
      <c r="AD338" s="5">
        <f t="shared" ref="AD338" si="1170">SUM(AB338:AC338)</f>
        <v>170000</v>
      </c>
      <c r="AE338" s="5"/>
      <c r="AF338" s="5">
        <f t="shared" ref="AF338" si="1171">SUM(AD338:AE338)</f>
        <v>170000</v>
      </c>
      <c r="AG338" s="5"/>
      <c r="AH338" s="5">
        <f t="shared" ref="AH338" si="1172">SUM(AF338:AG338)</f>
        <v>170000</v>
      </c>
      <c r="AI338" s="127"/>
    </row>
    <row r="339" spans="1:35" ht="15.75" hidden="1" outlineLevel="5" x14ac:dyDescent="0.25">
      <c r="A339" s="137" t="s">
        <v>271</v>
      </c>
      <c r="B339" s="137"/>
      <c r="C339" s="19" t="s">
        <v>272</v>
      </c>
      <c r="D339" s="4">
        <f>D340</f>
        <v>32590.7</v>
      </c>
      <c r="E339" s="4">
        <f t="shared" ref="E339:N339" si="1173">E340</f>
        <v>0</v>
      </c>
      <c r="F339" s="4">
        <f t="shared" si="1173"/>
        <v>32590.7</v>
      </c>
      <c r="G339" s="4">
        <f t="shared" si="1173"/>
        <v>-7000</v>
      </c>
      <c r="H339" s="4">
        <f t="shared" si="1173"/>
        <v>25590.7</v>
      </c>
      <c r="I339" s="4">
        <f t="shared" si="1173"/>
        <v>0</v>
      </c>
      <c r="J339" s="4">
        <f t="shared" si="1173"/>
        <v>25590.7</v>
      </c>
      <c r="K339" s="4">
        <f t="shared" si="1173"/>
        <v>0</v>
      </c>
      <c r="L339" s="4">
        <f t="shared" si="1173"/>
        <v>25590.7</v>
      </c>
      <c r="M339" s="4">
        <f t="shared" si="1173"/>
        <v>0</v>
      </c>
      <c r="N339" s="4">
        <f t="shared" si="1173"/>
        <v>25590.7</v>
      </c>
      <c r="O339" s="4">
        <f>O340</f>
        <v>31000</v>
      </c>
      <c r="P339" s="4">
        <f t="shared" ref="P339:Y339" si="1174">P340</f>
        <v>0</v>
      </c>
      <c r="Q339" s="4">
        <f t="shared" si="1174"/>
        <v>31000</v>
      </c>
      <c r="R339" s="4">
        <f t="shared" si="1174"/>
        <v>0</v>
      </c>
      <c r="S339" s="4">
        <f t="shared" si="1174"/>
        <v>31000</v>
      </c>
      <c r="T339" s="4">
        <f t="shared" si="1174"/>
        <v>0</v>
      </c>
      <c r="U339" s="4">
        <f t="shared" si="1174"/>
        <v>31000</v>
      </c>
      <c r="V339" s="4">
        <f t="shared" si="1174"/>
        <v>0</v>
      </c>
      <c r="W339" s="4">
        <f t="shared" si="1174"/>
        <v>31000</v>
      </c>
      <c r="X339" s="4">
        <f t="shared" si="1174"/>
        <v>0</v>
      </c>
      <c r="Y339" s="4">
        <f t="shared" si="1174"/>
        <v>31000</v>
      </c>
      <c r="Z339" s="4">
        <f>Z340</f>
        <v>29400</v>
      </c>
      <c r="AA339" s="4">
        <f t="shared" ref="AA339:AH339" si="1175">AA340</f>
        <v>0</v>
      </c>
      <c r="AB339" s="4">
        <f t="shared" si="1175"/>
        <v>29400</v>
      </c>
      <c r="AC339" s="4">
        <f t="shared" si="1175"/>
        <v>0</v>
      </c>
      <c r="AD339" s="4">
        <f t="shared" si="1175"/>
        <v>29400</v>
      </c>
      <c r="AE339" s="4">
        <f t="shared" si="1175"/>
        <v>0</v>
      </c>
      <c r="AF339" s="4">
        <f t="shared" si="1175"/>
        <v>29400</v>
      </c>
      <c r="AG339" s="4">
        <f t="shared" si="1175"/>
        <v>0</v>
      </c>
      <c r="AH339" s="4">
        <f t="shared" si="1175"/>
        <v>29400</v>
      </c>
      <c r="AI339" s="127"/>
    </row>
    <row r="340" spans="1:35" ht="31.5" hidden="1" outlineLevel="7" x14ac:dyDescent="0.25">
      <c r="A340" s="138" t="s">
        <v>271</v>
      </c>
      <c r="B340" s="138" t="s">
        <v>92</v>
      </c>
      <c r="C340" s="18" t="s">
        <v>93</v>
      </c>
      <c r="D340" s="5">
        <v>32590.7</v>
      </c>
      <c r="E340" s="5"/>
      <c r="F340" s="5">
        <f t="shared" ref="F340" si="1176">SUM(D340:E340)</f>
        <v>32590.7</v>
      </c>
      <c r="G340" s="5">
        <v>-7000</v>
      </c>
      <c r="H340" s="5">
        <f t="shared" ref="H340" si="1177">SUM(F340:G340)</f>
        <v>25590.7</v>
      </c>
      <c r="I340" s="5"/>
      <c r="J340" s="5">
        <f t="shared" ref="J340" si="1178">SUM(H340:I340)</f>
        <v>25590.7</v>
      </c>
      <c r="K340" s="5"/>
      <c r="L340" s="5">
        <f t="shared" ref="L340" si="1179">SUM(J340:K340)</f>
        <v>25590.7</v>
      </c>
      <c r="M340" s="5"/>
      <c r="N340" s="5">
        <f t="shared" ref="N340" si="1180">SUM(L340:M340)</f>
        <v>25590.7</v>
      </c>
      <c r="O340" s="5">
        <v>31000</v>
      </c>
      <c r="P340" s="5"/>
      <c r="Q340" s="5">
        <f t="shared" ref="Q340" si="1181">SUM(O340:P340)</f>
        <v>31000</v>
      </c>
      <c r="R340" s="5"/>
      <c r="S340" s="5">
        <f t="shared" ref="S340" si="1182">SUM(Q340:R340)</f>
        <v>31000</v>
      </c>
      <c r="T340" s="5"/>
      <c r="U340" s="5">
        <f t="shared" ref="U340" si="1183">SUM(S340:T340)</f>
        <v>31000</v>
      </c>
      <c r="V340" s="5"/>
      <c r="W340" s="5">
        <f t="shared" ref="W340" si="1184">SUM(U340:V340)</f>
        <v>31000</v>
      </c>
      <c r="X340" s="5"/>
      <c r="Y340" s="5">
        <f t="shared" ref="Y340" si="1185">SUM(W340:X340)</f>
        <v>31000</v>
      </c>
      <c r="Z340" s="5">
        <v>29400</v>
      </c>
      <c r="AA340" s="5"/>
      <c r="AB340" s="5">
        <f t="shared" ref="AB340" si="1186">SUM(Z340:AA340)</f>
        <v>29400</v>
      </c>
      <c r="AC340" s="5"/>
      <c r="AD340" s="5">
        <f t="shared" ref="AD340" si="1187">SUM(AB340:AC340)</f>
        <v>29400</v>
      </c>
      <c r="AE340" s="5"/>
      <c r="AF340" s="5">
        <f t="shared" ref="AF340" si="1188">SUM(AD340:AE340)</f>
        <v>29400</v>
      </c>
      <c r="AG340" s="5"/>
      <c r="AH340" s="5">
        <f t="shared" ref="AH340" si="1189">SUM(AF340:AG340)</f>
        <v>29400</v>
      </c>
      <c r="AI340" s="127"/>
    </row>
    <row r="341" spans="1:35" ht="34.5" customHeight="1" outlineLevel="4" collapsed="1" x14ac:dyDescent="0.25">
      <c r="A341" s="137" t="s">
        <v>201</v>
      </c>
      <c r="B341" s="137"/>
      <c r="C341" s="19" t="s">
        <v>769</v>
      </c>
      <c r="D341" s="4">
        <f>D345+D348</f>
        <v>78569.299999999988</v>
      </c>
      <c r="E341" s="4">
        <f t="shared" ref="E341:F341" si="1190">E345+E348</f>
        <v>0</v>
      </c>
      <c r="F341" s="4">
        <f t="shared" si="1190"/>
        <v>78569.299999999988</v>
      </c>
      <c r="G341" s="4">
        <f t="shared" ref="G341:AD341" si="1191">G345+G348+G342</f>
        <v>68173.925080000001</v>
      </c>
      <c r="H341" s="4">
        <f t="shared" si="1191"/>
        <v>146743.22508</v>
      </c>
      <c r="I341" s="60">
        <f t="shared" si="1191"/>
        <v>3.3360000000000001E-2</v>
      </c>
      <c r="J341" s="4">
        <f t="shared" si="1191"/>
        <v>146743.25844000001</v>
      </c>
      <c r="K341" s="4">
        <f t="shared" ref="K341:L341" si="1192">K345+K348+K342</f>
        <v>0</v>
      </c>
      <c r="L341" s="4">
        <f t="shared" si="1192"/>
        <v>146743.25844000001</v>
      </c>
      <c r="M341" s="4">
        <f t="shared" ref="M341:N341" si="1193">M345+M348+M342</f>
        <v>489.19920000000002</v>
      </c>
      <c r="N341" s="4">
        <f t="shared" si="1193"/>
        <v>147232.45763999998</v>
      </c>
      <c r="O341" s="4">
        <f t="shared" si="1191"/>
        <v>52099.9</v>
      </c>
      <c r="P341" s="4">
        <f t="shared" si="1191"/>
        <v>0</v>
      </c>
      <c r="Q341" s="4">
        <f t="shared" si="1191"/>
        <v>52099.9</v>
      </c>
      <c r="R341" s="4">
        <f t="shared" si="1191"/>
        <v>0</v>
      </c>
      <c r="S341" s="4">
        <f t="shared" si="1191"/>
        <v>52099.9</v>
      </c>
      <c r="T341" s="4">
        <f t="shared" si="1191"/>
        <v>0</v>
      </c>
      <c r="U341" s="4">
        <f t="shared" si="1191"/>
        <v>52099.9</v>
      </c>
      <c r="V341" s="4">
        <f t="shared" si="1191"/>
        <v>0</v>
      </c>
      <c r="W341" s="4">
        <f t="shared" si="1191"/>
        <v>52099.9</v>
      </c>
      <c r="X341" s="4">
        <f t="shared" ref="X341:Y341" si="1194">X345+X348+X342</f>
        <v>0</v>
      </c>
      <c r="Y341" s="4">
        <f t="shared" si="1194"/>
        <v>52099.9</v>
      </c>
      <c r="Z341" s="4">
        <f t="shared" si="1191"/>
        <v>57139.6</v>
      </c>
      <c r="AA341" s="4">
        <f t="shared" si="1191"/>
        <v>0</v>
      </c>
      <c r="AB341" s="4">
        <f t="shared" si="1191"/>
        <v>57139.6</v>
      </c>
      <c r="AC341" s="4">
        <f t="shared" si="1191"/>
        <v>0</v>
      </c>
      <c r="AD341" s="4">
        <f t="shared" si="1191"/>
        <v>57139.6</v>
      </c>
      <c r="AE341" s="4">
        <f t="shared" ref="AE341:AH341" si="1195">AE345+AE348+AE342</f>
        <v>0</v>
      </c>
      <c r="AF341" s="4">
        <f t="shared" si="1195"/>
        <v>57139.6</v>
      </c>
      <c r="AG341" s="4">
        <f t="shared" si="1195"/>
        <v>0</v>
      </c>
      <c r="AH341" s="4">
        <f t="shared" si="1195"/>
        <v>57139.6</v>
      </c>
      <c r="AI341" s="127"/>
    </row>
    <row r="342" spans="1:35" ht="34.5" customHeight="1" outlineLevel="4" x14ac:dyDescent="0.2">
      <c r="A342" s="7" t="s">
        <v>678</v>
      </c>
      <c r="B342" s="7" t="s">
        <v>663</v>
      </c>
      <c r="C342" s="21" t="s">
        <v>770</v>
      </c>
      <c r="D342" s="4"/>
      <c r="E342" s="4"/>
      <c r="F342" s="4"/>
      <c r="G342" s="4">
        <f t="shared" ref="G342:K342" si="1196">G344+G343</f>
        <v>62871.166079999995</v>
      </c>
      <c r="H342" s="4">
        <f t="shared" si="1196"/>
        <v>62871.166079999995</v>
      </c>
      <c r="I342" s="60">
        <f t="shared" si="1196"/>
        <v>0</v>
      </c>
      <c r="J342" s="4">
        <f t="shared" si="1196"/>
        <v>62871.166079999995</v>
      </c>
      <c r="K342" s="4">
        <f t="shared" si="1196"/>
        <v>0</v>
      </c>
      <c r="L342" s="4">
        <f t="shared" ref="L342:M342" si="1197">L344+L343</f>
        <v>62871.166079999995</v>
      </c>
      <c r="M342" s="4">
        <f t="shared" si="1197"/>
        <v>489.19920000000002</v>
      </c>
      <c r="N342" s="4">
        <f t="shared" ref="N342" si="1198">N344+N343</f>
        <v>63360.365279999998</v>
      </c>
      <c r="O342" s="4"/>
      <c r="P342" s="4"/>
      <c r="Q342" s="4"/>
      <c r="R342" s="4"/>
      <c r="S342" s="4"/>
      <c r="T342" s="4">
        <f t="shared" ref="T342:U342" si="1199">T344+T343</f>
        <v>0</v>
      </c>
      <c r="U342" s="4">
        <f t="shared" si="1199"/>
        <v>0</v>
      </c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127"/>
    </row>
    <row r="343" spans="1:35" ht="34.5" hidden="1" customHeight="1" outlineLevel="4" x14ac:dyDescent="0.2">
      <c r="A343" s="6" t="s">
        <v>678</v>
      </c>
      <c r="B343" s="138" t="s">
        <v>684</v>
      </c>
      <c r="C343" s="11" t="s">
        <v>144</v>
      </c>
      <c r="D343" s="4"/>
      <c r="E343" s="4"/>
      <c r="F343" s="4"/>
      <c r="G343" s="5">
        <v>3911.5145699999998</v>
      </c>
      <c r="H343" s="5">
        <f t="shared" ref="H343:H344" si="1200">SUM(F343:G343)</f>
        <v>3911.5145699999998</v>
      </c>
      <c r="I343" s="17"/>
      <c r="J343" s="5">
        <f t="shared" ref="J343:L344" si="1201">SUM(H343:I343)</f>
        <v>3911.5145699999998</v>
      </c>
      <c r="K343" s="4"/>
      <c r="L343" s="5">
        <f t="shared" si="1201"/>
        <v>3911.5145699999998</v>
      </c>
      <c r="M343" s="4"/>
      <c r="N343" s="5">
        <f t="shared" ref="N343:N344" si="1202">SUM(L343:M343)</f>
        <v>3911.5145699999998</v>
      </c>
      <c r="O343" s="4"/>
      <c r="P343" s="4"/>
      <c r="Q343" s="4"/>
      <c r="R343" s="4"/>
      <c r="S343" s="4"/>
      <c r="T343" s="5"/>
      <c r="U343" s="5">
        <f t="shared" ref="U343:U344" si="1203">SUM(S343:T343)</f>
        <v>0</v>
      </c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127"/>
    </row>
    <row r="344" spans="1:35" ht="34.5" customHeight="1" outlineLevel="4" x14ac:dyDescent="0.2">
      <c r="A344" s="6" t="s">
        <v>678</v>
      </c>
      <c r="B344" s="138" t="s">
        <v>92</v>
      </c>
      <c r="C344" s="11" t="s">
        <v>93</v>
      </c>
      <c r="D344" s="4"/>
      <c r="E344" s="4"/>
      <c r="F344" s="4"/>
      <c r="G344" s="5">
        <f>57611.41635+1348.23516</f>
        <v>58959.651509999996</v>
      </c>
      <c r="H344" s="5">
        <f t="shared" si="1200"/>
        <v>58959.651509999996</v>
      </c>
      <c r="I344" s="17"/>
      <c r="J344" s="5">
        <f t="shared" si="1201"/>
        <v>58959.651509999996</v>
      </c>
      <c r="K344" s="5"/>
      <c r="L344" s="5">
        <f t="shared" si="1201"/>
        <v>58959.651509999996</v>
      </c>
      <c r="M344" s="5">
        <v>489.19920000000002</v>
      </c>
      <c r="N344" s="5">
        <f t="shared" si="1202"/>
        <v>59448.850709999999</v>
      </c>
      <c r="O344" s="4"/>
      <c r="P344" s="4"/>
      <c r="Q344" s="4"/>
      <c r="R344" s="4"/>
      <c r="S344" s="4"/>
      <c r="T344" s="5"/>
      <c r="U344" s="5">
        <f t="shared" si="1203"/>
        <v>0</v>
      </c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127"/>
    </row>
    <row r="345" spans="1:35" ht="66" hidden="1" customHeight="1" outlineLevel="5" x14ac:dyDescent="0.25">
      <c r="A345" s="137" t="s">
        <v>202</v>
      </c>
      <c r="B345" s="137"/>
      <c r="C345" s="19" t="s">
        <v>559</v>
      </c>
      <c r="D345" s="4">
        <f>D347</f>
        <v>7856.9</v>
      </c>
      <c r="E345" s="4">
        <f t="shared" ref="E345:F345" si="1204">E347</f>
        <v>0</v>
      </c>
      <c r="F345" s="4">
        <f t="shared" si="1204"/>
        <v>7856.9</v>
      </c>
      <c r="G345" s="4">
        <f>G347+G346</f>
        <v>5302.759</v>
      </c>
      <c r="H345" s="4">
        <f t="shared" ref="H345:AD345" si="1205">H347+H346</f>
        <v>13159.659</v>
      </c>
      <c r="I345" s="60">
        <f>I347+I346</f>
        <v>3.3360000000000001E-2</v>
      </c>
      <c r="J345" s="4">
        <f t="shared" ref="J345:L345" si="1206">J347+J346</f>
        <v>13159.692360000001</v>
      </c>
      <c r="K345" s="4">
        <f t="shared" si="1206"/>
        <v>0</v>
      </c>
      <c r="L345" s="4">
        <f t="shared" si="1206"/>
        <v>13159.692360000001</v>
      </c>
      <c r="M345" s="4">
        <f t="shared" ref="M345:N345" si="1207">M347+M346</f>
        <v>0</v>
      </c>
      <c r="N345" s="4">
        <f t="shared" si="1207"/>
        <v>13159.692360000001</v>
      </c>
      <c r="O345" s="4">
        <f t="shared" si="1205"/>
        <v>5210</v>
      </c>
      <c r="P345" s="4">
        <f t="shared" si="1205"/>
        <v>0</v>
      </c>
      <c r="Q345" s="4">
        <f t="shared" si="1205"/>
        <v>5210</v>
      </c>
      <c r="R345" s="4">
        <f t="shared" si="1205"/>
        <v>0</v>
      </c>
      <c r="S345" s="4">
        <f t="shared" si="1205"/>
        <v>5210</v>
      </c>
      <c r="T345" s="4">
        <f>T347+T346</f>
        <v>0</v>
      </c>
      <c r="U345" s="4">
        <f t="shared" ref="U345:W345" si="1208">U347+U346</f>
        <v>5210</v>
      </c>
      <c r="V345" s="4">
        <f t="shared" si="1208"/>
        <v>0</v>
      </c>
      <c r="W345" s="4">
        <f t="shared" si="1208"/>
        <v>5210</v>
      </c>
      <c r="X345" s="4">
        <f t="shared" ref="X345:Y345" si="1209">X347+X346</f>
        <v>0</v>
      </c>
      <c r="Y345" s="4">
        <f t="shared" si="1209"/>
        <v>5210</v>
      </c>
      <c r="Z345" s="4">
        <f t="shared" si="1205"/>
        <v>5714</v>
      </c>
      <c r="AA345" s="4">
        <f t="shared" si="1205"/>
        <v>0</v>
      </c>
      <c r="AB345" s="4">
        <f t="shared" si="1205"/>
        <v>5714</v>
      </c>
      <c r="AC345" s="4">
        <f t="shared" si="1205"/>
        <v>0</v>
      </c>
      <c r="AD345" s="4">
        <f t="shared" si="1205"/>
        <v>5714</v>
      </c>
      <c r="AE345" s="4">
        <f t="shared" ref="AE345:AH345" si="1210">AE347+AE346</f>
        <v>0</v>
      </c>
      <c r="AF345" s="4">
        <f t="shared" si="1210"/>
        <v>5714</v>
      </c>
      <c r="AG345" s="4">
        <f t="shared" si="1210"/>
        <v>0</v>
      </c>
      <c r="AH345" s="4">
        <f t="shared" si="1210"/>
        <v>5714</v>
      </c>
      <c r="AI345" s="127"/>
    </row>
    <row r="346" spans="1:35" ht="49.5" hidden="1" customHeight="1" outlineLevel="5" x14ac:dyDescent="0.2">
      <c r="A346" s="138" t="s">
        <v>202</v>
      </c>
      <c r="B346" s="138" t="s">
        <v>684</v>
      </c>
      <c r="C346" s="11" t="s">
        <v>144</v>
      </c>
      <c r="D346" s="4"/>
      <c r="E346" s="4"/>
      <c r="F346" s="4"/>
      <c r="G346" s="5">
        <f>5302.759</f>
        <v>5302.759</v>
      </c>
      <c r="H346" s="5">
        <f t="shared" ref="H346:H347" si="1211">SUM(F346:G346)</f>
        <v>5302.759</v>
      </c>
      <c r="I346" s="5"/>
      <c r="J346" s="5">
        <f t="shared" ref="J346:J347" si="1212">SUM(H346:I346)</f>
        <v>5302.759</v>
      </c>
      <c r="K346" s="4"/>
      <c r="L346" s="5">
        <f t="shared" ref="L346:L347" si="1213">SUM(J346:K346)</f>
        <v>5302.759</v>
      </c>
      <c r="M346" s="4"/>
      <c r="N346" s="5">
        <f t="shared" ref="N346:N347" si="1214">SUM(L346:M346)</f>
        <v>5302.759</v>
      </c>
      <c r="O346" s="4"/>
      <c r="P346" s="4"/>
      <c r="Q346" s="4"/>
      <c r="R346" s="4"/>
      <c r="S346" s="4"/>
      <c r="T346" s="5"/>
      <c r="U346" s="5">
        <f t="shared" ref="U346:U347" si="1215">SUM(S346:T346)</f>
        <v>0</v>
      </c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127"/>
    </row>
    <row r="347" spans="1:35" ht="31.5" hidden="1" outlineLevel="7" x14ac:dyDescent="0.25">
      <c r="A347" s="138" t="s">
        <v>202</v>
      </c>
      <c r="B347" s="138" t="s">
        <v>92</v>
      </c>
      <c r="C347" s="18" t="s">
        <v>93</v>
      </c>
      <c r="D347" s="5">
        <v>7856.9</v>
      </c>
      <c r="E347" s="5"/>
      <c r="F347" s="5">
        <f t="shared" ref="F347" si="1216">SUM(D347:E347)</f>
        <v>7856.9</v>
      </c>
      <c r="G347" s="5"/>
      <c r="H347" s="5">
        <f t="shared" si="1211"/>
        <v>7856.9</v>
      </c>
      <c r="I347" s="17">
        <v>3.3360000000000001E-2</v>
      </c>
      <c r="J347" s="5">
        <f t="shared" si="1212"/>
        <v>7856.93336</v>
      </c>
      <c r="K347" s="5"/>
      <c r="L347" s="5">
        <f t="shared" si="1213"/>
        <v>7856.93336</v>
      </c>
      <c r="M347" s="5"/>
      <c r="N347" s="5">
        <f t="shared" si="1214"/>
        <v>7856.93336</v>
      </c>
      <c r="O347" s="5">
        <v>5210</v>
      </c>
      <c r="P347" s="5"/>
      <c r="Q347" s="5">
        <f t="shared" ref="Q347" si="1217">SUM(O347:P347)</f>
        <v>5210</v>
      </c>
      <c r="R347" s="5"/>
      <c r="S347" s="5">
        <f t="shared" ref="S347" si="1218">SUM(Q347:R347)</f>
        <v>5210</v>
      </c>
      <c r="T347" s="5"/>
      <c r="U347" s="5">
        <f t="shared" si="1215"/>
        <v>5210</v>
      </c>
      <c r="V347" s="5"/>
      <c r="W347" s="5">
        <f t="shared" ref="W347" si="1219">SUM(U347:V347)</f>
        <v>5210</v>
      </c>
      <c r="X347" s="5"/>
      <c r="Y347" s="5">
        <f t="shared" ref="Y347" si="1220">SUM(W347:X347)</f>
        <v>5210</v>
      </c>
      <c r="Z347" s="5">
        <v>5714</v>
      </c>
      <c r="AA347" s="5"/>
      <c r="AB347" s="5">
        <f t="shared" ref="AB347" si="1221">SUM(Z347:AA347)</f>
        <v>5714</v>
      </c>
      <c r="AC347" s="5"/>
      <c r="AD347" s="5">
        <f t="shared" ref="AD347" si="1222">SUM(AB347:AC347)</f>
        <v>5714</v>
      </c>
      <c r="AE347" s="5"/>
      <c r="AF347" s="5">
        <f t="shared" ref="AF347" si="1223">SUM(AD347:AE347)</f>
        <v>5714</v>
      </c>
      <c r="AG347" s="5"/>
      <c r="AH347" s="5">
        <f t="shared" ref="AH347" si="1224">SUM(AF347:AG347)</f>
        <v>5714</v>
      </c>
      <c r="AI347" s="127"/>
    </row>
    <row r="348" spans="1:35" ht="63" hidden="1" outlineLevel="5" x14ac:dyDescent="0.25">
      <c r="A348" s="137" t="s">
        <v>202</v>
      </c>
      <c r="B348" s="137"/>
      <c r="C348" s="19" t="s">
        <v>573</v>
      </c>
      <c r="D348" s="4">
        <f>D349</f>
        <v>70712.399999999994</v>
      </c>
      <c r="E348" s="4">
        <f t="shared" ref="E348:N348" si="1225">E349</f>
        <v>0</v>
      </c>
      <c r="F348" s="4">
        <f t="shared" si="1225"/>
        <v>70712.399999999994</v>
      </c>
      <c r="G348" s="4">
        <f t="shared" si="1225"/>
        <v>0</v>
      </c>
      <c r="H348" s="4">
        <f t="shared" si="1225"/>
        <v>70712.399999999994</v>
      </c>
      <c r="I348" s="4">
        <f t="shared" si="1225"/>
        <v>0</v>
      </c>
      <c r="J348" s="4">
        <f t="shared" si="1225"/>
        <v>70712.399999999994</v>
      </c>
      <c r="K348" s="4">
        <f t="shared" si="1225"/>
        <v>0</v>
      </c>
      <c r="L348" s="4">
        <f t="shared" si="1225"/>
        <v>70712.399999999994</v>
      </c>
      <c r="M348" s="4">
        <f t="shared" si="1225"/>
        <v>0</v>
      </c>
      <c r="N348" s="4">
        <f t="shared" si="1225"/>
        <v>70712.399999999994</v>
      </c>
      <c r="O348" s="4">
        <f>O349</f>
        <v>46889.9</v>
      </c>
      <c r="P348" s="4">
        <f t="shared" ref="P348:Y348" si="1226">P349</f>
        <v>0</v>
      </c>
      <c r="Q348" s="4">
        <f t="shared" si="1226"/>
        <v>46889.9</v>
      </c>
      <c r="R348" s="4">
        <f t="shared" si="1226"/>
        <v>0</v>
      </c>
      <c r="S348" s="4">
        <f t="shared" si="1226"/>
        <v>46889.9</v>
      </c>
      <c r="T348" s="4">
        <f t="shared" si="1226"/>
        <v>0</v>
      </c>
      <c r="U348" s="4">
        <f t="shared" si="1226"/>
        <v>46889.9</v>
      </c>
      <c r="V348" s="4">
        <f t="shared" si="1226"/>
        <v>0</v>
      </c>
      <c r="W348" s="4">
        <f t="shared" si="1226"/>
        <v>46889.9</v>
      </c>
      <c r="X348" s="4">
        <f t="shared" si="1226"/>
        <v>0</v>
      </c>
      <c r="Y348" s="4">
        <f t="shared" si="1226"/>
        <v>46889.9</v>
      </c>
      <c r="Z348" s="4">
        <f>Z349</f>
        <v>51425.599999999999</v>
      </c>
      <c r="AA348" s="4">
        <f t="shared" ref="AA348:AH348" si="1227">AA349</f>
        <v>0</v>
      </c>
      <c r="AB348" s="4">
        <f t="shared" si="1227"/>
        <v>51425.599999999999</v>
      </c>
      <c r="AC348" s="4">
        <f t="shared" si="1227"/>
        <v>0</v>
      </c>
      <c r="AD348" s="4">
        <f t="shared" si="1227"/>
        <v>51425.599999999999</v>
      </c>
      <c r="AE348" s="4">
        <f t="shared" si="1227"/>
        <v>0</v>
      </c>
      <c r="AF348" s="4">
        <f t="shared" si="1227"/>
        <v>51425.599999999999</v>
      </c>
      <c r="AG348" s="4">
        <f t="shared" si="1227"/>
        <v>0</v>
      </c>
      <c r="AH348" s="4">
        <f t="shared" si="1227"/>
        <v>51425.599999999999</v>
      </c>
      <c r="AI348" s="127"/>
    </row>
    <row r="349" spans="1:35" ht="31.5" hidden="1" outlineLevel="7" x14ac:dyDescent="0.25">
      <c r="A349" s="138" t="s">
        <v>202</v>
      </c>
      <c r="B349" s="138" t="s">
        <v>92</v>
      </c>
      <c r="C349" s="18" t="s">
        <v>93</v>
      </c>
      <c r="D349" s="5">
        <v>70712.399999999994</v>
      </c>
      <c r="E349" s="5"/>
      <c r="F349" s="5">
        <f t="shared" ref="F349" si="1228">SUM(D349:E349)</f>
        <v>70712.399999999994</v>
      </c>
      <c r="G349" s="5"/>
      <c r="H349" s="5">
        <f t="shared" ref="H349" si="1229">SUM(F349:G349)</f>
        <v>70712.399999999994</v>
      </c>
      <c r="I349" s="5"/>
      <c r="J349" s="5">
        <f t="shared" ref="J349" si="1230">SUM(H349:I349)</f>
        <v>70712.399999999994</v>
      </c>
      <c r="K349" s="5"/>
      <c r="L349" s="5">
        <f t="shared" ref="L349" si="1231">SUM(J349:K349)</f>
        <v>70712.399999999994</v>
      </c>
      <c r="M349" s="5"/>
      <c r="N349" s="5">
        <f t="shared" ref="N349" si="1232">SUM(L349:M349)</f>
        <v>70712.399999999994</v>
      </c>
      <c r="O349" s="5">
        <v>46889.9</v>
      </c>
      <c r="P349" s="5"/>
      <c r="Q349" s="5">
        <f t="shared" ref="Q349" si="1233">SUM(O349:P349)</f>
        <v>46889.9</v>
      </c>
      <c r="R349" s="5"/>
      <c r="S349" s="5">
        <f t="shared" ref="S349" si="1234">SUM(Q349:R349)</f>
        <v>46889.9</v>
      </c>
      <c r="T349" s="5"/>
      <c r="U349" s="5">
        <f t="shared" ref="U349" si="1235">SUM(S349:T349)</f>
        <v>46889.9</v>
      </c>
      <c r="V349" s="5"/>
      <c r="W349" s="5">
        <f t="shared" ref="W349" si="1236">SUM(U349:V349)</f>
        <v>46889.9</v>
      </c>
      <c r="X349" s="5"/>
      <c r="Y349" s="5">
        <f t="shared" ref="Y349" si="1237">SUM(W349:X349)</f>
        <v>46889.9</v>
      </c>
      <c r="Z349" s="5">
        <v>51425.599999999999</v>
      </c>
      <c r="AA349" s="5"/>
      <c r="AB349" s="5">
        <f t="shared" ref="AB349" si="1238">SUM(Z349:AA349)</f>
        <v>51425.599999999999</v>
      </c>
      <c r="AC349" s="5"/>
      <c r="AD349" s="5">
        <f t="shared" ref="AD349" si="1239">SUM(AB349:AC349)</f>
        <v>51425.599999999999</v>
      </c>
      <c r="AE349" s="5"/>
      <c r="AF349" s="5">
        <f t="shared" ref="AF349" si="1240">SUM(AD349:AE349)</f>
        <v>51425.599999999999</v>
      </c>
      <c r="AG349" s="5"/>
      <c r="AH349" s="5">
        <f t="shared" ref="AH349" si="1241">SUM(AF349:AG349)</f>
        <v>51425.599999999999</v>
      </c>
      <c r="AI349" s="127"/>
    </row>
    <row r="350" spans="1:35" ht="31.5" outlineLevel="3" collapsed="1" x14ac:dyDescent="0.25">
      <c r="A350" s="137" t="s">
        <v>225</v>
      </c>
      <c r="B350" s="137"/>
      <c r="C350" s="19" t="s">
        <v>226</v>
      </c>
      <c r="D350" s="4">
        <f>D351+D366</f>
        <v>311869.19527000003</v>
      </c>
      <c r="E350" s="4">
        <f t="shared" ref="E350:L350" si="1242">E351+E366</f>
        <v>-9717.7000000000007</v>
      </c>
      <c r="F350" s="4">
        <f t="shared" si="1242"/>
        <v>302151.49527000001</v>
      </c>
      <c r="G350" s="4">
        <f t="shared" si="1242"/>
        <v>5885.4419600000001</v>
      </c>
      <c r="H350" s="4">
        <f t="shared" si="1242"/>
        <v>308036.93722999998</v>
      </c>
      <c r="I350" s="4">
        <f t="shared" si="1242"/>
        <v>23465.622900000002</v>
      </c>
      <c r="J350" s="4">
        <f t="shared" si="1242"/>
        <v>331502.56013</v>
      </c>
      <c r="K350" s="4">
        <f t="shared" si="1242"/>
        <v>72276.5</v>
      </c>
      <c r="L350" s="4">
        <f t="shared" si="1242"/>
        <v>403779.06013</v>
      </c>
      <c r="M350" s="4">
        <f t="shared" ref="M350:N350" si="1243">M351+M366</f>
        <v>0</v>
      </c>
      <c r="N350" s="4">
        <f t="shared" si="1243"/>
        <v>403779.06013</v>
      </c>
      <c r="O350" s="4">
        <f>O351+O366</f>
        <v>240821.3</v>
      </c>
      <c r="P350" s="4">
        <f t="shared" ref="P350:W350" si="1244">P351+P366</f>
        <v>-4777.5</v>
      </c>
      <c r="Q350" s="4">
        <f t="shared" si="1244"/>
        <v>236043.8</v>
      </c>
      <c r="R350" s="4">
        <f t="shared" si="1244"/>
        <v>0</v>
      </c>
      <c r="S350" s="4">
        <f t="shared" si="1244"/>
        <v>236043.8</v>
      </c>
      <c r="T350" s="4">
        <f t="shared" si="1244"/>
        <v>0</v>
      </c>
      <c r="U350" s="4">
        <f t="shared" si="1244"/>
        <v>236043.8</v>
      </c>
      <c r="V350" s="4">
        <f t="shared" si="1244"/>
        <v>26328.300000000003</v>
      </c>
      <c r="W350" s="4">
        <f t="shared" si="1244"/>
        <v>262372.09999999998</v>
      </c>
      <c r="X350" s="4">
        <f t="shared" ref="X350:Y350" si="1245">X351+X366</f>
        <v>0</v>
      </c>
      <c r="Y350" s="4">
        <f t="shared" si="1245"/>
        <v>262372.09999999998</v>
      </c>
      <c r="Z350" s="4">
        <f>Z351+Z366</f>
        <v>50766.25</v>
      </c>
      <c r="AA350" s="4">
        <f t="shared" ref="AA350:AD350" si="1246">AA351+AA366</f>
        <v>0</v>
      </c>
      <c r="AB350" s="4">
        <f t="shared" si="1246"/>
        <v>50766.25</v>
      </c>
      <c r="AC350" s="4">
        <f t="shared" si="1246"/>
        <v>0</v>
      </c>
      <c r="AD350" s="4">
        <f t="shared" si="1246"/>
        <v>50766.25</v>
      </c>
      <c r="AE350" s="4">
        <f t="shared" ref="AE350:AH350" si="1247">AE351+AE366</f>
        <v>8183.53</v>
      </c>
      <c r="AF350" s="4">
        <f t="shared" si="1247"/>
        <v>58949.78</v>
      </c>
      <c r="AG350" s="4">
        <f t="shared" si="1247"/>
        <v>0</v>
      </c>
      <c r="AH350" s="4">
        <f t="shared" si="1247"/>
        <v>58949.78</v>
      </c>
      <c r="AI350" s="127"/>
    </row>
    <row r="351" spans="1:35" ht="24" customHeight="1" outlineLevel="4" x14ac:dyDescent="0.25">
      <c r="A351" s="137" t="s">
        <v>227</v>
      </c>
      <c r="B351" s="137"/>
      <c r="C351" s="19" t="s">
        <v>228</v>
      </c>
      <c r="D351" s="4">
        <f>D352+D355+D358+D360+D362</f>
        <v>231214.69527</v>
      </c>
      <c r="E351" s="4">
        <f t="shared" ref="E351:L351" si="1248">E352+E355+E358+E360+E362</f>
        <v>0</v>
      </c>
      <c r="F351" s="4">
        <f t="shared" si="1248"/>
        <v>231214.69527</v>
      </c>
      <c r="G351" s="4">
        <f t="shared" si="1248"/>
        <v>5885.4419600000001</v>
      </c>
      <c r="H351" s="4">
        <f t="shared" si="1248"/>
        <v>237100.13722999999</v>
      </c>
      <c r="I351" s="4">
        <f t="shared" si="1248"/>
        <v>23465.622900000002</v>
      </c>
      <c r="J351" s="4">
        <f t="shared" si="1248"/>
        <v>260565.76013000001</v>
      </c>
      <c r="K351" s="4">
        <f t="shared" si="1248"/>
        <v>52398.8</v>
      </c>
      <c r="L351" s="4">
        <f t="shared" si="1248"/>
        <v>312964.56013</v>
      </c>
      <c r="M351" s="4">
        <f>M352+M355+M358+M360+M362+M364</f>
        <v>0</v>
      </c>
      <c r="N351" s="4">
        <f t="shared" ref="N351:AH351" si="1249">N352+N355+N358+N360+N362+N364</f>
        <v>312964.56013</v>
      </c>
      <c r="O351" s="4">
        <f t="shared" si="1249"/>
        <v>31237.3</v>
      </c>
      <c r="P351" s="4">
        <f t="shared" si="1249"/>
        <v>0</v>
      </c>
      <c r="Q351" s="4">
        <f t="shared" si="1249"/>
        <v>31237.3</v>
      </c>
      <c r="R351" s="4">
        <f t="shared" si="1249"/>
        <v>0</v>
      </c>
      <c r="S351" s="4">
        <f t="shared" si="1249"/>
        <v>31237.3</v>
      </c>
      <c r="T351" s="4">
        <f t="shared" si="1249"/>
        <v>0</v>
      </c>
      <c r="U351" s="4">
        <f t="shared" si="1249"/>
        <v>31237.3</v>
      </c>
      <c r="V351" s="4">
        <f t="shared" si="1249"/>
        <v>0</v>
      </c>
      <c r="W351" s="4">
        <f t="shared" si="1249"/>
        <v>31237.3</v>
      </c>
      <c r="X351" s="4">
        <f t="shared" si="1249"/>
        <v>0</v>
      </c>
      <c r="Y351" s="4">
        <f t="shared" si="1249"/>
        <v>31237.3</v>
      </c>
      <c r="Z351" s="4">
        <f t="shared" si="1249"/>
        <v>50766.25</v>
      </c>
      <c r="AA351" s="4">
        <f t="shared" si="1249"/>
        <v>0</v>
      </c>
      <c r="AB351" s="4">
        <f t="shared" si="1249"/>
        <v>50766.25</v>
      </c>
      <c r="AC351" s="4">
        <f t="shared" si="1249"/>
        <v>0</v>
      </c>
      <c r="AD351" s="4">
        <f t="shared" si="1249"/>
        <v>50766.25</v>
      </c>
      <c r="AE351" s="4">
        <f t="shared" si="1249"/>
        <v>0</v>
      </c>
      <c r="AF351" s="4">
        <f t="shared" si="1249"/>
        <v>50766.25</v>
      </c>
      <c r="AG351" s="4">
        <f t="shared" si="1249"/>
        <v>0</v>
      </c>
      <c r="AH351" s="4">
        <f t="shared" si="1249"/>
        <v>50766.25</v>
      </c>
      <c r="AI351" s="127"/>
    </row>
    <row r="352" spans="1:35" ht="31.5" outlineLevel="5" x14ac:dyDescent="0.25">
      <c r="A352" s="137" t="s">
        <v>229</v>
      </c>
      <c r="B352" s="137"/>
      <c r="C352" s="19" t="s">
        <v>230</v>
      </c>
      <c r="D352" s="4">
        <f>D354</f>
        <v>2500</v>
      </c>
      <c r="E352" s="4">
        <f t="shared" ref="E352:F352" si="1250">E354</f>
        <v>0</v>
      </c>
      <c r="F352" s="4">
        <f t="shared" si="1250"/>
        <v>2500</v>
      </c>
      <c r="G352" s="4">
        <f>G354+G353</f>
        <v>1697.5958600000001</v>
      </c>
      <c r="H352" s="4">
        <f t="shared" ref="H352:AD352" si="1251">H354+H353</f>
        <v>4197.5958600000004</v>
      </c>
      <c r="I352" s="4">
        <f>I354+I353</f>
        <v>0</v>
      </c>
      <c r="J352" s="4">
        <f t="shared" ref="J352:L352" si="1252">J354+J353</f>
        <v>4197.5958600000004</v>
      </c>
      <c r="K352" s="4">
        <f t="shared" si="1252"/>
        <v>0</v>
      </c>
      <c r="L352" s="4">
        <f t="shared" si="1252"/>
        <v>4197.5958600000004</v>
      </c>
      <c r="M352" s="4">
        <f t="shared" ref="M352:N352" si="1253">M354+M353</f>
        <v>-1077.4570000000001</v>
      </c>
      <c r="N352" s="4">
        <f t="shared" si="1253"/>
        <v>3120.13886</v>
      </c>
      <c r="O352" s="4">
        <f t="shared" si="1251"/>
        <v>4300</v>
      </c>
      <c r="P352" s="4">
        <f t="shared" si="1251"/>
        <v>0</v>
      </c>
      <c r="Q352" s="4">
        <f t="shared" si="1251"/>
        <v>4300</v>
      </c>
      <c r="R352" s="4">
        <f t="shared" si="1251"/>
        <v>0</v>
      </c>
      <c r="S352" s="4">
        <f t="shared" si="1251"/>
        <v>4300</v>
      </c>
      <c r="T352" s="4">
        <f>T354+T353</f>
        <v>0</v>
      </c>
      <c r="U352" s="4">
        <f t="shared" ref="U352:W352" si="1254">U354+U353</f>
        <v>4300</v>
      </c>
      <c r="V352" s="4">
        <f t="shared" si="1254"/>
        <v>0</v>
      </c>
      <c r="W352" s="4">
        <f t="shared" si="1254"/>
        <v>4300</v>
      </c>
      <c r="X352" s="4">
        <f t="shared" ref="X352:Y352" si="1255">X354+X353</f>
        <v>0</v>
      </c>
      <c r="Y352" s="4">
        <f t="shared" si="1255"/>
        <v>4300</v>
      </c>
      <c r="Z352" s="4">
        <f t="shared" si="1251"/>
        <v>4300</v>
      </c>
      <c r="AA352" s="4">
        <f t="shared" si="1251"/>
        <v>0</v>
      </c>
      <c r="AB352" s="4">
        <f t="shared" si="1251"/>
        <v>4300</v>
      </c>
      <c r="AC352" s="4">
        <f t="shared" si="1251"/>
        <v>0</v>
      </c>
      <c r="AD352" s="4">
        <f t="shared" si="1251"/>
        <v>4300</v>
      </c>
      <c r="AE352" s="4">
        <f t="shared" ref="AE352:AH352" si="1256">AE354+AE353</f>
        <v>0</v>
      </c>
      <c r="AF352" s="4">
        <f t="shared" si="1256"/>
        <v>4300</v>
      </c>
      <c r="AG352" s="4">
        <f t="shared" si="1256"/>
        <v>0</v>
      </c>
      <c r="AH352" s="4">
        <f t="shared" si="1256"/>
        <v>4300</v>
      </c>
      <c r="AI352" s="127"/>
    </row>
    <row r="353" spans="1:35" ht="31.5" hidden="1" outlineLevel="5" x14ac:dyDescent="0.2">
      <c r="A353" s="138" t="s">
        <v>229</v>
      </c>
      <c r="B353" s="138" t="s">
        <v>92</v>
      </c>
      <c r="C353" s="11" t="s">
        <v>703</v>
      </c>
      <c r="D353" s="4"/>
      <c r="E353" s="4"/>
      <c r="F353" s="4"/>
      <c r="G353" s="5">
        <f>1113.94529+583.65057</f>
        <v>1697.5958600000001</v>
      </c>
      <c r="H353" s="5">
        <f t="shared" ref="H353:H354" si="1257">SUM(F353:G353)</f>
        <v>1697.5958600000001</v>
      </c>
      <c r="I353" s="5"/>
      <c r="J353" s="5">
        <f t="shared" ref="J353:J354" si="1258">SUM(H353:I353)</f>
        <v>1697.5958600000001</v>
      </c>
      <c r="K353" s="4"/>
      <c r="L353" s="5">
        <f t="shared" ref="L353:L354" si="1259">SUM(J353:K353)</f>
        <v>1697.5958600000001</v>
      </c>
      <c r="M353" s="5"/>
      <c r="N353" s="5">
        <f t="shared" ref="N353:N354" si="1260">SUM(L353:M353)</f>
        <v>1697.5958600000001</v>
      </c>
      <c r="O353" s="4"/>
      <c r="P353" s="4"/>
      <c r="Q353" s="4"/>
      <c r="R353" s="4"/>
      <c r="S353" s="4"/>
      <c r="T353" s="5"/>
      <c r="U353" s="5">
        <f t="shared" ref="U353:U354" si="1261">SUM(S353:T353)</f>
        <v>0</v>
      </c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127"/>
    </row>
    <row r="354" spans="1:35" ht="18" customHeight="1" outlineLevel="7" x14ac:dyDescent="0.25">
      <c r="A354" s="138" t="s">
        <v>229</v>
      </c>
      <c r="B354" s="138" t="s">
        <v>27</v>
      </c>
      <c r="C354" s="18" t="s">
        <v>28</v>
      </c>
      <c r="D354" s="5">
        <v>2500</v>
      </c>
      <c r="E354" s="5"/>
      <c r="F354" s="5">
        <f t="shared" ref="F354" si="1262">SUM(D354:E354)</f>
        <v>2500</v>
      </c>
      <c r="G354" s="5"/>
      <c r="H354" s="5">
        <f t="shared" si="1257"/>
        <v>2500</v>
      </c>
      <c r="I354" s="5"/>
      <c r="J354" s="5">
        <f t="shared" si="1258"/>
        <v>2500</v>
      </c>
      <c r="K354" s="5"/>
      <c r="L354" s="5">
        <f t="shared" si="1259"/>
        <v>2500</v>
      </c>
      <c r="M354" s="5">
        <v>-1077.4570000000001</v>
      </c>
      <c r="N354" s="5">
        <f t="shared" si="1260"/>
        <v>1422.5429999999999</v>
      </c>
      <c r="O354" s="5">
        <v>4300</v>
      </c>
      <c r="P354" s="5"/>
      <c r="Q354" s="5">
        <f t="shared" ref="Q354" si="1263">SUM(O354:P354)</f>
        <v>4300</v>
      </c>
      <c r="R354" s="5"/>
      <c r="S354" s="5">
        <f t="shared" ref="S354" si="1264">SUM(Q354:R354)</f>
        <v>4300</v>
      </c>
      <c r="T354" s="5"/>
      <c r="U354" s="5">
        <f t="shared" si="1261"/>
        <v>4300</v>
      </c>
      <c r="V354" s="5"/>
      <c r="W354" s="5">
        <f t="shared" ref="W354" si="1265">SUM(U354:V354)</f>
        <v>4300</v>
      </c>
      <c r="X354" s="5"/>
      <c r="Y354" s="5">
        <f t="shared" ref="Y354" si="1266">SUM(W354:X354)</f>
        <v>4300</v>
      </c>
      <c r="Z354" s="5">
        <v>4300</v>
      </c>
      <c r="AA354" s="5"/>
      <c r="AB354" s="5">
        <f t="shared" ref="AB354" si="1267">SUM(Z354:AA354)</f>
        <v>4300</v>
      </c>
      <c r="AC354" s="5"/>
      <c r="AD354" s="5">
        <f t="shared" ref="AD354" si="1268">SUM(AB354:AC354)</f>
        <v>4300</v>
      </c>
      <c r="AE354" s="5"/>
      <c r="AF354" s="5">
        <f t="shared" ref="AF354" si="1269">SUM(AD354:AE354)</f>
        <v>4300</v>
      </c>
      <c r="AG354" s="5"/>
      <c r="AH354" s="5">
        <f t="shared" ref="AH354" si="1270">SUM(AF354:AG354)</f>
        <v>4300</v>
      </c>
      <c r="AI354" s="127"/>
    </row>
    <row r="355" spans="1:35" ht="15.75" hidden="1" outlineLevel="5" x14ac:dyDescent="0.25">
      <c r="A355" s="137" t="s">
        <v>231</v>
      </c>
      <c r="B355" s="137"/>
      <c r="C355" s="19" t="s">
        <v>613</v>
      </c>
      <c r="D355" s="4">
        <f>D356+D357</f>
        <v>13930.8</v>
      </c>
      <c r="E355" s="4">
        <f t="shared" ref="E355:L355" si="1271">E356+E357</f>
        <v>0</v>
      </c>
      <c r="F355" s="4">
        <f t="shared" si="1271"/>
        <v>13930.8</v>
      </c>
      <c r="G355" s="4">
        <f t="shared" si="1271"/>
        <v>3940.4096</v>
      </c>
      <c r="H355" s="4">
        <f t="shared" si="1271"/>
        <v>17871.209600000002</v>
      </c>
      <c r="I355" s="4">
        <f t="shared" si="1271"/>
        <v>0</v>
      </c>
      <c r="J355" s="4">
        <f t="shared" si="1271"/>
        <v>17871.209600000002</v>
      </c>
      <c r="K355" s="4">
        <f t="shared" si="1271"/>
        <v>0</v>
      </c>
      <c r="L355" s="4">
        <f t="shared" si="1271"/>
        <v>17871.209600000002</v>
      </c>
      <c r="M355" s="4">
        <f t="shared" ref="M355:N355" si="1272">M356+M357</f>
        <v>0</v>
      </c>
      <c r="N355" s="4">
        <f t="shared" si="1272"/>
        <v>17871.209600000002</v>
      </c>
      <c r="O355" s="4">
        <f>O356+O357</f>
        <v>13006</v>
      </c>
      <c r="P355" s="4">
        <f t="shared" ref="P355:W355" si="1273">P356+P357</f>
        <v>0</v>
      </c>
      <c r="Q355" s="4">
        <f t="shared" si="1273"/>
        <v>13006</v>
      </c>
      <c r="R355" s="4">
        <f t="shared" si="1273"/>
        <v>0</v>
      </c>
      <c r="S355" s="4">
        <f t="shared" si="1273"/>
        <v>13006</v>
      </c>
      <c r="T355" s="4">
        <f t="shared" si="1273"/>
        <v>0</v>
      </c>
      <c r="U355" s="4">
        <f t="shared" si="1273"/>
        <v>13006</v>
      </c>
      <c r="V355" s="4">
        <f t="shared" si="1273"/>
        <v>0</v>
      </c>
      <c r="W355" s="4">
        <f t="shared" si="1273"/>
        <v>13006</v>
      </c>
      <c r="X355" s="4">
        <f t="shared" ref="X355:Y355" si="1274">X356+X357</f>
        <v>0</v>
      </c>
      <c r="Y355" s="4">
        <f t="shared" si="1274"/>
        <v>13006</v>
      </c>
      <c r="Z355" s="4">
        <f>Z356+Z357</f>
        <v>12250</v>
      </c>
      <c r="AA355" s="4">
        <f t="shared" ref="AA355:AD355" si="1275">AA356+AA357</f>
        <v>0</v>
      </c>
      <c r="AB355" s="4">
        <f t="shared" si="1275"/>
        <v>12250</v>
      </c>
      <c r="AC355" s="4">
        <f t="shared" si="1275"/>
        <v>0</v>
      </c>
      <c r="AD355" s="4">
        <f t="shared" si="1275"/>
        <v>12250</v>
      </c>
      <c r="AE355" s="4">
        <f t="shared" ref="AE355:AH355" si="1276">AE356+AE357</f>
        <v>0</v>
      </c>
      <c r="AF355" s="4">
        <f t="shared" si="1276"/>
        <v>12250</v>
      </c>
      <c r="AG355" s="4">
        <f t="shared" si="1276"/>
        <v>0</v>
      </c>
      <c r="AH355" s="4">
        <f t="shared" si="1276"/>
        <v>12250</v>
      </c>
      <c r="AI355" s="127"/>
    </row>
    <row r="356" spans="1:35" ht="31.5" hidden="1" outlineLevel="7" x14ac:dyDescent="0.25">
      <c r="A356" s="138" t="s">
        <v>231</v>
      </c>
      <c r="B356" s="138" t="s">
        <v>11</v>
      </c>
      <c r="C356" s="18" t="s">
        <v>12</v>
      </c>
      <c r="D356" s="5">
        <f>8906+200</f>
        <v>9106</v>
      </c>
      <c r="E356" s="5"/>
      <c r="F356" s="5">
        <f t="shared" ref="F356:F357" si="1277">SUM(D356:E356)</f>
        <v>9106</v>
      </c>
      <c r="G356" s="5">
        <v>10.00778</v>
      </c>
      <c r="H356" s="5">
        <f t="shared" ref="H356:H357" si="1278">SUM(F356:G356)</f>
        <v>9116.0077799999999</v>
      </c>
      <c r="I356" s="5"/>
      <c r="J356" s="5">
        <f t="shared" ref="J356:J357" si="1279">SUM(H356:I356)</f>
        <v>9116.0077799999999</v>
      </c>
      <c r="K356" s="5"/>
      <c r="L356" s="5">
        <f t="shared" ref="L356:L357" si="1280">SUM(J356:K356)</f>
        <v>9116.0077799999999</v>
      </c>
      <c r="M356" s="5"/>
      <c r="N356" s="5">
        <f t="shared" ref="N356:N357" si="1281">SUM(L356:M356)</f>
        <v>9116.0077799999999</v>
      </c>
      <c r="O356" s="5">
        <f>8506+200</f>
        <v>8706</v>
      </c>
      <c r="P356" s="5"/>
      <c r="Q356" s="5">
        <f t="shared" ref="Q356:Q357" si="1282">SUM(O356:P356)</f>
        <v>8706</v>
      </c>
      <c r="R356" s="5"/>
      <c r="S356" s="5">
        <f t="shared" ref="S356:S357" si="1283">SUM(Q356:R356)</f>
        <v>8706</v>
      </c>
      <c r="T356" s="5"/>
      <c r="U356" s="5">
        <f t="shared" ref="U356:U357" si="1284">SUM(S356:T356)</f>
        <v>8706</v>
      </c>
      <c r="V356" s="5"/>
      <c r="W356" s="5">
        <f t="shared" ref="W356:W357" si="1285">SUM(U356:V356)</f>
        <v>8706</v>
      </c>
      <c r="X356" s="5"/>
      <c r="Y356" s="5">
        <f t="shared" ref="Y356:Y357" si="1286">SUM(W356:X356)</f>
        <v>8706</v>
      </c>
      <c r="Z356" s="5">
        <f>7750+200</f>
        <v>7950</v>
      </c>
      <c r="AA356" s="5"/>
      <c r="AB356" s="5">
        <f t="shared" ref="AB356:AB357" si="1287">SUM(Z356:AA356)</f>
        <v>7950</v>
      </c>
      <c r="AC356" s="5"/>
      <c r="AD356" s="5">
        <f t="shared" ref="AD356:AD357" si="1288">SUM(AB356:AC356)</f>
        <v>7950</v>
      </c>
      <c r="AE356" s="5"/>
      <c r="AF356" s="5">
        <f t="shared" ref="AF356:AF357" si="1289">SUM(AD356:AE356)</f>
        <v>7950</v>
      </c>
      <c r="AG356" s="5"/>
      <c r="AH356" s="5">
        <f t="shared" ref="AH356:AH357" si="1290">SUM(AF356:AG356)</f>
        <v>7950</v>
      </c>
      <c r="AI356" s="127"/>
    </row>
    <row r="357" spans="1:35" ht="31.5" hidden="1" outlineLevel="7" x14ac:dyDescent="0.25">
      <c r="A357" s="138" t="s">
        <v>231</v>
      </c>
      <c r="B357" s="138" t="s">
        <v>92</v>
      </c>
      <c r="C357" s="18" t="s">
        <v>93</v>
      </c>
      <c r="D357" s="5">
        <v>4824.8</v>
      </c>
      <c r="E357" s="5"/>
      <c r="F357" s="5">
        <f t="shared" si="1277"/>
        <v>4824.8</v>
      </c>
      <c r="G357" s="5">
        <f>2238.058+1692.34382</f>
        <v>3930.40182</v>
      </c>
      <c r="H357" s="5">
        <f t="shared" si="1278"/>
        <v>8755.2018200000002</v>
      </c>
      <c r="I357" s="5"/>
      <c r="J357" s="5">
        <f t="shared" si="1279"/>
        <v>8755.2018200000002</v>
      </c>
      <c r="K357" s="5"/>
      <c r="L357" s="5">
        <f t="shared" si="1280"/>
        <v>8755.2018200000002</v>
      </c>
      <c r="M357" s="5"/>
      <c r="N357" s="5">
        <f t="shared" si="1281"/>
        <v>8755.2018200000002</v>
      </c>
      <c r="O357" s="5">
        <v>4300</v>
      </c>
      <c r="P357" s="5"/>
      <c r="Q357" s="5">
        <f t="shared" si="1282"/>
        <v>4300</v>
      </c>
      <c r="R357" s="5"/>
      <c r="S357" s="5">
        <f t="shared" si="1283"/>
        <v>4300</v>
      </c>
      <c r="T357" s="5"/>
      <c r="U357" s="5">
        <f t="shared" si="1284"/>
        <v>4300</v>
      </c>
      <c r="V357" s="5"/>
      <c r="W357" s="5">
        <f t="shared" si="1285"/>
        <v>4300</v>
      </c>
      <c r="X357" s="5"/>
      <c r="Y357" s="5">
        <f t="shared" si="1286"/>
        <v>4300</v>
      </c>
      <c r="Z357" s="5">
        <v>4300</v>
      </c>
      <c r="AA357" s="5"/>
      <c r="AB357" s="5">
        <f t="shared" si="1287"/>
        <v>4300</v>
      </c>
      <c r="AC357" s="5"/>
      <c r="AD357" s="5">
        <f t="shared" si="1288"/>
        <v>4300</v>
      </c>
      <c r="AE357" s="5"/>
      <c r="AF357" s="5">
        <f t="shared" si="1289"/>
        <v>4300</v>
      </c>
      <c r="AG357" s="5"/>
      <c r="AH357" s="5">
        <f t="shared" si="1290"/>
        <v>4300</v>
      </c>
      <c r="AI357" s="127"/>
    </row>
    <row r="358" spans="1:35" ht="31.5" hidden="1" outlineLevel="5" x14ac:dyDescent="0.25">
      <c r="A358" s="137" t="s">
        <v>232</v>
      </c>
      <c r="B358" s="137"/>
      <c r="C358" s="19" t="s">
        <v>626</v>
      </c>
      <c r="D358" s="4">
        <f>D359</f>
        <v>1093.3</v>
      </c>
      <c r="E358" s="4">
        <f t="shared" ref="E358:N358" si="1291">E359</f>
        <v>0</v>
      </c>
      <c r="F358" s="4">
        <f t="shared" si="1291"/>
        <v>1093.3</v>
      </c>
      <c r="G358" s="4">
        <f t="shared" si="1291"/>
        <v>0</v>
      </c>
      <c r="H358" s="4">
        <f t="shared" si="1291"/>
        <v>1093.3</v>
      </c>
      <c r="I358" s="4">
        <f t="shared" si="1291"/>
        <v>0</v>
      </c>
      <c r="J358" s="4">
        <f t="shared" si="1291"/>
        <v>1093.3</v>
      </c>
      <c r="K358" s="4">
        <f t="shared" si="1291"/>
        <v>0</v>
      </c>
      <c r="L358" s="4">
        <f t="shared" si="1291"/>
        <v>1093.3</v>
      </c>
      <c r="M358" s="4">
        <f t="shared" si="1291"/>
        <v>0</v>
      </c>
      <c r="N358" s="4">
        <f t="shared" si="1291"/>
        <v>1093.3</v>
      </c>
      <c r="O358" s="4">
        <f>O359</f>
        <v>1093.3</v>
      </c>
      <c r="P358" s="4">
        <f t="shared" ref="P358:Y358" si="1292">P359</f>
        <v>0</v>
      </c>
      <c r="Q358" s="4">
        <f t="shared" si="1292"/>
        <v>1093.3</v>
      </c>
      <c r="R358" s="4">
        <f t="shared" si="1292"/>
        <v>0</v>
      </c>
      <c r="S358" s="4">
        <f t="shared" si="1292"/>
        <v>1093.3</v>
      </c>
      <c r="T358" s="4">
        <f t="shared" si="1292"/>
        <v>0</v>
      </c>
      <c r="U358" s="4">
        <f t="shared" si="1292"/>
        <v>1093.3</v>
      </c>
      <c r="V358" s="4">
        <f t="shared" si="1292"/>
        <v>0</v>
      </c>
      <c r="W358" s="4">
        <f t="shared" si="1292"/>
        <v>1093.3</v>
      </c>
      <c r="X358" s="4">
        <f t="shared" si="1292"/>
        <v>0</v>
      </c>
      <c r="Y358" s="4">
        <f t="shared" si="1292"/>
        <v>1093.3</v>
      </c>
      <c r="Z358" s="4">
        <f>Z359</f>
        <v>1093.3</v>
      </c>
      <c r="AA358" s="4">
        <f t="shared" ref="AA358:AH358" si="1293">AA359</f>
        <v>0</v>
      </c>
      <c r="AB358" s="4">
        <f t="shared" si="1293"/>
        <v>1093.3</v>
      </c>
      <c r="AC358" s="4">
        <f t="shared" si="1293"/>
        <v>0</v>
      </c>
      <c r="AD358" s="4">
        <f t="shared" si="1293"/>
        <v>1093.3</v>
      </c>
      <c r="AE358" s="4">
        <f t="shared" si="1293"/>
        <v>0</v>
      </c>
      <c r="AF358" s="4">
        <f t="shared" si="1293"/>
        <v>1093.3</v>
      </c>
      <c r="AG358" s="4">
        <f t="shared" si="1293"/>
        <v>0</v>
      </c>
      <c r="AH358" s="4">
        <f t="shared" si="1293"/>
        <v>1093.3</v>
      </c>
      <c r="AI358" s="127"/>
    </row>
    <row r="359" spans="1:35" ht="31.5" hidden="1" outlineLevel="7" x14ac:dyDescent="0.25">
      <c r="A359" s="138" t="s">
        <v>232</v>
      </c>
      <c r="B359" s="138" t="s">
        <v>11</v>
      </c>
      <c r="C359" s="18" t="s">
        <v>12</v>
      </c>
      <c r="D359" s="5">
        <v>1093.3</v>
      </c>
      <c r="E359" s="5"/>
      <c r="F359" s="5">
        <f t="shared" ref="F359" si="1294">SUM(D359:E359)</f>
        <v>1093.3</v>
      </c>
      <c r="G359" s="5"/>
      <c r="H359" s="5">
        <f t="shared" ref="H359" si="1295">SUM(F359:G359)</f>
        <v>1093.3</v>
      </c>
      <c r="I359" s="5"/>
      <c r="J359" s="5">
        <f t="shared" ref="J359" si="1296">SUM(H359:I359)</f>
        <v>1093.3</v>
      </c>
      <c r="K359" s="5"/>
      <c r="L359" s="5">
        <f t="shared" ref="L359" si="1297">SUM(J359:K359)</f>
        <v>1093.3</v>
      </c>
      <c r="M359" s="5"/>
      <c r="N359" s="5">
        <f t="shared" ref="N359" si="1298">SUM(L359:M359)</f>
        <v>1093.3</v>
      </c>
      <c r="O359" s="5">
        <v>1093.3</v>
      </c>
      <c r="P359" s="5"/>
      <c r="Q359" s="5">
        <f t="shared" ref="Q359" si="1299">SUM(O359:P359)</f>
        <v>1093.3</v>
      </c>
      <c r="R359" s="5"/>
      <c r="S359" s="5">
        <f t="shared" ref="S359" si="1300">SUM(Q359:R359)</f>
        <v>1093.3</v>
      </c>
      <c r="T359" s="5"/>
      <c r="U359" s="5">
        <f t="shared" ref="U359" si="1301">SUM(S359:T359)</f>
        <v>1093.3</v>
      </c>
      <c r="V359" s="5"/>
      <c r="W359" s="5">
        <f t="shared" ref="W359" si="1302">SUM(U359:V359)</f>
        <v>1093.3</v>
      </c>
      <c r="X359" s="5"/>
      <c r="Y359" s="5">
        <f t="shared" ref="Y359" si="1303">SUM(W359:X359)</f>
        <v>1093.3</v>
      </c>
      <c r="Z359" s="5">
        <v>1093.3</v>
      </c>
      <c r="AA359" s="5"/>
      <c r="AB359" s="5">
        <f t="shared" ref="AB359" si="1304">SUM(Z359:AA359)</f>
        <v>1093.3</v>
      </c>
      <c r="AC359" s="5"/>
      <c r="AD359" s="5">
        <f t="shared" ref="AD359" si="1305">SUM(AB359:AC359)</f>
        <v>1093.3</v>
      </c>
      <c r="AE359" s="5"/>
      <c r="AF359" s="5">
        <f t="shared" ref="AF359" si="1306">SUM(AD359:AE359)</f>
        <v>1093.3</v>
      </c>
      <c r="AG359" s="5"/>
      <c r="AH359" s="5">
        <f t="shared" ref="AH359" si="1307">SUM(AF359:AG359)</f>
        <v>1093.3</v>
      </c>
      <c r="AI359" s="127"/>
    </row>
    <row r="360" spans="1:35" ht="33" hidden="1" customHeight="1" outlineLevel="5" x14ac:dyDescent="0.25">
      <c r="A360" s="137" t="s">
        <v>233</v>
      </c>
      <c r="B360" s="137"/>
      <c r="C360" s="19" t="s">
        <v>542</v>
      </c>
      <c r="D360" s="4">
        <f>D361</f>
        <v>81989.695269999997</v>
      </c>
      <c r="E360" s="4">
        <f t="shared" ref="E360:N360" si="1308">E361</f>
        <v>0</v>
      </c>
      <c r="F360" s="4">
        <f t="shared" si="1308"/>
        <v>81989.695269999997</v>
      </c>
      <c r="G360" s="4">
        <f t="shared" si="1308"/>
        <v>247.4365</v>
      </c>
      <c r="H360" s="4">
        <f t="shared" si="1308"/>
        <v>82237.131769999993</v>
      </c>
      <c r="I360" s="4">
        <f t="shared" si="1308"/>
        <v>23465.622900000002</v>
      </c>
      <c r="J360" s="4">
        <f t="shared" si="1308"/>
        <v>105702.75466999999</v>
      </c>
      <c r="K360" s="4">
        <f t="shared" si="1308"/>
        <v>0</v>
      </c>
      <c r="L360" s="4">
        <f t="shared" si="1308"/>
        <v>105702.75466999999</v>
      </c>
      <c r="M360" s="4">
        <f t="shared" si="1308"/>
        <v>0</v>
      </c>
      <c r="N360" s="4">
        <f t="shared" si="1308"/>
        <v>105702.75466999999</v>
      </c>
      <c r="O360" s="4">
        <f>O361</f>
        <v>12838</v>
      </c>
      <c r="P360" s="4">
        <f t="shared" ref="P360:Y360" si="1309">P361</f>
        <v>0</v>
      </c>
      <c r="Q360" s="4">
        <f t="shared" si="1309"/>
        <v>12838</v>
      </c>
      <c r="R360" s="4">
        <f t="shared" si="1309"/>
        <v>0</v>
      </c>
      <c r="S360" s="4">
        <f t="shared" si="1309"/>
        <v>12838</v>
      </c>
      <c r="T360" s="4">
        <f t="shared" si="1309"/>
        <v>0</v>
      </c>
      <c r="U360" s="4">
        <f t="shared" si="1309"/>
        <v>12838</v>
      </c>
      <c r="V360" s="4">
        <f t="shared" si="1309"/>
        <v>0</v>
      </c>
      <c r="W360" s="4">
        <f t="shared" si="1309"/>
        <v>12838</v>
      </c>
      <c r="X360" s="4">
        <f t="shared" si="1309"/>
        <v>0</v>
      </c>
      <c r="Y360" s="4">
        <f t="shared" si="1309"/>
        <v>12838</v>
      </c>
      <c r="Z360" s="4">
        <f>Z361</f>
        <v>33122.949999999997</v>
      </c>
      <c r="AA360" s="4">
        <f t="shared" ref="AA360:AH360" si="1310">AA361</f>
        <v>0</v>
      </c>
      <c r="AB360" s="4">
        <f t="shared" si="1310"/>
        <v>33122.949999999997</v>
      </c>
      <c r="AC360" s="4">
        <f t="shared" si="1310"/>
        <v>0</v>
      </c>
      <c r="AD360" s="4">
        <f t="shared" si="1310"/>
        <v>33122.949999999997</v>
      </c>
      <c r="AE360" s="4">
        <f t="shared" si="1310"/>
        <v>0</v>
      </c>
      <c r="AF360" s="4">
        <f t="shared" si="1310"/>
        <v>33122.949999999997</v>
      </c>
      <c r="AG360" s="4">
        <f t="shared" si="1310"/>
        <v>0</v>
      </c>
      <c r="AH360" s="4">
        <f t="shared" si="1310"/>
        <v>33122.949999999997</v>
      </c>
      <c r="AI360" s="127"/>
    </row>
    <row r="361" spans="1:35" ht="31.5" hidden="1" outlineLevel="7" x14ac:dyDescent="0.25">
      <c r="A361" s="138" t="s">
        <v>233</v>
      </c>
      <c r="B361" s="138" t="s">
        <v>143</v>
      </c>
      <c r="C361" s="18" t="s">
        <v>144</v>
      </c>
      <c r="D361" s="16">
        <v>81989.695269999997</v>
      </c>
      <c r="E361" s="5"/>
      <c r="F361" s="5">
        <f t="shared" ref="F361" si="1311">SUM(D361:E361)</f>
        <v>81989.695269999997</v>
      </c>
      <c r="G361" s="5">
        <v>247.4365</v>
      </c>
      <c r="H361" s="5">
        <f t="shared" ref="H361" si="1312">SUM(F361:G361)</f>
        <v>82237.131769999993</v>
      </c>
      <c r="I361" s="5">
        <f>23042.06547+423.55743</f>
        <v>23465.622900000002</v>
      </c>
      <c r="J361" s="5">
        <f t="shared" ref="J361" si="1313">SUM(H361:I361)</f>
        <v>105702.75466999999</v>
      </c>
      <c r="K361" s="5"/>
      <c r="L361" s="5">
        <f t="shared" ref="L361" si="1314">SUM(J361:K361)</f>
        <v>105702.75466999999</v>
      </c>
      <c r="M361" s="5"/>
      <c r="N361" s="5">
        <f t="shared" ref="N361" si="1315">SUM(L361:M361)</f>
        <v>105702.75466999999</v>
      </c>
      <c r="O361" s="16">
        <v>12838</v>
      </c>
      <c r="P361" s="5"/>
      <c r="Q361" s="5">
        <f t="shared" ref="Q361" si="1316">SUM(O361:P361)</f>
        <v>12838</v>
      </c>
      <c r="R361" s="5"/>
      <c r="S361" s="5">
        <f t="shared" ref="S361" si="1317">SUM(Q361:R361)</f>
        <v>12838</v>
      </c>
      <c r="T361" s="5"/>
      <c r="U361" s="5">
        <f t="shared" ref="U361" si="1318">SUM(S361:T361)</f>
        <v>12838</v>
      </c>
      <c r="V361" s="5"/>
      <c r="W361" s="5">
        <f t="shared" ref="W361" si="1319">SUM(U361:V361)</f>
        <v>12838</v>
      </c>
      <c r="X361" s="5"/>
      <c r="Y361" s="5">
        <f t="shared" ref="Y361" si="1320">SUM(W361:X361)</f>
        <v>12838</v>
      </c>
      <c r="Z361" s="16">
        <v>33122.949999999997</v>
      </c>
      <c r="AA361" s="5"/>
      <c r="AB361" s="5">
        <f t="shared" ref="AB361" si="1321">SUM(Z361:AA361)</f>
        <v>33122.949999999997</v>
      </c>
      <c r="AC361" s="5"/>
      <c r="AD361" s="5">
        <f t="shared" ref="AD361" si="1322">SUM(AB361:AC361)</f>
        <v>33122.949999999997</v>
      </c>
      <c r="AE361" s="5"/>
      <c r="AF361" s="5">
        <f t="shared" ref="AF361" si="1323">SUM(AD361:AE361)</f>
        <v>33122.949999999997</v>
      </c>
      <c r="AG361" s="5"/>
      <c r="AH361" s="5">
        <f t="shared" ref="AH361" si="1324">SUM(AF361:AG361)</f>
        <v>33122.949999999997</v>
      </c>
      <c r="AI361" s="127"/>
    </row>
    <row r="362" spans="1:35" ht="31.5" hidden="1" outlineLevel="5" x14ac:dyDescent="0.25">
      <c r="A362" s="137" t="s">
        <v>233</v>
      </c>
      <c r="B362" s="137"/>
      <c r="C362" s="19" t="s">
        <v>578</v>
      </c>
      <c r="D362" s="4">
        <f>D363</f>
        <v>131700.9</v>
      </c>
      <c r="E362" s="4">
        <f t="shared" ref="E362:N362" si="1325">E363</f>
        <v>0</v>
      </c>
      <c r="F362" s="4">
        <f t="shared" si="1325"/>
        <v>131700.9</v>
      </c>
      <c r="G362" s="4">
        <f t="shared" si="1325"/>
        <v>0</v>
      </c>
      <c r="H362" s="4">
        <f t="shared" si="1325"/>
        <v>131700.9</v>
      </c>
      <c r="I362" s="4">
        <f t="shared" si="1325"/>
        <v>0</v>
      </c>
      <c r="J362" s="4">
        <f t="shared" si="1325"/>
        <v>131700.9</v>
      </c>
      <c r="K362" s="4">
        <f t="shared" si="1325"/>
        <v>52398.8</v>
      </c>
      <c r="L362" s="4">
        <f t="shared" si="1325"/>
        <v>184099.7</v>
      </c>
      <c r="M362" s="4">
        <f t="shared" si="1325"/>
        <v>0</v>
      </c>
      <c r="N362" s="4">
        <f t="shared" si="1325"/>
        <v>184099.7</v>
      </c>
      <c r="O362" s="4">
        <f>O363</f>
        <v>0</v>
      </c>
      <c r="P362" s="4">
        <f t="shared" ref="P362" si="1326">P363</f>
        <v>0</v>
      </c>
      <c r="Q362" s="4"/>
      <c r="R362" s="4">
        <f t="shared" ref="R362:X362" si="1327">R363</f>
        <v>0</v>
      </c>
      <c r="S362" s="4">
        <f t="shared" si="1327"/>
        <v>0</v>
      </c>
      <c r="T362" s="4">
        <f t="shared" si="1327"/>
        <v>0</v>
      </c>
      <c r="U362" s="4">
        <f t="shared" si="1327"/>
        <v>0</v>
      </c>
      <c r="V362" s="4">
        <f t="shared" si="1327"/>
        <v>0</v>
      </c>
      <c r="W362" s="4"/>
      <c r="X362" s="4">
        <f t="shared" si="1327"/>
        <v>0</v>
      </c>
      <c r="Y362" s="4"/>
      <c r="Z362" s="4">
        <f>Z363</f>
        <v>0</v>
      </c>
      <c r="AA362" s="4">
        <f t="shared" ref="AA362" si="1328">AA363</f>
        <v>0</v>
      </c>
      <c r="AB362" s="4"/>
      <c r="AC362" s="4">
        <f t="shared" ref="AC362:AE362" si="1329">AC363</f>
        <v>0</v>
      </c>
      <c r="AD362" s="4">
        <f t="shared" si="1329"/>
        <v>0</v>
      </c>
      <c r="AE362" s="4">
        <f t="shared" si="1329"/>
        <v>0</v>
      </c>
      <c r="AF362" s="4"/>
      <c r="AG362" s="4">
        <f t="shared" ref="AG362" si="1330">AG363</f>
        <v>0</v>
      </c>
      <c r="AH362" s="4"/>
      <c r="AI362" s="127"/>
    </row>
    <row r="363" spans="1:35" ht="31.5" hidden="1" outlineLevel="7" x14ac:dyDescent="0.25">
      <c r="A363" s="138" t="s">
        <v>233</v>
      </c>
      <c r="B363" s="138" t="s">
        <v>143</v>
      </c>
      <c r="C363" s="18" t="s">
        <v>144</v>
      </c>
      <c r="D363" s="5">
        <v>131700.9</v>
      </c>
      <c r="E363" s="5"/>
      <c r="F363" s="5">
        <f t="shared" ref="F363" si="1331">SUM(D363:E363)</f>
        <v>131700.9</v>
      </c>
      <c r="G363" s="5"/>
      <c r="H363" s="5">
        <f t="shared" ref="H363" si="1332">SUM(F363:G363)</f>
        <v>131700.9</v>
      </c>
      <c r="I363" s="5"/>
      <c r="J363" s="5">
        <f t="shared" ref="J363" si="1333">SUM(H363:I363)</f>
        <v>131700.9</v>
      </c>
      <c r="K363" s="5">
        <v>52398.8</v>
      </c>
      <c r="L363" s="5">
        <f t="shared" ref="L363" si="1334">SUM(J363:K363)</f>
        <v>184099.7</v>
      </c>
      <c r="M363" s="5"/>
      <c r="N363" s="5">
        <f t="shared" ref="N363" si="1335">SUM(L363:M363)</f>
        <v>184099.7</v>
      </c>
      <c r="O363" s="5"/>
      <c r="P363" s="5"/>
      <c r="Q363" s="5"/>
      <c r="R363" s="5"/>
      <c r="S363" s="5">
        <f t="shared" ref="S363" si="1336">SUM(Q363:R363)</f>
        <v>0</v>
      </c>
      <c r="T363" s="5"/>
      <c r="U363" s="5">
        <f t="shared" ref="U363" si="1337">SUM(S363:T363)</f>
        <v>0</v>
      </c>
      <c r="V363" s="5"/>
      <c r="W363" s="5"/>
      <c r="X363" s="5"/>
      <c r="Y363" s="5"/>
      <c r="Z363" s="5"/>
      <c r="AA363" s="5"/>
      <c r="AB363" s="5"/>
      <c r="AC363" s="5"/>
      <c r="AD363" s="5">
        <f t="shared" ref="AD363" si="1338">SUM(AB363:AC363)</f>
        <v>0</v>
      </c>
      <c r="AE363" s="5"/>
      <c r="AF363" s="5"/>
      <c r="AG363" s="5"/>
      <c r="AH363" s="5"/>
      <c r="AI363" s="127"/>
    </row>
    <row r="364" spans="1:35" ht="31.5" outlineLevel="7" x14ac:dyDescent="0.2">
      <c r="A364" s="137" t="s">
        <v>805</v>
      </c>
      <c r="B364" s="137"/>
      <c r="C364" s="13" t="s">
        <v>806</v>
      </c>
      <c r="D364" s="5"/>
      <c r="E364" s="5"/>
      <c r="F364" s="5"/>
      <c r="G364" s="5"/>
      <c r="H364" s="5"/>
      <c r="I364" s="5"/>
      <c r="J364" s="5"/>
      <c r="K364" s="5"/>
      <c r="L364" s="5"/>
      <c r="M364" s="4">
        <f t="shared" ref="M364:N364" si="1339">M365</f>
        <v>1077.4570000000001</v>
      </c>
      <c r="N364" s="4">
        <f t="shared" si="1339"/>
        <v>1077.4570000000001</v>
      </c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127"/>
    </row>
    <row r="365" spans="1:35" ht="31.5" outlineLevel="7" x14ac:dyDescent="0.2">
      <c r="A365" s="138" t="s">
        <v>805</v>
      </c>
      <c r="B365" s="138" t="s">
        <v>92</v>
      </c>
      <c r="C365" s="11" t="s">
        <v>93</v>
      </c>
      <c r="D365" s="5"/>
      <c r="E365" s="5"/>
      <c r="F365" s="5"/>
      <c r="G365" s="5"/>
      <c r="H365" s="5"/>
      <c r="I365" s="5"/>
      <c r="J365" s="5"/>
      <c r="K365" s="5"/>
      <c r="L365" s="5"/>
      <c r="M365" s="5">
        <v>1077.4570000000001</v>
      </c>
      <c r="N365" s="5">
        <f t="shared" ref="N365" si="1340">SUM(L365:M365)</f>
        <v>1077.4570000000001</v>
      </c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127"/>
    </row>
    <row r="366" spans="1:35" ht="47.25" hidden="1" outlineLevel="4" x14ac:dyDescent="0.25">
      <c r="A366" s="137" t="s">
        <v>234</v>
      </c>
      <c r="B366" s="137"/>
      <c r="C366" s="19" t="s">
        <v>235</v>
      </c>
      <c r="D366" s="4">
        <f>D367+D369</f>
        <v>80654.5</v>
      </c>
      <c r="E366" s="4">
        <f t="shared" ref="E366:L366" si="1341">E367+E369</f>
        <v>-9717.7000000000007</v>
      </c>
      <c r="F366" s="4">
        <f t="shared" si="1341"/>
        <v>70936.800000000003</v>
      </c>
      <c r="G366" s="4">
        <f t="shared" si="1341"/>
        <v>0</v>
      </c>
      <c r="H366" s="4">
        <f t="shared" si="1341"/>
        <v>70936.800000000003</v>
      </c>
      <c r="I366" s="4">
        <f t="shared" si="1341"/>
        <v>0</v>
      </c>
      <c r="J366" s="4">
        <f t="shared" si="1341"/>
        <v>70936.800000000003</v>
      </c>
      <c r="K366" s="4">
        <f t="shared" si="1341"/>
        <v>19877.7</v>
      </c>
      <c r="L366" s="4">
        <f t="shared" si="1341"/>
        <v>90814.5</v>
      </c>
      <c r="M366" s="4">
        <f t="shared" ref="M366:N366" si="1342">M367+M369</f>
        <v>0</v>
      </c>
      <c r="N366" s="4">
        <f t="shared" si="1342"/>
        <v>90814.5</v>
      </c>
      <c r="O366" s="4">
        <f>O367+O369</f>
        <v>209584</v>
      </c>
      <c r="P366" s="4">
        <f t="shared" ref="P366:W366" si="1343">P367+P369</f>
        <v>-4777.5</v>
      </c>
      <c r="Q366" s="4">
        <f t="shared" si="1343"/>
        <v>204806.5</v>
      </c>
      <c r="R366" s="4">
        <f t="shared" si="1343"/>
        <v>0</v>
      </c>
      <c r="S366" s="4">
        <f t="shared" si="1343"/>
        <v>204806.5</v>
      </c>
      <c r="T366" s="4">
        <f t="shared" si="1343"/>
        <v>0</v>
      </c>
      <c r="U366" s="4">
        <f t="shared" si="1343"/>
        <v>204806.5</v>
      </c>
      <c r="V366" s="4">
        <f t="shared" si="1343"/>
        <v>26328.300000000003</v>
      </c>
      <c r="W366" s="4">
        <f t="shared" si="1343"/>
        <v>231134.8</v>
      </c>
      <c r="X366" s="4">
        <f t="shared" ref="X366:Y366" si="1344">X367+X369</f>
        <v>0</v>
      </c>
      <c r="Y366" s="4">
        <f t="shared" si="1344"/>
        <v>231134.8</v>
      </c>
      <c r="Z366" s="4">
        <f>Z367+Z369</f>
        <v>0</v>
      </c>
      <c r="AA366" s="4">
        <f t="shared" ref="AA366" si="1345">AA367+AA369</f>
        <v>0</v>
      </c>
      <c r="AB366" s="4"/>
      <c r="AC366" s="4">
        <f t="shared" ref="AC366:AD366" si="1346">AC367+AC369</f>
        <v>0</v>
      </c>
      <c r="AD366" s="4">
        <f t="shared" si="1346"/>
        <v>0</v>
      </c>
      <c r="AE366" s="4">
        <f t="shared" ref="AE366:AH366" si="1347">AE367+AE369</f>
        <v>8183.53</v>
      </c>
      <c r="AF366" s="4">
        <f t="shared" si="1347"/>
        <v>8183.53</v>
      </c>
      <c r="AG366" s="4">
        <f t="shared" si="1347"/>
        <v>0</v>
      </c>
      <c r="AH366" s="4">
        <f t="shared" si="1347"/>
        <v>8183.53</v>
      </c>
      <c r="AI366" s="127"/>
    </row>
    <row r="367" spans="1:35" ht="31.5" hidden="1" outlineLevel="5" x14ac:dyDescent="0.2">
      <c r="A367" s="137" t="s">
        <v>236</v>
      </c>
      <c r="B367" s="137"/>
      <c r="C367" s="13" t="s">
        <v>237</v>
      </c>
      <c r="D367" s="4">
        <f t="shared" ref="D367:AH367" si="1348">D368</f>
        <v>76621.8</v>
      </c>
      <c r="E367" s="4">
        <f t="shared" si="1348"/>
        <v>-9717.7000000000007</v>
      </c>
      <c r="F367" s="4">
        <f t="shared" si="1348"/>
        <v>66904.100000000006</v>
      </c>
      <c r="G367" s="4">
        <f t="shared" si="1348"/>
        <v>0</v>
      </c>
      <c r="H367" s="4">
        <f t="shared" si="1348"/>
        <v>66904.100000000006</v>
      </c>
      <c r="I367" s="4">
        <f t="shared" si="1348"/>
        <v>0</v>
      </c>
      <c r="J367" s="4">
        <f t="shared" si="1348"/>
        <v>66904.100000000006</v>
      </c>
      <c r="K367" s="4">
        <f t="shared" si="1348"/>
        <v>19303.2</v>
      </c>
      <c r="L367" s="4">
        <f t="shared" si="1348"/>
        <v>86207.3</v>
      </c>
      <c r="M367" s="4">
        <f t="shared" si="1348"/>
        <v>0</v>
      </c>
      <c r="N367" s="4">
        <f t="shared" si="1348"/>
        <v>86207.3</v>
      </c>
      <c r="O367" s="4">
        <f t="shared" si="1348"/>
        <v>199104.8</v>
      </c>
      <c r="P367" s="4">
        <f t="shared" si="1348"/>
        <v>-4777.5</v>
      </c>
      <c r="Q367" s="4">
        <f t="shared" si="1348"/>
        <v>194327.3</v>
      </c>
      <c r="R367" s="4">
        <f t="shared" si="1348"/>
        <v>0</v>
      </c>
      <c r="S367" s="4">
        <f t="shared" si="1348"/>
        <v>194327.3</v>
      </c>
      <c r="T367" s="4">
        <f t="shared" si="1348"/>
        <v>0</v>
      </c>
      <c r="U367" s="4">
        <f t="shared" si="1348"/>
        <v>194327.3</v>
      </c>
      <c r="V367" s="4">
        <f t="shared" si="1348"/>
        <v>26160.9</v>
      </c>
      <c r="W367" s="4">
        <f t="shared" si="1348"/>
        <v>220488.19999999998</v>
      </c>
      <c r="X367" s="4">
        <f t="shared" si="1348"/>
        <v>0</v>
      </c>
      <c r="Y367" s="4">
        <f t="shared" si="1348"/>
        <v>220488.19999999998</v>
      </c>
      <c r="Z367" s="4">
        <f t="shared" si="1348"/>
        <v>0</v>
      </c>
      <c r="AA367" s="4">
        <f t="shared" si="1348"/>
        <v>0</v>
      </c>
      <c r="AB367" s="4"/>
      <c r="AC367" s="4">
        <f t="shared" si="1348"/>
        <v>0</v>
      </c>
      <c r="AD367" s="4">
        <f t="shared" si="1348"/>
        <v>0</v>
      </c>
      <c r="AE367" s="4">
        <f t="shared" si="1348"/>
        <v>0</v>
      </c>
      <c r="AF367" s="4"/>
      <c r="AG367" s="4">
        <f t="shared" si="1348"/>
        <v>0</v>
      </c>
      <c r="AH367" s="4">
        <f t="shared" si="1348"/>
        <v>0</v>
      </c>
      <c r="AI367" s="127"/>
    </row>
    <row r="368" spans="1:35" ht="31.5" hidden="1" outlineLevel="7" x14ac:dyDescent="0.2">
      <c r="A368" s="138" t="s">
        <v>236</v>
      </c>
      <c r="B368" s="138" t="s">
        <v>143</v>
      </c>
      <c r="C368" s="11" t="s">
        <v>144</v>
      </c>
      <c r="D368" s="5">
        <v>76621.8</v>
      </c>
      <c r="E368" s="5">
        <v>-9717.7000000000007</v>
      </c>
      <c r="F368" s="5">
        <f>SUM(D368:E368)</f>
        <v>66904.100000000006</v>
      </c>
      <c r="G368" s="5"/>
      <c r="H368" s="5">
        <f>SUM(F368:G368)</f>
        <v>66904.100000000006</v>
      </c>
      <c r="I368" s="5"/>
      <c r="J368" s="5">
        <f>SUM(H368:I368)</f>
        <v>66904.100000000006</v>
      </c>
      <c r="K368" s="5">
        <v>19303.2</v>
      </c>
      <c r="L368" s="5">
        <f>SUM(J368:K368)</f>
        <v>86207.3</v>
      </c>
      <c r="M368" s="5"/>
      <c r="N368" s="5">
        <f>SUM(L368:M368)</f>
        <v>86207.3</v>
      </c>
      <c r="O368" s="5">
        <v>199104.8</v>
      </c>
      <c r="P368" s="5">
        <v>-4777.5</v>
      </c>
      <c r="Q368" s="5">
        <f>SUM(O368:P368)</f>
        <v>194327.3</v>
      </c>
      <c r="R368" s="5"/>
      <c r="S368" s="5">
        <f>SUM(Q368:R368)</f>
        <v>194327.3</v>
      </c>
      <c r="T368" s="5"/>
      <c r="U368" s="5">
        <f>SUM(S368:T368)</f>
        <v>194327.3</v>
      </c>
      <c r="V368" s="5">
        <v>26160.9</v>
      </c>
      <c r="W368" s="5">
        <f>SUM(U368:V368)</f>
        <v>220488.19999999998</v>
      </c>
      <c r="X368" s="5"/>
      <c r="Y368" s="5">
        <f>SUM(W368:X368)</f>
        <v>220488.19999999998</v>
      </c>
      <c r="Z368" s="5"/>
      <c r="AA368" s="5"/>
      <c r="AB368" s="5"/>
      <c r="AC368" s="5"/>
      <c r="AD368" s="5">
        <f>SUM(AB368:AC368)</f>
        <v>0</v>
      </c>
      <c r="AE368" s="5"/>
      <c r="AF368" s="5"/>
      <c r="AG368" s="5"/>
      <c r="AH368" s="5">
        <f>SUM(AF368:AG368)</f>
        <v>0</v>
      </c>
      <c r="AI368" s="127"/>
    </row>
    <row r="369" spans="1:35" ht="31.5" hidden="1" outlineLevel="5" x14ac:dyDescent="0.2">
      <c r="A369" s="137" t="s">
        <v>238</v>
      </c>
      <c r="B369" s="137"/>
      <c r="C369" s="13" t="s">
        <v>239</v>
      </c>
      <c r="D369" s="4">
        <f t="shared" ref="D369:AH369" si="1349">D370</f>
        <v>4032.7</v>
      </c>
      <c r="E369" s="4">
        <f t="shared" si="1349"/>
        <v>0</v>
      </c>
      <c r="F369" s="4">
        <f t="shared" si="1349"/>
        <v>4032.7</v>
      </c>
      <c r="G369" s="4">
        <f t="shared" si="1349"/>
        <v>0</v>
      </c>
      <c r="H369" s="4">
        <f t="shared" si="1349"/>
        <v>4032.7</v>
      </c>
      <c r="I369" s="4">
        <f t="shared" si="1349"/>
        <v>0</v>
      </c>
      <c r="J369" s="4">
        <f t="shared" si="1349"/>
        <v>4032.7</v>
      </c>
      <c r="K369" s="4">
        <f t="shared" si="1349"/>
        <v>574.5</v>
      </c>
      <c r="L369" s="4">
        <f t="shared" si="1349"/>
        <v>4607.2</v>
      </c>
      <c r="M369" s="4">
        <f t="shared" si="1349"/>
        <v>0</v>
      </c>
      <c r="N369" s="4">
        <f t="shared" si="1349"/>
        <v>4607.2</v>
      </c>
      <c r="O369" s="4">
        <f t="shared" si="1349"/>
        <v>10479.200000000001</v>
      </c>
      <c r="P369" s="4">
        <f t="shared" si="1349"/>
        <v>0</v>
      </c>
      <c r="Q369" s="4">
        <f t="shared" si="1349"/>
        <v>10479.200000000001</v>
      </c>
      <c r="R369" s="4">
        <f t="shared" si="1349"/>
        <v>0</v>
      </c>
      <c r="S369" s="4">
        <f t="shared" si="1349"/>
        <v>10479.200000000001</v>
      </c>
      <c r="T369" s="4">
        <f t="shared" si="1349"/>
        <v>0</v>
      </c>
      <c r="U369" s="4">
        <f t="shared" si="1349"/>
        <v>10479.200000000001</v>
      </c>
      <c r="V369" s="4">
        <f t="shared" si="1349"/>
        <v>167.4</v>
      </c>
      <c r="W369" s="4">
        <f t="shared" si="1349"/>
        <v>10646.6</v>
      </c>
      <c r="X369" s="4">
        <f t="shared" si="1349"/>
        <v>0</v>
      </c>
      <c r="Y369" s="4">
        <f t="shared" si="1349"/>
        <v>10646.6</v>
      </c>
      <c r="Z369" s="4">
        <f t="shared" si="1349"/>
        <v>0</v>
      </c>
      <c r="AA369" s="4">
        <f t="shared" si="1349"/>
        <v>0</v>
      </c>
      <c r="AB369" s="4"/>
      <c r="AC369" s="4">
        <f t="shared" si="1349"/>
        <v>0</v>
      </c>
      <c r="AD369" s="4">
        <f t="shared" si="1349"/>
        <v>0</v>
      </c>
      <c r="AE369" s="4">
        <f t="shared" si="1349"/>
        <v>8183.53</v>
      </c>
      <c r="AF369" s="4">
        <f t="shared" si="1349"/>
        <v>8183.53</v>
      </c>
      <c r="AG369" s="4">
        <f t="shared" si="1349"/>
        <v>0</v>
      </c>
      <c r="AH369" s="4">
        <f t="shared" si="1349"/>
        <v>8183.53</v>
      </c>
      <c r="AI369" s="127"/>
    </row>
    <row r="370" spans="1:35" ht="31.5" hidden="1" outlineLevel="7" x14ac:dyDescent="0.2">
      <c r="A370" s="138" t="s">
        <v>238</v>
      </c>
      <c r="B370" s="138" t="s">
        <v>143</v>
      </c>
      <c r="C370" s="11" t="s">
        <v>144</v>
      </c>
      <c r="D370" s="5">
        <v>4032.7</v>
      </c>
      <c r="E370" s="5"/>
      <c r="F370" s="5">
        <f t="shared" ref="F370" si="1350">SUM(D370:E370)</f>
        <v>4032.7</v>
      </c>
      <c r="G370" s="5"/>
      <c r="H370" s="5">
        <f t="shared" ref="H370" si="1351">SUM(F370:G370)</f>
        <v>4032.7</v>
      </c>
      <c r="I370" s="5"/>
      <c r="J370" s="5">
        <f t="shared" ref="J370" si="1352">SUM(H370:I370)</f>
        <v>4032.7</v>
      </c>
      <c r="K370" s="5">
        <v>574.5</v>
      </c>
      <c r="L370" s="5">
        <f t="shared" ref="L370" si="1353">SUM(J370:K370)</f>
        <v>4607.2</v>
      </c>
      <c r="M370" s="5"/>
      <c r="N370" s="5">
        <f t="shared" ref="N370" si="1354">SUM(L370:M370)</f>
        <v>4607.2</v>
      </c>
      <c r="O370" s="5">
        <v>10479.200000000001</v>
      </c>
      <c r="P370" s="5"/>
      <c r="Q370" s="5">
        <f t="shared" ref="Q370" si="1355">SUM(O370:P370)</f>
        <v>10479.200000000001</v>
      </c>
      <c r="R370" s="5"/>
      <c r="S370" s="5">
        <f t="shared" ref="S370" si="1356">SUM(Q370:R370)</f>
        <v>10479.200000000001</v>
      </c>
      <c r="T370" s="5"/>
      <c r="U370" s="5">
        <f t="shared" ref="U370" si="1357">SUM(S370:T370)</f>
        <v>10479.200000000001</v>
      </c>
      <c r="V370" s="5">
        <v>167.4</v>
      </c>
      <c r="W370" s="5">
        <f t="shared" ref="W370" si="1358">SUM(U370:V370)</f>
        <v>10646.6</v>
      </c>
      <c r="X370" s="5"/>
      <c r="Y370" s="5">
        <f t="shared" ref="Y370" si="1359">SUM(W370:X370)</f>
        <v>10646.6</v>
      </c>
      <c r="Z370" s="5"/>
      <c r="AA370" s="5"/>
      <c r="AB370" s="5"/>
      <c r="AC370" s="5"/>
      <c r="AD370" s="5">
        <f t="shared" ref="AD370" si="1360">SUM(AB370:AC370)</f>
        <v>0</v>
      </c>
      <c r="AE370" s="5">
        <v>8183.53</v>
      </c>
      <c r="AF370" s="5">
        <f t="shared" ref="AF370" si="1361">SUM(AD370:AE370)</f>
        <v>8183.53</v>
      </c>
      <c r="AG370" s="5"/>
      <c r="AH370" s="5">
        <f t="shared" ref="AH370" si="1362">SUM(AF370:AG370)</f>
        <v>8183.53</v>
      </c>
      <c r="AI370" s="127"/>
    </row>
    <row r="371" spans="1:35" ht="47.25" hidden="1" outlineLevel="3" x14ac:dyDescent="0.25">
      <c r="A371" s="137" t="s">
        <v>356</v>
      </c>
      <c r="B371" s="137"/>
      <c r="C371" s="19" t="s">
        <v>357</v>
      </c>
      <c r="D371" s="4">
        <f t="shared" ref="D371:AG373" si="1363">D372</f>
        <v>777</v>
      </c>
      <c r="E371" s="4">
        <f t="shared" si="1363"/>
        <v>0</v>
      </c>
      <c r="F371" s="4">
        <f t="shared" si="1363"/>
        <v>777</v>
      </c>
      <c r="G371" s="4">
        <f t="shared" si="1363"/>
        <v>0</v>
      </c>
      <c r="H371" s="4">
        <f t="shared" si="1363"/>
        <v>777</v>
      </c>
      <c r="I371" s="4">
        <f t="shared" si="1363"/>
        <v>0</v>
      </c>
      <c r="J371" s="4">
        <f t="shared" si="1363"/>
        <v>777</v>
      </c>
      <c r="K371" s="4">
        <f t="shared" si="1363"/>
        <v>0</v>
      </c>
      <c r="L371" s="4">
        <f t="shared" si="1363"/>
        <v>777</v>
      </c>
      <c r="M371" s="4">
        <f t="shared" si="1363"/>
        <v>0</v>
      </c>
      <c r="N371" s="4">
        <f t="shared" si="1363"/>
        <v>777</v>
      </c>
      <c r="O371" s="4">
        <f t="shared" si="1363"/>
        <v>670</v>
      </c>
      <c r="P371" s="4">
        <f t="shared" si="1363"/>
        <v>0</v>
      </c>
      <c r="Q371" s="4">
        <f t="shared" si="1363"/>
        <v>670</v>
      </c>
      <c r="R371" s="4">
        <f t="shared" si="1363"/>
        <v>0</v>
      </c>
      <c r="S371" s="4">
        <f t="shared" si="1363"/>
        <v>670</v>
      </c>
      <c r="T371" s="4">
        <f t="shared" si="1363"/>
        <v>0</v>
      </c>
      <c r="U371" s="4">
        <f t="shared" si="1363"/>
        <v>670</v>
      </c>
      <c r="V371" s="4">
        <f t="shared" si="1363"/>
        <v>0</v>
      </c>
      <c r="W371" s="4">
        <f t="shared" si="1363"/>
        <v>670</v>
      </c>
      <c r="X371" s="4">
        <f t="shared" si="1363"/>
        <v>0</v>
      </c>
      <c r="Y371" s="4">
        <f t="shared" si="1363"/>
        <v>670</v>
      </c>
      <c r="Z371" s="4">
        <f t="shared" si="1363"/>
        <v>670</v>
      </c>
      <c r="AA371" s="4">
        <f t="shared" si="1363"/>
        <v>0</v>
      </c>
      <c r="AB371" s="4">
        <f t="shared" si="1363"/>
        <v>670</v>
      </c>
      <c r="AC371" s="4">
        <f t="shared" si="1363"/>
        <v>0</v>
      </c>
      <c r="AD371" s="4">
        <f t="shared" si="1363"/>
        <v>670</v>
      </c>
      <c r="AE371" s="4">
        <f t="shared" si="1363"/>
        <v>0</v>
      </c>
      <c r="AF371" s="4">
        <f t="shared" ref="AE371:AF373" si="1364">AF372</f>
        <v>670</v>
      </c>
      <c r="AG371" s="4">
        <f t="shared" si="1363"/>
        <v>0</v>
      </c>
      <c r="AH371" s="4">
        <f t="shared" ref="AG371:AH373" si="1365">AH372</f>
        <v>670</v>
      </c>
      <c r="AI371" s="127"/>
    </row>
    <row r="372" spans="1:35" ht="33.75" hidden="1" customHeight="1" outlineLevel="4" x14ac:dyDescent="0.25">
      <c r="A372" s="137" t="s">
        <v>358</v>
      </c>
      <c r="B372" s="137"/>
      <c r="C372" s="19" t="s">
        <v>359</v>
      </c>
      <c r="D372" s="4">
        <f t="shared" si="1363"/>
        <v>777</v>
      </c>
      <c r="E372" s="4">
        <f t="shared" si="1363"/>
        <v>0</v>
      </c>
      <c r="F372" s="4">
        <f t="shared" si="1363"/>
        <v>777</v>
      </c>
      <c r="G372" s="4">
        <f t="shared" si="1363"/>
        <v>0</v>
      </c>
      <c r="H372" s="4">
        <f t="shared" si="1363"/>
        <v>777</v>
      </c>
      <c r="I372" s="4">
        <f t="shared" si="1363"/>
        <v>0</v>
      </c>
      <c r="J372" s="4">
        <f t="shared" si="1363"/>
        <v>777</v>
      </c>
      <c r="K372" s="4">
        <f t="shared" si="1363"/>
        <v>0</v>
      </c>
      <c r="L372" s="4">
        <f t="shared" si="1363"/>
        <v>777</v>
      </c>
      <c r="M372" s="4">
        <f t="shared" si="1363"/>
        <v>0</v>
      </c>
      <c r="N372" s="4">
        <f t="shared" si="1363"/>
        <v>777</v>
      </c>
      <c r="O372" s="4">
        <f t="shared" si="1363"/>
        <v>670</v>
      </c>
      <c r="P372" s="4">
        <f t="shared" si="1363"/>
        <v>0</v>
      </c>
      <c r="Q372" s="4">
        <f t="shared" si="1363"/>
        <v>670</v>
      </c>
      <c r="R372" s="4">
        <f t="shared" si="1363"/>
        <v>0</v>
      </c>
      <c r="S372" s="4">
        <f t="shared" si="1363"/>
        <v>670</v>
      </c>
      <c r="T372" s="4">
        <f t="shared" si="1363"/>
        <v>0</v>
      </c>
      <c r="U372" s="4">
        <f t="shared" si="1363"/>
        <v>670</v>
      </c>
      <c r="V372" s="4">
        <f t="shared" si="1363"/>
        <v>0</v>
      </c>
      <c r="W372" s="4">
        <f t="shared" si="1363"/>
        <v>670</v>
      </c>
      <c r="X372" s="4">
        <f t="shared" si="1363"/>
        <v>0</v>
      </c>
      <c r="Y372" s="4">
        <f t="shared" si="1363"/>
        <v>670</v>
      </c>
      <c r="Z372" s="4">
        <f t="shared" si="1363"/>
        <v>670</v>
      </c>
      <c r="AA372" s="4">
        <f t="shared" si="1363"/>
        <v>0</v>
      </c>
      <c r="AB372" s="4">
        <f t="shared" si="1363"/>
        <v>670</v>
      </c>
      <c r="AC372" s="4">
        <f t="shared" si="1363"/>
        <v>0</v>
      </c>
      <c r="AD372" s="4">
        <f t="shared" si="1363"/>
        <v>670</v>
      </c>
      <c r="AE372" s="4">
        <f t="shared" si="1364"/>
        <v>0</v>
      </c>
      <c r="AF372" s="4">
        <f t="shared" si="1364"/>
        <v>670</v>
      </c>
      <c r="AG372" s="4">
        <f t="shared" si="1365"/>
        <v>0</v>
      </c>
      <c r="AH372" s="4">
        <f t="shared" si="1365"/>
        <v>670</v>
      </c>
      <c r="AI372" s="127"/>
    </row>
    <row r="373" spans="1:35" ht="31.5" hidden="1" outlineLevel="5" x14ac:dyDescent="0.25">
      <c r="A373" s="137" t="s">
        <v>360</v>
      </c>
      <c r="B373" s="137"/>
      <c r="C373" s="19" t="s">
        <v>361</v>
      </c>
      <c r="D373" s="4">
        <f t="shared" si="1363"/>
        <v>777</v>
      </c>
      <c r="E373" s="4">
        <f t="shared" si="1363"/>
        <v>0</v>
      </c>
      <c r="F373" s="4">
        <f t="shared" si="1363"/>
        <v>777</v>
      </c>
      <c r="G373" s="4">
        <f t="shared" si="1363"/>
        <v>0</v>
      </c>
      <c r="H373" s="4">
        <f t="shared" si="1363"/>
        <v>777</v>
      </c>
      <c r="I373" s="4">
        <f t="shared" si="1363"/>
        <v>0</v>
      </c>
      <c r="J373" s="4">
        <f t="shared" si="1363"/>
        <v>777</v>
      </c>
      <c r="K373" s="4">
        <f t="shared" si="1363"/>
        <v>0</v>
      </c>
      <c r="L373" s="4">
        <f t="shared" si="1363"/>
        <v>777</v>
      </c>
      <c r="M373" s="4">
        <f t="shared" si="1363"/>
        <v>0</v>
      </c>
      <c r="N373" s="4">
        <f t="shared" si="1363"/>
        <v>777</v>
      </c>
      <c r="O373" s="4">
        <f t="shared" si="1363"/>
        <v>670</v>
      </c>
      <c r="P373" s="4">
        <f t="shared" si="1363"/>
        <v>0</v>
      </c>
      <c r="Q373" s="4">
        <f t="shared" si="1363"/>
        <v>670</v>
      </c>
      <c r="R373" s="4">
        <f t="shared" si="1363"/>
        <v>0</v>
      </c>
      <c r="S373" s="4">
        <f t="shared" si="1363"/>
        <v>670</v>
      </c>
      <c r="T373" s="4">
        <f t="shared" si="1363"/>
        <v>0</v>
      </c>
      <c r="U373" s="4">
        <f t="shared" si="1363"/>
        <v>670</v>
      </c>
      <c r="V373" s="4">
        <f t="shared" si="1363"/>
        <v>0</v>
      </c>
      <c r="W373" s="4">
        <f t="shared" si="1363"/>
        <v>670</v>
      </c>
      <c r="X373" s="4">
        <f t="shared" si="1363"/>
        <v>0</v>
      </c>
      <c r="Y373" s="4">
        <f t="shared" si="1363"/>
        <v>670</v>
      </c>
      <c r="Z373" s="4">
        <f t="shared" si="1363"/>
        <v>670</v>
      </c>
      <c r="AA373" s="4">
        <f t="shared" si="1363"/>
        <v>0</v>
      </c>
      <c r="AB373" s="4">
        <f t="shared" si="1363"/>
        <v>670</v>
      </c>
      <c r="AC373" s="4">
        <f t="shared" si="1363"/>
        <v>0</v>
      </c>
      <c r="AD373" s="4">
        <f t="shared" si="1363"/>
        <v>670</v>
      </c>
      <c r="AE373" s="4">
        <f t="shared" si="1364"/>
        <v>0</v>
      </c>
      <c r="AF373" s="4">
        <f t="shared" si="1364"/>
        <v>670</v>
      </c>
      <c r="AG373" s="4">
        <f t="shared" si="1365"/>
        <v>0</v>
      </c>
      <c r="AH373" s="4">
        <f t="shared" si="1365"/>
        <v>670</v>
      </c>
      <c r="AI373" s="127"/>
    </row>
    <row r="374" spans="1:35" ht="31.5" hidden="1" outlineLevel="7" x14ac:dyDescent="0.25">
      <c r="A374" s="138" t="s">
        <v>360</v>
      </c>
      <c r="B374" s="138" t="s">
        <v>11</v>
      </c>
      <c r="C374" s="18" t="s">
        <v>12</v>
      </c>
      <c r="D374" s="5">
        <v>777</v>
      </c>
      <c r="E374" s="5"/>
      <c r="F374" s="5">
        <f t="shared" ref="F374" si="1366">SUM(D374:E374)</f>
        <v>777</v>
      </c>
      <c r="G374" s="5"/>
      <c r="H374" s="5">
        <f t="shared" ref="H374" si="1367">SUM(F374:G374)</f>
        <v>777</v>
      </c>
      <c r="I374" s="5"/>
      <c r="J374" s="5">
        <f t="shared" ref="J374" si="1368">SUM(H374:I374)</f>
        <v>777</v>
      </c>
      <c r="K374" s="5"/>
      <c r="L374" s="5">
        <f t="shared" ref="L374" si="1369">SUM(J374:K374)</f>
        <v>777</v>
      </c>
      <c r="M374" s="5"/>
      <c r="N374" s="5">
        <f t="shared" ref="N374" si="1370">SUM(L374:M374)</f>
        <v>777</v>
      </c>
      <c r="O374" s="5">
        <v>670</v>
      </c>
      <c r="P374" s="5"/>
      <c r="Q374" s="5">
        <f t="shared" ref="Q374" si="1371">SUM(O374:P374)</f>
        <v>670</v>
      </c>
      <c r="R374" s="5"/>
      <c r="S374" s="5">
        <f t="shared" ref="S374" si="1372">SUM(Q374:R374)</f>
        <v>670</v>
      </c>
      <c r="T374" s="5"/>
      <c r="U374" s="5">
        <f t="shared" ref="U374" si="1373">SUM(S374:T374)</f>
        <v>670</v>
      </c>
      <c r="V374" s="5"/>
      <c r="W374" s="5">
        <f t="shared" ref="W374" si="1374">SUM(U374:V374)</f>
        <v>670</v>
      </c>
      <c r="X374" s="5"/>
      <c r="Y374" s="5">
        <f t="shared" ref="Y374" si="1375">SUM(W374:X374)</f>
        <v>670</v>
      </c>
      <c r="Z374" s="5">
        <v>670</v>
      </c>
      <c r="AA374" s="5"/>
      <c r="AB374" s="5">
        <f t="shared" ref="AB374" si="1376">SUM(Z374:AA374)</f>
        <v>670</v>
      </c>
      <c r="AC374" s="5"/>
      <c r="AD374" s="5">
        <f t="shared" ref="AD374" si="1377">SUM(AB374:AC374)</f>
        <v>670</v>
      </c>
      <c r="AE374" s="5"/>
      <c r="AF374" s="5">
        <f t="shared" ref="AF374" si="1378">SUM(AD374:AE374)</f>
        <v>670</v>
      </c>
      <c r="AG374" s="5"/>
      <c r="AH374" s="5">
        <f t="shared" ref="AH374" si="1379">SUM(AF374:AG374)</f>
        <v>670</v>
      </c>
      <c r="AI374" s="127"/>
    </row>
    <row r="375" spans="1:35" ht="47.25" outlineLevel="7" x14ac:dyDescent="0.25">
      <c r="A375" s="137" t="s">
        <v>188</v>
      </c>
      <c r="B375" s="137"/>
      <c r="C375" s="19" t="s">
        <v>189</v>
      </c>
      <c r="D375" s="4">
        <f>D376+D384</f>
        <v>139469.5</v>
      </c>
      <c r="E375" s="4">
        <f t="shared" ref="E375:AD375" si="1380">E376+E384</f>
        <v>0</v>
      </c>
      <c r="F375" s="4">
        <f t="shared" si="1380"/>
        <v>139469.5</v>
      </c>
      <c r="G375" s="4">
        <f t="shared" si="1380"/>
        <v>2479.4414799999995</v>
      </c>
      <c r="H375" s="4">
        <f t="shared" si="1380"/>
        <v>141948.94148000001</v>
      </c>
      <c r="I375" s="4">
        <f t="shared" si="1380"/>
        <v>610.09100000000001</v>
      </c>
      <c r="J375" s="4">
        <f t="shared" si="1380"/>
        <v>142559.03247999999</v>
      </c>
      <c r="K375" s="4">
        <f t="shared" ref="K375:L375" si="1381">K376+K384</f>
        <v>0</v>
      </c>
      <c r="L375" s="4">
        <f t="shared" si="1381"/>
        <v>142559.03247999999</v>
      </c>
      <c r="M375" s="4">
        <f t="shared" ref="M375:N375" si="1382">M376+M384</f>
        <v>5219.0653999999995</v>
      </c>
      <c r="N375" s="4">
        <f t="shared" si="1382"/>
        <v>147778.09787999999</v>
      </c>
      <c r="O375" s="4">
        <f t="shared" si="1380"/>
        <v>127853.20000000001</v>
      </c>
      <c r="P375" s="4">
        <f t="shared" si="1380"/>
        <v>0</v>
      </c>
      <c r="Q375" s="4">
        <f t="shared" si="1380"/>
        <v>127853.20000000001</v>
      </c>
      <c r="R375" s="4">
        <f t="shared" si="1380"/>
        <v>-4475.8</v>
      </c>
      <c r="S375" s="4">
        <f t="shared" si="1380"/>
        <v>123377.40000000001</v>
      </c>
      <c r="T375" s="4">
        <f t="shared" si="1380"/>
        <v>0</v>
      </c>
      <c r="U375" s="4">
        <f t="shared" si="1380"/>
        <v>123377.40000000001</v>
      </c>
      <c r="V375" s="4">
        <f t="shared" si="1380"/>
        <v>0</v>
      </c>
      <c r="W375" s="4">
        <f t="shared" si="1380"/>
        <v>123377.40000000001</v>
      </c>
      <c r="X375" s="4">
        <f t="shared" ref="X375:Y375" si="1383">X376+X384</f>
        <v>0</v>
      </c>
      <c r="Y375" s="4">
        <f t="shared" si="1383"/>
        <v>123377.40000000001</v>
      </c>
      <c r="Z375" s="4">
        <f t="shared" si="1380"/>
        <v>110492.6</v>
      </c>
      <c r="AA375" s="4">
        <f t="shared" si="1380"/>
        <v>0</v>
      </c>
      <c r="AB375" s="4">
        <f t="shared" si="1380"/>
        <v>110492.6</v>
      </c>
      <c r="AC375" s="4">
        <f t="shared" si="1380"/>
        <v>12316.6</v>
      </c>
      <c r="AD375" s="4">
        <f t="shared" si="1380"/>
        <v>122809.20000000001</v>
      </c>
      <c r="AE375" s="4">
        <f t="shared" ref="AE375:AH375" si="1384">AE376+AE384</f>
        <v>0</v>
      </c>
      <c r="AF375" s="4">
        <f t="shared" si="1384"/>
        <v>122809.20000000001</v>
      </c>
      <c r="AG375" s="4">
        <f t="shared" si="1384"/>
        <v>0</v>
      </c>
      <c r="AH375" s="4">
        <f t="shared" si="1384"/>
        <v>122809.20000000001</v>
      </c>
      <c r="AI375" s="127"/>
    </row>
    <row r="376" spans="1:35" ht="31.5" outlineLevel="4" x14ac:dyDescent="0.25">
      <c r="A376" s="137" t="s">
        <v>274</v>
      </c>
      <c r="B376" s="137"/>
      <c r="C376" s="19" t="s">
        <v>57</v>
      </c>
      <c r="D376" s="4">
        <f>D377+D382</f>
        <v>118715.6</v>
      </c>
      <c r="E376" s="4">
        <f t="shared" ref="E376:AD376" si="1385">E377+E382</f>
        <v>0</v>
      </c>
      <c r="F376" s="4">
        <f t="shared" si="1385"/>
        <v>118715.6</v>
      </c>
      <c r="G376" s="4">
        <f t="shared" si="1385"/>
        <v>7000</v>
      </c>
      <c r="H376" s="4">
        <f t="shared" si="1385"/>
        <v>125715.6</v>
      </c>
      <c r="I376" s="4">
        <f t="shared" si="1385"/>
        <v>610.09100000000001</v>
      </c>
      <c r="J376" s="4">
        <f t="shared" si="1385"/>
        <v>126325.69100000001</v>
      </c>
      <c r="K376" s="4">
        <f t="shared" ref="K376:L376" si="1386">K377+K382</f>
        <v>0</v>
      </c>
      <c r="L376" s="4">
        <f t="shared" si="1386"/>
        <v>126325.69100000001</v>
      </c>
      <c r="M376" s="4">
        <f t="shared" ref="M376:N376" si="1387">M377+M382</f>
        <v>5313.0133999999998</v>
      </c>
      <c r="N376" s="4">
        <f t="shared" si="1387"/>
        <v>131638.70439999999</v>
      </c>
      <c r="O376" s="4">
        <f t="shared" si="1385"/>
        <v>107195.8</v>
      </c>
      <c r="P376" s="4">
        <f t="shared" si="1385"/>
        <v>0</v>
      </c>
      <c r="Q376" s="4">
        <f t="shared" si="1385"/>
        <v>107195.8</v>
      </c>
      <c r="R376" s="4">
        <f t="shared" si="1385"/>
        <v>0</v>
      </c>
      <c r="S376" s="4">
        <f t="shared" si="1385"/>
        <v>107195.8</v>
      </c>
      <c r="T376" s="4">
        <f t="shared" si="1385"/>
        <v>0</v>
      </c>
      <c r="U376" s="4">
        <f t="shared" si="1385"/>
        <v>107195.8</v>
      </c>
      <c r="V376" s="4">
        <f t="shared" si="1385"/>
        <v>0</v>
      </c>
      <c r="W376" s="4">
        <f t="shared" si="1385"/>
        <v>107195.8</v>
      </c>
      <c r="X376" s="4">
        <f t="shared" ref="X376:Y376" si="1388">X377+X382</f>
        <v>0</v>
      </c>
      <c r="Y376" s="4">
        <f t="shared" si="1388"/>
        <v>107195.8</v>
      </c>
      <c r="Z376" s="4">
        <f t="shared" si="1385"/>
        <v>106627.6</v>
      </c>
      <c r="AA376" s="4">
        <f t="shared" si="1385"/>
        <v>0</v>
      </c>
      <c r="AB376" s="4">
        <f t="shared" si="1385"/>
        <v>106627.6</v>
      </c>
      <c r="AC376" s="4">
        <f t="shared" si="1385"/>
        <v>0</v>
      </c>
      <c r="AD376" s="4">
        <f t="shared" si="1385"/>
        <v>106627.6</v>
      </c>
      <c r="AE376" s="4">
        <f t="shared" ref="AE376:AH376" si="1389">AE377+AE382</f>
        <v>0</v>
      </c>
      <c r="AF376" s="4">
        <f t="shared" si="1389"/>
        <v>106627.6</v>
      </c>
      <c r="AG376" s="4">
        <f t="shared" si="1389"/>
        <v>0</v>
      </c>
      <c r="AH376" s="4">
        <f t="shared" si="1389"/>
        <v>106627.6</v>
      </c>
      <c r="AI376" s="127"/>
    </row>
    <row r="377" spans="1:35" ht="15.75" hidden="1" outlineLevel="5" x14ac:dyDescent="0.25">
      <c r="A377" s="137" t="s">
        <v>355</v>
      </c>
      <c r="B377" s="137"/>
      <c r="C377" s="19" t="s">
        <v>59</v>
      </c>
      <c r="D377" s="4">
        <f>D378+D380+D381</f>
        <v>11896.1</v>
      </c>
      <c r="E377" s="4">
        <f t="shared" ref="E377:J377" si="1390">E378+E380+E381</f>
        <v>0</v>
      </c>
      <c r="F377" s="4">
        <f t="shared" si="1390"/>
        <v>11896.1</v>
      </c>
      <c r="G377" s="4">
        <f t="shared" si="1390"/>
        <v>0</v>
      </c>
      <c r="H377" s="4">
        <f t="shared" si="1390"/>
        <v>11896.100000000002</v>
      </c>
      <c r="I377" s="4">
        <f t="shared" si="1390"/>
        <v>0</v>
      </c>
      <c r="J377" s="4">
        <f t="shared" si="1390"/>
        <v>11896.100000000002</v>
      </c>
      <c r="K377" s="4">
        <f>K378+K380+K381+K379</f>
        <v>0</v>
      </c>
      <c r="L377" s="4">
        <f t="shared" ref="L377:AH377" si="1391">L378+L380+L381+L379</f>
        <v>11896.100000000002</v>
      </c>
      <c r="M377" s="4">
        <f>M378+M380+M381+M379</f>
        <v>0</v>
      </c>
      <c r="N377" s="4">
        <f t="shared" ref="N377" si="1392">N378+N380+N381+N379</f>
        <v>11896.100000000002</v>
      </c>
      <c r="O377" s="4">
        <f t="shared" si="1391"/>
        <v>11135.8</v>
      </c>
      <c r="P377" s="4">
        <f t="shared" si="1391"/>
        <v>0</v>
      </c>
      <c r="Q377" s="4">
        <f t="shared" si="1391"/>
        <v>11135.8</v>
      </c>
      <c r="R377" s="4">
        <f t="shared" si="1391"/>
        <v>0</v>
      </c>
      <c r="S377" s="4">
        <f t="shared" si="1391"/>
        <v>11135.8</v>
      </c>
      <c r="T377" s="4">
        <f t="shared" si="1391"/>
        <v>0</v>
      </c>
      <c r="U377" s="4">
        <f t="shared" si="1391"/>
        <v>11135.8</v>
      </c>
      <c r="V377" s="4">
        <f t="shared" si="1391"/>
        <v>0</v>
      </c>
      <c r="W377" s="4">
        <f t="shared" si="1391"/>
        <v>11135.8</v>
      </c>
      <c r="X377" s="4">
        <f t="shared" ref="X377:Y377" si="1393">X378+X380+X381+X379</f>
        <v>0</v>
      </c>
      <c r="Y377" s="4">
        <f t="shared" si="1393"/>
        <v>11135.8</v>
      </c>
      <c r="Z377" s="4">
        <f t="shared" si="1391"/>
        <v>10567.599999999999</v>
      </c>
      <c r="AA377" s="4">
        <f t="shared" si="1391"/>
        <v>0</v>
      </c>
      <c r="AB377" s="4">
        <f t="shared" si="1391"/>
        <v>10567.599999999999</v>
      </c>
      <c r="AC377" s="4">
        <f t="shared" si="1391"/>
        <v>0</v>
      </c>
      <c r="AD377" s="4">
        <f t="shared" si="1391"/>
        <v>10567.599999999999</v>
      </c>
      <c r="AE377" s="4">
        <f t="shared" si="1391"/>
        <v>0</v>
      </c>
      <c r="AF377" s="4">
        <f t="shared" si="1391"/>
        <v>10567.599999999999</v>
      </c>
      <c r="AG377" s="4">
        <f t="shared" si="1391"/>
        <v>0</v>
      </c>
      <c r="AH377" s="4">
        <f t="shared" si="1391"/>
        <v>10567.599999999999</v>
      </c>
      <c r="AI377" s="127"/>
    </row>
    <row r="378" spans="1:35" ht="47.25" hidden="1" outlineLevel="7" x14ac:dyDescent="0.25">
      <c r="A378" s="138" t="s">
        <v>355</v>
      </c>
      <c r="B378" s="138" t="s">
        <v>8</v>
      </c>
      <c r="C378" s="18" t="s">
        <v>9</v>
      </c>
      <c r="D378" s="5">
        <v>11334.1</v>
      </c>
      <c r="E378" s="5"/>
      <c r="F378" s="5">
        <f t="shared" ref="F378:F381" si="1394">SUM(D378:E378)</f>
        <v>11334.1</v>
      </c>
      <c r="G378" s="5">
        <v>-1.425</v>
      </c>
      <c r="H378" s="5">
        <f t="shared" ref="H378:H381" si="1395">SUM(F378:G378)</f>
        <v>11332.675000000001</v>
      </c>
      <c r="I378" s="5"/>
      <c r="J378" s="5">
        <f t="shared" ref="J378:J381" si="1396">SUM(H378:I378)</f>
        <v>11332.675000000001</v>
      </c>
      <c r="K378" s="5">
        <v>-17.939229999999998</v>
      </c>
      <c r="L378" s="5">
        <f t="shared" ref="L378:L381" si="1397">SUM(J378:K378)</f>
        <v>11314.735770000001</v>
      </c>
      <c r="M378" s="5"/>
      <c r="N378" s="5">
        <f t="shared" ref="N378:N381" si="1398">SUM(L378:M378)</f>
        <v>11314.735770000001</v>
      </c>
      <c r="O378" s="5">
        <v>10633</v>
      </c>
      <c r="P378" s="5"/>
      <c r="Q378" s="5">
        <f t="shared" ref="Q378:Q380" si="1399">SUM(O378:P378)</f>
        <v>10633</v>
      </c>
      <c r="R378" s="5"/>
      <c r="S378" s="5">
        <f t="shared" ref="S378:S381" si="1400">SUM(Q378:R378)</f>
        <v>10633</v>
      </c>
      <c r="T378" s="5"/>
      <c r="U378" s="5">
        <f t="shared" ref="U378:U381" si="1401">SUM(S378:T378)</f>
        <v>10633</v>
      </c>
      <c r="V378" s="5"/>
      <c r="W378" s="5">
        <f t="shared" ref="W378:W381" si="1402">SUM(U378:V378)</f>
        <v>10633</v>
      </c>
      <c r="X378" s="5"/>
      <c r="Y378" s="5">
        <f t="shared" ref="Y378" si="1403">SUM(W378:X378)</f>
        <v>10633</v>
      </c>
      <c r="Z378" s="5">
        <v>10064.799999999999</v>
      </c>
      <c r="AA378" s="5"/>
      <c r="AB378" s="5">
        <f t="shared" ref="AB378:AB380" si="1404">SUM(Z378:AA378)</f>
        <v>10064.799999999999</v>
      </c>
      <c r="AC378" s="5"/>
      <c r="AD378" s="5">
        <f t="shared" ref="AD378:AD381" si="1405">SUM(AB378:AC378)</f>
        <v>10064.799999999999</v>
      </c>
      <c r="AE378" s="5"/>
      <c r="AF378" s="5">
        <f t="shared" ref="AF378:AF381" si="1406">SUM(AD378:AE378)</f>
        <v>10064.799999999999</v>
      </c>
      <c r="AG378" s="5"/>
      <c r="AH378" s="5">
        <f t="shared" ref="AH378" si="1407">SUM(AF378:AG378)</f>
        <v>10064.799999999999</v>
      </c>
      <c r="AI378" s="127"/>
    </row>
    <row r="379" spans="1:35" ht="15.75" hidden="1" outlineLevel="7" x14ac:dyDescent="0.25">
      <c r="A379" s="138" t="s">
        <v>355</v>
      </c>
      <c r="B379" s="138" t="s">
        <v>33</v>
      </c>
      <c r="C379" s="18" t="s">
        <v>34</v>
      </c>
      <c r="D379" s="5"/>
      <c r="E379" s="5"/>
      <c r="F379" s="5"/>
      <c r="G379" s="5"/>
      <c r="H379" s="5"/>
      <c r="I379" s="5"/>
      <c r="J379" s="5"/>
      <c r="K379" s="5">
        <v>17.939229999999998</v>
      </c>
      <c r="L379" s="5">
        <f t="shared" si="1397"/>
        <v>17.939229999999998</v>
      </c>
      <c r="M379" s="5"/>
      <c r="N379" s="5">
        <f t="shared" si="1398"/>
        <v>17.939229999999998</v>
      </c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127"/>
    </row>
    <row r="380" spans="1:35" ht="31.5" hidden="1" outlineLevel="7" x14ac:dyDescent="0.25">
      <c r="A380" s="138" t="s">
        <v>355</v>
      </c>
      <c r="B380" s="138" t="s">
        <v>11</v>
      </c>
      <c r="C380" s="18" t="s">
        <v>12</v>
      </c>
      <c r="D380" s="5">
        <v>559.79999999999995</v>
      </c>
      <c r="E380" s="5"/>
      <c r="F380" s="5">
        <f t="shared" si="1394"/>
        <v>559.79999999999995</v>
      </c>
      <c r="G380" s="5">
        <v>1.425</v>
      </c>
      <c r="H380" s="5">
        <f t="shared" si="1395"/>
        <v>561.22499999999991</v>
      </c>
      <c r="I380" s="5"/>
      <c r="J380" s="5">
        <f t="shared" si="1396"/>
        <v>561.22499999999991</v>
      </c>
      <c r="K380" s="5"/>
      <c r="L380" s="5">
        <f t="shared" si="1397"/>
        <v>561.22499999999991</v>
      </c>
      <c r="M380" s="5"/>
      <c r="N380" s="5">
        <f t="shared" si="1398"/>
        <v>561.22499999999991</v>
      </c>
      <c r="O380" s="5">
        <v>502.8</v>
      </c>
      <c r="P380" s="5"/>
      <c r="Q380" s="5">
        <f t="shared" si="1399"/>
        <v>502.8</v>
      </c>
      <c r="R380" s="5"/>
      <c r="S380" s="5">
        <f t="shared" si="1400"/>
        <v>502.8</v>
      </c>
      <c r="T380" s="5"/>
      <c r="U380" s="5">
        <f t="shared" si="1401"/>
        <v>502.8</v>
      </c>
      <c r="V380" s="5"/>
      <c r="W380" s="5">
        <f t="shared" si="1402"/>
        <v>502.8</v>
      </c>
      <c r="X380" s="5"/>
      <c r="Y380" s="5">
        <f t="shared" ref="Y380:Y381" si="1408">SUM(W380:X380)</f>
        <v>502.8</v>
      </c>
      <c r="Z380" s="5">
        <v>502.8</v>
      </c>
      <c r="AA380" s="5"/>
      <c r="AB380" s="5">
        <f t="shared" si="1404"/>
        <v>502.8</v>
      </c>
      <c r="AC380" s="5"/>
      <c r="AD380" s="5">
        <f t="shared" si="1405"/>
        <v>502.8</v>
      </c>
      <c r="AE380" s="5"/>
      <c r="AF380" s="5">
        <f t="shared" si="1406"/>
        <v>502.8</v>
      </c>
      <c r="AG380" s="5"/>
      <c r="AH380" s="5">
        <f t="shared" ref="AH380:AH381" si="1409">SUM(AF380:AG380)</f>
        <v>502.8</v>
      </c>
      <c r="AI380" s="127"/>
    </row>
    <row r="381" spans="1:35" ht="15.75" hidden="1" outlineLevel="7" x14ac:dyDescent="0.25">
      <c r="A381" s="138" t="s">
        <v>355</v>
      </c>
      <c r="B381" s="138" t="s">
        <v>27</v>
      </c>
      <c r="C381" s="18" t="s">
        <v>28</v>
      </c>
      <c r="D381" s="5">
        <v>2.2000000000000002</v>
      </c>
      <c r="E381" s="5"/>
      <c r="F381" s="5">
        <f t="shared" si="1394"/>
        <v>2.2000000000000002</v>
      </c>
      <c r="G381" s="5"/>
      <c r="H381" s="5">
        <f t="shared" si="1395"/>
        <v>2.2000000000000002</v>
      </c>
      <c r="I381" s="5"/>
      <c r="J381" s="5">
        <f t="shared" si="1396"/>
        <v>2.2000000000000002</v>
      </c>
      <c r="K381" s="5"/>
      <c r="L381" s="5">
        <f t="shared" si="1397"/>
        <v>2.2000000000000002</v>
      </c>
      <c r="M381" s="5"/>
      <c r="N381" s="5">
        <f t="shared" si="1398"/>
        <v>2.2000000000000002</v>
      </c>
      <c r="O381" s="5"/>
      <c r="P381" s="5"/>
      <c r="Q381" s="5"/>
      <c r="R381" s="5"/>
      <c r="S381" s="5">
        <f t="shared" si="1400"/>
        <v>0</v>
      </c>
      <c r="T381" s="5"/>
      <c r="U381" s="5">
        <f t="shared" si="1401"/>
        <v>0</v>
      </c>
      <c r="V381" s="5"/>
      <c r="W381" s="5">
        <f t="shared" si="1402"/>
        <v>0</v>
      </c>
      <c r="X381" s="5"/>
      <c r="Y381" s="5">
        <f t="shared" si="1408"/>
        <v>0</v>
      </c>
      <c r="Z381" s="5"/>
      <c r="AA381" s="5"/>
      <c r="AB381" s="5"/>
      <c r="AC381" s="5"/>
      <c r="AD381" s="5">
        <f t="shared" si="1405"/>
        <v>0</v>
      </c>
      <c r="AE381" s="5"/>
      <c r="AF381" s="5">
        <f t="shared" si="1406"/>
        <v>0</v>
      </c>
      <c r="AG381" s="5"/>
      <c r="AH381" s="5">
        <f t="shared" si="1409"/>
        <v>0</v>
      </c>
      <c r="AI381" s="127"/>
    </row>
    <row r="382" spans="1:35" ht="31.5" outlineLevel="5" collapsed="1" x14ac:dyDescent="0.25">
      <c r="A382" s="137" t="s">
        <v>275</v>
      </c>
      <c r="B382" s="137"/>
      <c r="C382" s="19" t="s">
        <v>276</v>
      </c>
      <c r="D382" s="4">
        <f>D383</f>
        <v>106819.5</v>
      </c>
      <c r="E382" s="4">
        <f t="shared" ref="E382:N382" si="1410">E383</f>
        <v>0</v>
      </c>
      <c r="F382" s="4">
        <f t="shared" si="1410"/>
        <v>106819.5</v>
      </c>
      <c r="G382" s="4">
        <f t="shared" si="1410"/>
        <v>7000</v>
      </c>
      <c r="H382" s="4">
        <f t="shared" si="1410"/>
        <v>113819.5</v>
      </c>
      <c r="I382" s="4">
        <f t="shared" si="1410"/>
        <v>610.09100000000001</v>
      </c>
      <c r="J382" s="4">
        <f t="shared" si="1410"/>
        <v>114429.591</v>
      </c>
      <c r="K382" s="4">
        <f t="shared" si="1410"/>
        <v>0</v>
      </c>
      <c r="L382" s="4">
        <f t="shared" si="1410"/>
        <v>114429.591</v>
      </c>
      <c r="M382" s="4">
        <f t="shared" si="1410"/>
        <v>5313.0133999999998</v>
      </c>
      <c r="N382" s="4">
        <f t="shared" si="1410"/>
        <v>119742.6044</v>
      </c>
      <c r="O382" s="4">
        <f>O383</f>
        <v>96060</v>
      </c>
      <c r="P382" s="4">
        <f t="shared" ref="P382:Y382" si="1411">P383</f>
        <v>0</v>
      </c>
      <c r="Q382" s="4">
        <f t="shared" si="1411"/>
        <v>96060</v>
      </c>
      <c r="R382" s="4">
        <f t="shared" si="1411"/>
        <v>0</v>
      </c>
      <c r="S382" s="4">
        <f t="shared" si="1411"/>
        <v>96060</v>
      </c>
      <c r="T382" s="4">
        <f t="shared" si="1411"/>
        <v>0</v>
      </c>
      <c r="U382" s="4">
        <f t="shared" si="1411"/>
        <v>96060</v>
      </c>
      <c r="V382" s="4">
        <f t="shared" si="1411"/>
        <v>0</v>
      </c>
      <c r="W382" s="4">
        <f t="shared" si="1411"/>
        <v>96060</v>
      </c>
      <c r="X382" s="4">
        <f t="shared" si="1411"/>
        <v>0</v>
      </c>
      <c r="Y382" s="4">
        <f t="shared" si="1411"/>
        <v>96060</v>
      </c>
      <c r="Z382" s="4">
        <f>Z383</f>
        <v>96060</v>
      </c>
      <c r="AA382" s="4">
        <f t="shared" ref="AA382:AH382" si="1412">AA383</f>
        <v>0</v>
      </c>
      <c r="AB382" s="4">
        <f t="shared" si="1412"/>
        <v>96060</v>
      </c>
      <c r="AC382" s="4">
        <f t="shared" si="1412"/>
        <v>0</v>
      </c>
      <c r="AD382" s="4">
        <f t="shared" si="1412"/>
        <v>96060</v>
      </c>
      <c r="AE382" s="4">
        <f t="shared" si="1412"/>
        <v>0</v>
      </c>
      <c r="AF382" s="4">
        <f t="shared" si="1412"/>
        <v>96060</v>
      </c>
      <c r="AG382" s="4">
        <f t="shared" si="1412"/>
        <v>0</v>
      </c>
      <c r="AH382" s="4">
        <f t="shared" si="1412"/>
        <v>96060</v>
      </c>
      <c r="AI382" s="127"/>
    </row>
    <row r="383" spans="1:35" ht="31.5" outlineLevel="7" x14ac:dyDescent="0.25">
      <c r="A383" s="138" t="s">
        <v>275</v>
      </c>
      <c r="B383" s="138" t="s">
        <v>92</v>
      </c>
      <c r="C383" s="18" t="s">
        <v>93</v>
      </c>
      <c r="D383" s="5">
        <f>106730.5+89</f>
        <v>106819.5</v>
      </c>
      <c r="E383" s="5"/>
      <c r="F383" s="5">
        <f t="shared" ref="F383" si="1413">SUM(D383:E383)</f>
        <v>106819.5</v>
      </c>
      <c r="G383" s="5">
        <v>7000</v>
      </c>
      <c r="H383" s="5">
        <f t="shared" ref="H383" si="1414">SUM(F383:G383)</f>
        <v>113819.5</v>
      </c>
      <c r="I383" s="5">
        <f>304+306.091</f>
        <v>610.09100000000001</v>
      </c>
      <c r="J383" s="5">
        <f t="shared" ref="J383" si="1415">SUM(H383:I383)</f>
        <v>114429.591</v>
      </c>
      <c r="K383" s="5"/>
      <c r="L383" s="5">
        <f t="shared" ref="L383" si="1416">SUM(J383:K383)</f>
        <v>114429.591</v>
      </c>
      <c r="M383" s="5">
        <v>5313.0133999999998</v>
      </c>
      <c r="N383" s="5">
        <f t="shared" ref="N383" si="1417">SUM(L383:M383)</f>
        <v>119742.6044</v>
      </c>
      <c r="O383" s="5">
        <v>96060</v>
      </c>
      <c r="P383" s="5"/>
      <c r="Q383" s="5">
        <f t="shared" ref="Q383" si="1418">SUM(O383:P383)</f>
        <v>96060</v>
      </c>
      <c r="R383" s="5"/>
      <c r="S383" s="5">
        <f t="shared" ref="S383" si="1419">SUM(Q383:R383)</f>
        <v>96060</v>
      </c>
      <c r="T383" s="5"/>
      <c r="U383" s="5">
        <f t="shared" ref="U383" si="1420">SUM(S383:T383)</f>
        <v>96060</v>
      </c>
      <c r="V383" s="5"/>
      <c r="W383" s="5">
        <f t="shared" ref="W383" si="1421">SUM(U383:V383)</f>
        <v>96060</v>
      </c>
      <c r="X383" s="5"/>
      <c r="Y383" s="5">
        <f t="shared" ref="Y383" si="1422">SUM(W383:X383)</f>
        <v>96060</v>
      </c>
      <c r="Z383" s="5">
        <v>96060</v>
      </c>
      <c r="AA383" s="5"/>
      <c r="AB383" s="5">
        <f t="shared" ref="AB383" si="1423">SUM(Z383:AA383)</f>
        <v>96060</v>
      </c>
      <c r="AC383" s="5"/>
      <c r="AD383" s="5">
        <f t="shared" ref="AD383" si="1424">SUM(AB383:AC383)</f>
        <v>96060</v>
      </c>
      <c r="AE383" s="5"/>
      <c r="AF383" s="5">
        <f t="shared" ref="AF383" si="1425">SUM(AD383:AE383)</f>
        <v>96060</v>
      </c>
      <c r="AG383" s="5"/>
      <c r="AH383" s="5">
        <f t="shared" ref="AH383" si="1426">SUM(AF383:AG383)</f>
        <v>96060</v>
      </c>
      <c r="AI383" s="127"/>
    </row>
    <row r="384" spans="1:35" ht="32.25" customHeight="1" outlineLevel="7" x14ac:dyDescent="0.25">
      <c r="A384" s="137" t="s">
        <v>190</v>
      </c>
      <c r="B384" s="137"/>
      <c r="C384" s="19" t="s">
        <v>114</v>
      </c>
      <c r="D384" s="4">
        <f>D385+D389</f>
        <v>20753.900000000001</v>
      </c>
      <c r="E384" s="4">
        <f t="shared" ref="E384:AD384" si="1427">E385+E389</f>
        <v>0</v>
      </c>
      <c r="F384" s="4">
        <f t="shared" si="1427"/>
        <v>20753.900000000001</v>
      </c>
      <c r="G384" s="4">
        <f t="shared" si="1427"/>
        <v>-4520.5585200000005</v>
      </c>
      <c r="H384" s="4">
        <f t="shared" si="1427"/>
        <v>16233.341479999999</v>
      </c>
      <c r="I384" s="4">
        <f t="shared" si="1427"/>
        <v>0</v>
      </c>
      <c r="J384" s="4">
        <f t="shared" si="1427"/>
        <v>16233.341479999999</v>
      </c>
      <c r="K384" s="4">
        <f t="shared" ref="K384:L384" si="1428">K385+K389</f>
        <v>0</v>
      </c>
      <c r="L384" s="4">
        <f t="shared" si="1428"/>
        <v>16233.341479999999</v>
      </c>
      <c r="M384" s="4">
        <f t="shared" ref="M384:N384" si="1429">M385+M389</f>
        <v>-93.947999999999993</v>
      </c>
      <c r="N384" s="4">
        <f t="shared" si="1429"/>
        <v>16139.393480000001</v>
      </c>
      <c r="O384" s="4">
        <f t="shared" si="1427"/>
        <v>20657.400000000001</v>
      </c>
      <c r="P384" s="4">
        <f t="shared" si="1427"/>
        <v>0</v>
      </c>
      <c r="Q384" s="4">
        <f t="shared" si="1427"/>
        <v>20657.400000000001</v>
      </c>
      <c r="R384" s="4">
        <f t="shared" si="1427"/>
        <v>-4475.8</v>
      </c>
      <c r="S384" s="4">
        <f t="shared" si="1427"/>
        <v>16181.600000000002</v>
      </c>
      <c r="T384" s="4">
        <f t="shared" si="1427"/>
        <v>0</v>
      </c>
      <c r="U384" s="4">
        <f t="shared" si="1427"/>
        <v>16181.600000000002</v>
      </c>
      <c r="V384" s="4">
        <f t="shared" si="1427"/>
        <v>0</v>
      </c>
      <c r="W384" s="4">
        <f t="shared" si="1427"/>
        <v>16181.600000000002</v>
      </c>
      <c r="X384" s="4">
        <f t="shared" ref="X384:Y384" si="1430">X385+X389</f>
        <v>0</v>
      </c>
      <c r="Y384" s="4">
        <f t="shared" si="1430"/>
        <v>16181.600000000002</v>
      </c>
      <c r="Z384" s="4">
        <f t="shared" si="1427"/>
        <v>3865</v>
      </c>
      <c r="AA384" s="4">
        <f t="shared" si="1427"/>
        <v>0</v>
      </c>
      <c r="AB384" s="4">
        <f t="shared" si="1427"/>
        <v>3865</v>
      </c>
      <c r="AC384" s="4">
        <f t="shared" si="1427"/>
        <v>12316.6</v>
      </c>
      <c r="AD384" s="4">
        <f t="shared" si="1427"/>
        <v>16181.6</v>
      </c>
      <c r="AE384" s="4">
        <f t="shared" ref="AE384:AH384" si="1431">AE385+AE389</f>
        <v>0</v>
      </c>
      <c r="AF384" s="4">
        <f t="shared" si="1431"/>
        <v>16181.6</v>
      </c>
      <c r="AG384" s="4">
        <f t="shared" si="1431"/>
        <v>0</v>
      </c>
      <c r="AH384" s="4">
        <f t="shared" si="1431"/>
        <v>16181.6</v>
      </c>
      <c r="AI384" s="127"/>
    </row>
    <row r="385" spans="1:35" ht="31.5" outlineLevel="5" x14ac:dyDescent="0.25">
      <c r="A385" s="137" t="s">
        <v>191</v>
      </c>
      <c r="B385" s="137"/>
      <c r="C385" s="19" t="s">
        <v>192</v>
      </c>
      <c r="D385" s="4">
        <f>D386+D387</f>
        <v>3961.5</v>
      </c>
      <c r="E385" s="4">
        <f t="shared" ref="E385:AD385" si="1432">E386+E387</f>
        <v>0</v>
      </c>
      <c r="F385" s="4">
        <f t="shared" si="1432"/>
        <v>3961.5</v>
      </c>
      <c r="G385" s="4">
        <f t="shared" si="1432"/>
        <v>-44.730519999999999</v>
      </c>
      <c r="H385" s="4">
        <f t="shared" si="1432"/>
        <v>3916.7694799999999</v>
      </c>
      <c r="I385" s="4">
        <f t="shared" si="1432"/>
        <v>0</v>
      </c>
      <c r="J385" s="4">
        <f t="shared" si="1432"/>
        <v>3916.7694799999999</v>
      </c>
      <c r="K385" s="4">
        <f t="shared" ref="K385:L385" si="1433">K386+K387</f>
        <v>0</v>
      </c>
      <c r="L385" s="4">
        <f t="shared" si="1433"/>
        <v>3916.7694799999999</v>
      </c>
      <c r="M385" s="4">
        <f t="shared" ref="M385:N385" si="1434">M386+M387</f>
        <v>-93.947999999999993</v>
      </c>
      <c r="N385" s="4">
        <f t="shared" si="1434"/>
        <v>3822.8214800000001</v>
      </c>
      <c r="O385" s="4">
        <f t="shared" si="1432"/>
        <v>3865</v>
      </c>
      <c r="P385" s="4">
        <f t="shared" si="1432"/>
        <v>0</v>
      </c>
      <c r="Q385" s="4">
        <f t="shared" si="1432"/>
        <v>3865</v>
      </c>
      <c r="R385" s="4">
        <f t="shared" si="1432"/>
        <v>0</v>
      </c>
      <c r="S385" s="4">
        <f t="shared" si="1432"/>
        <v>3865</v>
      </c>
      <c r="T385" s="4">
        <f t="shared" si="1432"/>
        <v>0</v>
      </c>
      <c r="U385" s="4">
        <f t="shared" si="1432"/>
        <v>3865</v>
      </c>
      <c r="V385" s="4">
        <f t="shared" si="1432"/>
        <v>0</v>
      </c>
      <c r="W385" s="4">
        <f t="shared" si="1432"/>
        <v>3865</v>
      </c>
      <c r="X385" s="4">
        <f t="shared" ref="X385:Y385" si="1435">X386+X387</f>
        <v>0</v>
      </c>
      <c r="Y385" s="4">
        <f t="shared" si="1435"/>
        <v>3865</v>
      </c>
      <c r="Z385" s="4">
        <f t="shared" si="1432"/>
        <v>3865</v>
      </c>
      <c r="AA385" s="4">
        <f t="shared" si="1432"/>
        <v>0</v>
      </c>
      <c r="AB385" s="4">
        <f t="shared" si="1432"/>
        <v>3865</v>
      </c>
      <c r="AC385" s="4">
        <f t="shared" si="1432"/>
        <v>0</v>
      </c>
      <c r="AD385" s="4">
        <f t="shared" si="1432"/>
        <v>3865</v>
      </c>
      <c r="AE385" s="4">
        <f t="shared" ref="AE385:AH385" si="1436">AE386+AE387</f>
        <v>0</v>
      </c>
      <c r="AF385" s="4">
        <f t="shared" si="1436"/>
        <v>3865</v>
      </c>
      <c r="AG385" s="4">
        <f t="shared" si="1436"/>
        <v>0</v>
      </c>
      <c r="AH385" s="4">
        <f t="shared" si="1436"/>
        <v>3865</v>
      </c>
      <c r="AI385" s="127"/>
    </row>
    <row r="386" spans="1:35" ht="31.5" hidden="1" outlineLevel="7" x14ac:dyDescent="0.25">
      <c r="A386" s="138" t="s">
        <v>191</v>
      </c>
      <c r="B386" s="138" t="s">
        <v>11</v>
      </c>
      <c r="C386" s="18" t="s">
        <v>12</v>
      </c>
      <c r="D386" s="5">
        <v>3000</v>
      </c>
      <c r="E386" s="5"/>
      <c r="F386" s="5">
        <f t="shared" ref="F386:F387" si="1437">SUM(D386:E386)</f>
        <v>3000</v>
      </c>
      <c r="G386" s="5">
        <v>2.2434799999999999</v>
      </c>
      <c r="H386" s="5">
        <f t="shared" ref="H386:H387" si="1438">SUM(F386:G386)</f>
        <v>3002.2434800000001</v>
      </c>
      <c r="I386" s="5">
        <v>41.5</v>
      </c>
      <c r="J386" s="5">
        <f t="shared" ref="J386:J387" si="1439">SUM(H386:I386)</f>
        <v>3043.7434800000001</v>
      </c>
      <c r="K386" s="5"/>
      <c r="L386" s="5">
        <f t="shared" ref="L386:L387" si="1440">SUM(J386:K386)</f>
        <v>3043.7434800000001</v>
      </c>
      <c r="M386" s="5"/>
      <c r="N386" s="5">
        <f t="shared" ref="N386:N387" si="1441">SUM(L386:M386)</f>
        <v>3043.7434800000001</v>
      </c>
      <c r="O386" s="5">
        <v>3000</v>
      </c>
      <c r="P386" s="5"/>
      <c r="Q386" s="5">
        <f t="shared" ref="Q386:Q387" si="1442">SUM(O386:P386)</f>
        <v>3000</v>
      </c>
      <c r="R386" s="5"/>
      <c r="S386" s="5">
        <f t="shared" ref="S386:S387" si="1443">SUM(Q386:R386)</f>
        <v>3000</v>
      </c>
      <c r="T386" s="5"/>
      <c r="U386" s="5">
        <f t="shared" ref="U386:U387" si="1444">SUM(S386:T386)</f>
        <v>3000</v>
      </c>
      <c r="V386" s="5"/>
      <c r="W386" s="5">
        <f t="shared" ref="W386:W387" si="1445">SUM(U386:V386)</f>
        <v>3000</v>
      </c>
      <c r="X386" s="5"/>
      <c r="Y386" s="5">
        <f t="shared" ref="Y386:Y387" si="1446">SUM(W386:X386)</f>
        <v>3000</v>
      </c>
      <c r="Z386" s="5">
        <v>3000</v>
      </c>
      <c r="AA386" s="5"/>
      <c r="AB386" s="5">
        <f t="shared" ref="AB386:AB387" si="1447">SUM(Z386:AA386)</f>
        <v>3000</v>
      </c>
      <c r="AC386" s="5"/>
      <c r="AD386" s="5">
        <f t="shared" ref="AD386:AD387" si="1448">SUM(AB386:AC386)</f>
        <v>3000</v>
      </c>
      <c r="AE386" s="5"/>
      <c r="AF386" s="5">
        <f t="shared" ref="AF386:AF387" si="1449">SUM(AD386:AE386)</f>
        <v>3000</v>
      </c>
      <c r="AG386" s="5"/>
      <c r="AH386" s="5">
        <f t="shared" ref="AH386:AH387" si="1450">SUM(AF386:AG386)</f>
        <v>3000</v>
      </c>
      <c r="AI386" s="127"/>
    </row>
    <row r="387" spans="1:35" ht="15.75" outlineLevel="7" x14ac:dyDescent="0.25">
      <c r="A387" s="138" t="s">
        <v>191</v>
      </c>
      <c r="B387" s="138" t="s">
        <v>27</v>
      </c>
      <c r="C387" s="18" t="s">
        <v>28</v>
      </c>
      <c r="D387" s="5">
        <v>961.5</v>
      </c>
      <c r="E387" s="5"/>
      <c r="F387" s="5">
        <f t="shared" si="1437"/>
        <v>961.5</v>
      </c>
      <c r="G387" s="5">
        <v>-46.973999999999997</v>
      </c>
      <c r="H387" s="5">
        <f t="shared" si="1438"/>
        <v>914.52599999999995</v>
      </c>
      <c r="I387" s="5">
        <v>-41.5</v>
      </c>
      <c r="J387" s="5">
        <f t="shared" si="1439"/>
        <v>873.02599999999995</v>
      </c>
      <c r="K387" s="5"/>
      <c r="L387" s="5">
        <f t="shared" si="1440"/>
        <v>873.02599999999995</v>
      </c>
      <c r="M387" s="5">
        <v>-93.947999999999993</v>
      </c>
      <c r="N387" s="5">
        <f t="shared" si="1441"/>
        <v>779.07799999999997</v>
      </c>
      <c r="O387" s="5">
        <v>865</v>
      </c>
      <c r="P387" s="5"/>
      <c r="Q387" s="5">
        <f t="shared" si="1442"/>
        <v>865</v>
      </c>
      <c r="R387" s="5"/>
      <c r="S387" s="5">
        <f t="shared" si="1443"/>
        <v>865</v>
      </c>
      <c r="T387" s="5"/>
      <c r="U387" s="5">
        <f t="shared" si="1444"/>
        <v>865</v>
      </c>
      <c r="V387" s="5"/>
      <c r="W387" s="5">
        <f t="shared" si="1445"/>
        <v>865</v>
      </c>
      <c r="X387" s="5"/>
      <c r="Y387" s="5">
        <f t="shared" si="1446"/>
        <v>865</v>
      </c>
      <c r="Z387" s="5">
        <v>865</v>
      </c>
      <c r="AA387" s="5"/>
      <c r="AB387" s="5">
        <f t="shared" si="1447"/>
        <v>865</v>
      </c>
      <c r="AC387" s="5"/>
      <c r="AD387" s="5">
        <f t="shared" si="1448"/>
        <v>865</v>
      </c>
      <c r="AE387" s="5"/>
      <c r="AF387" s="5">
        <f t="shared" si="1449"/>
        <v>865</v>
      </c>
      <c r="AG387" s="5"/>
      <c r="AH387" s="5">
        <f t="shared" si="1450"/>
        <v>865</v>
      </c>
      <c r="AI387" s="127"/>
    </row>
    <row r="388" spans="1:35" ht="47.25" hidden="1" outlineLevel="4" x14ac:dyDescent="0.25">
      <c r="A388" s="137" t="s">
        <v>190</v>
      </c>
      <c r="B388" s="137"/>
      <c r="C388" s="19" t="s">
        <v>114</v>
      </c>
      <c r="D388" s="4">
        <f t="shared" ref="D388:AG389" si="1451">D389</f>
        <v>16792.400000000001</v>
      </c>
      <c r="E388" s="4">
        <f t="shared" si="1451"/>
        <v>0</v>
      </c>
      <c r="F388" s="4">
        <f t="shared" si="1451"/>
        <v>16792.400000000001</v>
      </c>
      <c r="G388" s="4">
        <f t="shared" si="1451"/>
        <v>-4475.8280000000004</v>
      </c>
      <c r="H388" s="4">
        <f t="shared" si="1451"/>
        <v>12316.572</v>
      </c>
      <c r="I388" s="4">
        <f t="shared" si="1451"/>
        <v>0</v>
      </c>
      <c r="J388" s="4">
        <f t="shared" si="1451"/>
        <v>12316.572</v>
      </c>
      <c r="K388" s="4">
        <f t="shared" si="1451"/>
        <v>0</v>
      </c>
      <c r="L388" s="4">
        <f t="shared" si="1451"/>
        <v>12316.572</v>
      </c>
      <c r="M388" s="4">
        <f t="shared" si="1451"/>
        <v>0</v>
      </c>
      <c r="N388" s="4">
        <f t="shared" si="1451"/>
        <v>12316.572</v>
      </c>
      <c r="O388" s="4">
        <f t="shared" si="1451"/>
        <v>16792.400000000001</v>
      </c>
      <c r="P388" s="4">
        <f t="shared" si="1451"/>
        <v>0</v>
      </c>
      <c r="Q388" s="4">
        <f t="shared" si="1451"/>
        <v>16792.400000000001</v>
      </c>
      <c r="R388" s="4">
        <f t="shared" si="1451"/>
        <v>-4475.8</v>
      </c>
      <c r="S388" s="4">
        <f t="shared" si="1451"/>
        <v>12316.600000000002</v>
      </c>
      <c r="T388" s="4">
        <f t="shared" si="1451"/>
        <v>0</v>
      </c>
      <c r="U388" s="4">
        <f t="shared" si="1451"/>
        <v>12316.600000000002</v>
      </c>
      <c r="V388" s="4">
        <f t="shared" si="1451"/>
        <v>0</v>
      </c>
      <c r="W388" s="4">
        <f t="shared" si="1451"/>
        <v>12316.600000000002</v>
      </c>
      <c r="X388" s="4">
        <f t="shared" si="1451"/>
        <v>0</v>
      </c>
      <c r="Y388" s="4">
        <f t="shared" si="1451"/>
        <v>12316.600000000002</v>
      </c>
      <c r="Z388" s="4">
        <f t="shared" si="1451"/>
        <v>0</v>
      </c>
      <c r="AA388" s="4">
        <f t="shared" si="1451"/>
        <v>0</v>
      </c>
      <c r="AB388" s="4"/>
      <c r="AC388" s="4">
        <f t="shared" si="1451"/>
        <v>12316.6</v>
      </c>
      <c r="AD388" s="4">
        <f t="shared" si="1451"/>
        <v>12316.6</v>
      </c>
      <c r="AE388" s="4">
        <f t="shared" si="1451"/>
        <v>0</v>
      </c>
      <c r="AF388" s="4">
        <f t="shared" ref="AE388:AF389" si="1452">AF389</f>
        <v>12316.6</v>
      </c>
      <c r="AG388" s="4">
        <f t="shared" si="1451"/>
        <v>0</v>
      </c>
      <c r="AH388" s="4">
        <f t="shared" ref="AG388:AH389" si="1453">AH389</f>
        <v>12316.6</v>
      </c>
      <c r="AI388" s="127"/>
    </row>
    <row r="389" spans="1:35" ht="94.5" hidden="1" outlineLevel="5" x14ac:dyDescent="0.25">
      <c r="A389" s="137" t="s">
        <v>310</v>
      </c>
      <c r="B389" s="137"/>
      <c r="C389" s="67" t="s">
        <v>311</v>
      </c>
      <c r="D389" s="4">
        <f t="shared" si="1451"/>
        <v>16792.400000000001</v>
      </c>
      <c r="E389" s="4">
        <f t="shared" si="1451"/>
        <v>0</v>
      </c>
      <c r="F389" s="4">
        <f t="shared" si="1451"/>
        <v>16792.400000000001</v>
      </c>
      <c r="G389" s="4">
        <f t="shared" si="1451"/>
        <v>-4475.8280000000004</v>
      </c>
      <c r="H389" s="4">
        <f t="shared" si="1451"/>
        <v>12316.572</v>
      </c>
      <c r="I389" s="4">
        <f t="shared" si="1451"/>
        <v>0</v>
      </c>
      <c r="J389" s="4">
        <f t="shared" si="1451"/>
        <v>12316.572</v>
      </c>
      <c r="K389" s="4">
        <f t="shared" si="1451"/>
        <v>0</v>
      </c>
      <c r="L389" s="4">
        <f t="shared" si="1451"/>
        <v>12316.572</v>
      </c>
      <c r="M389" s="4">
        <f t="shared" si="1451"/>
        <v>0</v>
      </c>
      <c r="N389" s="4">
        <f t="shared" si="1451"/>
        <v>12316.572</v>
      </c>
      <c r="O389" s="4">
        <f t="shared" si="1451"/>
        <v>16792.400000000001</v>
      </c>
      <c r="P389" s="4">
        <f t="shared" si="1451"/>
        <v>0</v>
      </c>
      <c r="Q389" s="4">
        <f t="shared" si="1451"/>
        <v>16792.400000000001</v>
      </c>
      <c r="R389" s="4">
        <f t="shared" si="1451"/>
        <v>-4475.8</v>
      </c>
      <c r="S389" s="4">
        <f t="shared" si="1451"/>
        <v>12316.600000000002</v>
      </c>
      <c r="T389" s="4">
        <f t="shared" si="1451"/>
        <v>0</v>
      </c>
      <c r="U389" s="4">
        <f t="shared" si="1451"/>
        <v>12316.600000000002</v>
      </c>
      <c r="V389" s="4">
        <f t="shared" si="1451"/>
        <v>0</v>
      </c>
      <c r="W389" s="4">
        <f t="shared" si="1451"/>
        <v>12316.600000000002</v>
      </c>
      <c r="X389" s="4">
        <f t="shared" si="1451"/>
        <v>0</v>
      </c>
      <c r="Y389" s="4">
        <f t="shared" si="1451"/>
        <v>12316.600000000002</v>
      </c>
      <c r="Z389" s="4">
        <f t="shared" si="1451"/>
        <v>0</v>
      </c>
      <c r="AA389" s="4">
        <f t="shared" si="1451"/>
        <v>0</v>
      </c>
      <c r="AB389" s="4"/>
      <c r="AC389" s="4">
        <f t="shared" si="1451"/>
        <v>12316.6</v>
      </c>
      <c r="AD389" s="4">
        <f t="shared" si="1451"/>
        <v>12316.6</v>
      </c>
      <c r="AE389" s="4">
        <f t="shared" si="1452"/>
        <v>0</v>
      </c>
      <c r="AF389" s="4">
        <f t="shared" si="1452"/>
        <v>12316.6</v>
      </c>
      <c r="AG389" s="4">
        <f t="shared" si="1453"/>
        <v>0</v>
      </c>
      <c r="AH389" s="4">
        <f t="shared" si="1453"/>
        <v>12316.6</v>
      </c>
      <c r="AI389" s="127"/>
    </row>
    <row r="390" spans="1:35" ht="15.75" hidden="1" outlineLevel="7" x14ac:dyDescent="0.25">
      <c r="A390" s="138" t="s">
        <v>310</v>
      </c>
      <c r="B390" s="138" t="s">
        <v>27</v>
      </c>
      <c r="C390" s="18" t="s">
        <v>28</v>
      </c>
      <c r="D390" s="5">
        <v>16792.400000000001</v>
      </c>
      <c r="E390" s="5"/>
      <c r="F390" s="5">
        <f t="shared" ref="F390" si="1454">SUM(D390:E390)</f>
        <v>16792.400000000001</v>
      </c>
      <c r="G390" s="5">
        <v>-4475.8280000000004</v>
      </c>
      <c r="H390" s="5">
        <f t="shared" ref="H390" si="1455">SUM(F390:G390)</f>
        <v>12316.572</v>
      </c>
      <c r="I390" s="5"/>
      <c r="J390" s="5">
        <f t="shared" ref="J390" si="1456">SUM(H390:I390)</f>
        <v>12316.572</v>
      </c>
      <c r="K390" s="5"/>
      <c r="L390" s="5">
        <f t="shared" ref="L390" si="1457">SUM(J390:K390)</f>
        <v>12316.572</v>
      </c>
      <c r="M390" s="5"/>
      <c r="N390" s="5">
        <f t="shared" ref="N390" si="1458">SUM(L390:M390)</f>
        <v>12316.572</v>
      </c>
      <c r="O390" s="5">
        <v>16792.400000000001</v>
      </c>
      <c r="P390" s="5"/>
      <c r="Q390" s="5">
        <f t="shared" ref="Q390" si="1459">SUM(O390:P390)</f>
        <v>16792.400000000001</v>
      </c>
      <c r="R390" s="5">
        <v>-4475.8</v>
      </c>
      <c r="S390" s="5">
        <f t="shared" ref="S390" si="1460">SUM(Q390:R390)</f>
        <v>12316.600000000002</v>
      </c>
      <c r="T390" s="5"/>
      <c r="U390" s="5">
        <f t="shared" ref="U390" si="1461">SUM(S390:T390)</f>
        <v>12316.600000000002</v>
      </c>
      <c r="V390" s="5"/>
      <c r="W390" s="5">
        <f t="shared" ref="W390" si="1462">SUM(U390:V390)</f>
        <v>12316.600000000002</v>
      </c>
      <c r="X390" s="5"/>
      <c r="Y390" s="5">
        <f t="shared" ref="Y390" si="1463">SUM(W390:X390)</f>
        <v>12316.600000000002</v>
      </c>
      <c r="Z390" s="5"/>
      <c r="AA390" s="5"/>
      <c r="AB390" s="5"/>
      <c r="AC390" s="5">
        <v>12316.6</v>
      </c>
      <c r="AD390" s="5">
        <f t="shared" ref="AD390" si="1464">SUM(AB390:AC390)</f>
        <v>12316.6</v>
      </c>
      <c r="AE390" s="5"/>
      <c r="AF390" s="5">
        <f t="shared" ref="AF390" si="1465">SUM(AD390:AE390)</f>
        <v>12316.6</v>
      </c>
      <c r="AG390" s="5"/>
      <c r="AH390" s="5">
        <f t="shared" ref="AH390" si="1466">SUM(AF390:AG390)</f>
        <v>12316.6</v>
      </c>
      <c r="AI390" s="127"/>
    </row>
    <row r="391" spans="1:35" ht="31.5" outlineLevel="2" collapsed="1" x14ac:dyDescent="0.25">
      <c r="A391" s="137" t="s">
        <v>346</v>
      </c>
      <c r="B391" s="137"/>
      <c r="C391" s="19" t="s">
        <v>347</v>
      </c>
      <c r="D391" s="4">
        <f t="shared" ref="D391:AD391" si="1467">D392+D442</f>
        <v>102673.79999999999</v>
      </c>
      <c r="E391" s="4">
        <f t="shared" si="1467"/>
        <v>0</v>
      </c>
      <c r="F391" s="4">
        <f t="shared" si="1467"/>
        <v>102673.79999999999</v>
      </c>
      <c r="G391" s="4">
        <f t="shared" si="1467"/>
        <v>23748.386519999996</v>
      </c>
      <c r="H391" s="4">
        <f t="shared" si="1467"/>
        <v>126422.18651999999</v>
      </c>
      <c r="I391" s="4">
        <f t="shared" si="1467"/>
        <v>400.55033000000003</v>
      </c>
      <c r="J391" s="4">
        <f t="shared" si="1467"/>
        <v>126822.73684999999</v>
      </c>
      <c r="K391" s="4">
        <f t="shared" ref="K391:L391" si="1468">K392+K442</f>
        <v>800</v>
      </c>
      <c r="L391" s="4">
        <f t="shared" si="1468"/>
        <v>127622.73684999999</v>
      </c>
      <c r="M391" s="4">
        <f t="shared" ref="M391:N391" si="1469">M392+M442</f>
        <v>16418.366200000004</v>
      </c>
      <c r="N391" s="4">
        <f t="shared" si="1469"/>
        <v>144041.10305000001</v>
      </c>
      <c r="O391" s="4">
        <f t="shared" si="1467"/>
        <v>99728.852050000016</v>
      </c>
      <c r="P391" s="4">
        <f t="shared" si="1467"/>
        <v>0</v>
      </c>
      <c r="Q391" s="4">
        <f t="shared" si="1467"/>
        <v>97117.349550000014</v>
      </c>
      <c r="R391" s="4">
        <f t="shared" si="1467"/>
        <v>2717.26316</v>
      </c>
      <c r="S391" s="4">
        <f t="shared" si="1467"/>
        <v>99834.612710000016</v>
      </c>
      <c r="T391" s="4">
        <f t="shared" si="1467"/>
        <v>143.01384999999999</v>
      </c>
      <c r="U391" s="4">
        <f t="shared" si="1467"/>
        <v>99977.626560000004</v>
      </c>
      <c r="V391" s="4">
        <f t="shared" si="1467"/>
        <v>0</v>
      </c>
      <c r="W391" s="4">
        <f t="shared" si="1467"/>
        <v>99977.626560000004</v>
      </c>
      <c r="X391" s="4">
        <f t="shared" ref="X391:Y391" si="1470">X392+X442</f>
        <v>0</v>
      </c>
      <c r="Y391" s="4">
        <f t="shared" si="1470"/>
        <v>99977.626560000004</v>
      </c>
      <c r="Z391" s="4">
        <f t="shared" si="1467"/>
        <v>94411.1</v>
      </c>
      <c r="AA391" s="4">
        <f t="shared" si="1467"/>
        <v>0</v>
      </c>
      <c r="AB391" s="4">
        <f t="shared" si="1467"/>
        <v>94411.1</v>
      </c>
      <c r="AC391" s="4">
        <f t="shared" si="1467"/>
        <v>7095.4</v>
      </c>
      <c r="AD391" s="4">
        <f t="shared" si="1467"/>
        <v>101506.5</v>
      </c>
      <c r="AE391" s="4">
        <f t="shared" ref="AE391:AH391" si="1471">AE392+AE442</f>
        <v>0</v>
      </c>
      <c r="AF391" s="4">
        <f t="shared" si="1471"/>
        <v>101506.5</v>
      </c>
      <c r="AG391" s="4">
        <f t="shared" si="1471"/>
        <v>0</v>
      </c>
      <c r="AH391" s="4">
        <f t="shared" si="1471"/>
        <v>101506.5</v>
      </c>
      <c r="AI391" s="127"/>
    </row>
    <row r="392" spans="1:35" ht="31.5" outlineLevel="3" x14ac:dyDescent="0.25">
      <c r="A392" s="137" t="s">
        <v>348</v>
      </c>
      <c r="B392" s="137"/>
      <c r="C392" s="19" t="s">
        <v>349</v>
      </c>
      <c r="D392" s="4">
        <f t="shared" ref="D392:AD392" si="1472">D393+D421+D433</f>
        <v>7503.7</v>
      </c>
      <c r="E392" s="4">
        <f t="shared" si="1472"/>
        <v>0</v>
      </c>
      <c r="F392" s="4">
        <f t="shared" si="1472"/>
        <v>7503.7</v>
      </c>
      <c r="G392" s="4">
        <f t="shared" si="1472"/>
        <v>24812.262719999995</v>
      </c>
      <c r="H392" s="4">
        <f t="shared" si="1472"/>
        <v>32315.96272</v>
      </c>
      <c r="I392" s="4">
        <f t="shared" si="1472"/>
        <v>400.55033000000003</v>
      </c>
      <c r="J392" s="4">
        <f t="shared" si="1472"/>
        <v>32716.513049999998</v>
      </c>
      <c r="K392" s="4">
        <f t="shared" ref="K392:L392" si="1473">K393+K421+K433</f>
        <v>800</v>
      </c>
      <c r="L392" s="4">
        <f t="shared" si="1473"/>
        <v>33516.513050000001</v>
      </c>
      <c r="M392" s="4">
        <f t="shared" ref="M392:N392" si="1474">M393+M421+M433</f>
        <v>40</v>
      </c>
      <c r="N392" s="4">
        <f t="shared" si="1474"/>
        <v>33556.513050000001</v>
      </c>
      <c r="O392" s="4">
        <f t="shared" si="1472"/>
        <v>8890.6520500000006</v>
      </c>
      <c r="P392" s="4">
        <f t="shared" si="1472"/>
        <v>0</v>
      </c>
      <c r="Q392" s="4">
        <f t="shared" si="1472"/>
        <v>6279.1495500000001</v>
      </c>
      <c r="R392" s="4">
        <f t="shared" si="1472"/>
        <v>2717.26316</v>
      </c>
      <c r="S392" s="4">
        <f t="shared" si="1472"/>
        <v>8996.4127100000005</v>
      </c>
      <c r="T392" s="4">
        <f t="shared" si="1472"/>
        <v>143.01384999999999</v>
      </c>
      <c r="U392" s="4">
        <f t="shared" si="1472"/>
        <v>9139.4265599999999</v>
      </c>
      <c r="V392" s="4">
        <f t="shared" si="1472"/>
        <v>0</v>
      </c>
      <c r="W392" s="4">
        <f t="shared" si="1472"/>
        <v>9139.4265599999999</v>
      </c>
      <c r="X392" s="4">
        <f t="shared" ref="X392:Y392" si="1475">X393+X421+X433</f>
        <v>0</v>
      </c>
      <c r="Y392" s="4">
        <f t="shared" si="1475"/>
        <v>9139.4265599999999</v>
      </c>
      <c r="Z392" s="4">
        <f t="shared" si="1472"/>
        <v>3804.6</v>
      </c>
      <c r="AA392" s="4">
        <f t="shared" si="1472"/>
        <v>0</v>
      </c>
      <c r="AB392" s="4">
        <f t="shared" si="1472"/>
        <v>3804.6</v>
      </c>
      <c r="AC392" s="4">
        <f t="shared" si="1472"/>
        <v>7095.4</v>
      </c>
      <c r="AD392" s="4">
        <f t="shared" si="1472"/>
        <v>10900</v>
      </c>
      <c r="AE392" s="4">
        <f t="shared" ref="AE392:AH392" si="1476">AE393+AE421+AE433</f>
        <v>0</v>
      </c>
      <c r="AF392" s="4">
        <f t="shared" si="1476"/>
        <v>10900</v>
      </c>
      <c r="AG392" s="4">
        <f t="shared" si="1476"/>
        <v>0</v>
      </c>
      <c r="AH392" s="4">
        <f t="shared" si="1476"/>
        <v>10900</v>
      </c>
      <c r="AI392" s="127"/>
    </row>
    <row r="393" spans="1:35" ht="31.5" outlineLevel="4" x14ac:dyDescent="0.25">
      <c r="A393" s="137" t="s">
        <v>350</v>
      </c>
      <c r="B393" s="137"/>
      <c r="C393" s="19" t="s">
        <v>351</v>
      </c>
      <c r="D393" s="4">
        <f>D394+D407</f>
        <v>3799.1</v>
      </c>
      <c r="E393" s="4">
        <f>E394+E407</f>
        <v>0</v>
      </c>
      <c r="F393" s="4">
        <f>F394+F407</f>
        <v>3799.1</v>
      </c>
      <c r="G393" s="4">
        <f>G394+G407+G413+G417+G397+G402+G409</f>
        <v>22209.412479999995</v>
      </c>
      <c r="H393" s="4">
        <f>H394+H407+H413+H417+H397+H402+H409</f>
        <v>26008.512479999998</v>
      </c>
      <c r="I393" s="4">
        <f>I394+I407+I413+I417+I397+I402+I409</f>
        <v>75</v>
      </c>
      <c r="J393" s="4">
        <f>J394+J407+J413+J417+J397+J402+J409</f>
        <v>26083.512479999998</v>
      </c>
      <c r="K393" s="4">
        <f t="shared" ref="K393:L393" si="1477">K394+K407+K413+K417+K397+K402+K409</f>
        <v>0</v>
      </c>
      <c r="L393" s="4">
        <f t="shared" si="1477"/>
        <v>26083.512479999998</v>
      </c>
      <c r="M393" s="4">
        <f t="shared" ref="M393:N393" si="1478">M394+M407+M413+M417+M397+M402+M409</f>
        <v>40</v>
      </c>
      <c r="N393" s="4">
        <f t="shared" si="1478"/>
        <v>26123.512479999998</v>
      </c>
      <c r="O393" s="4">
        <f>O394+O407+O413+O417+O397+O402</f>
        <v>100</v>
      </c>
      <c r="P393" s="4">
        <f>P394+P407+P413+P417+P397+P402</f>
        <v>0</v>
      </c>
      <c r="Q393" s="4">
        <f>Q394+Q407+Q413+Q417+Q397+Q402</f>
        <v>100</v>
      </c>
      <c r="R393" s="4">
        <f>R394+R407+R413+R417+R397+R402</f>
        <v>0</v>
      </c>
      <c r="S393" s="4">
        <f>S394+S407+S413+S417+S397+S402</f>
        <v>100</v>
      </c>
      <c r="T393" s="4">
        <f>T394+T407+T413+T417+T397+T402+T409</f>
        <v>0</v>
      </c>
      <c r="U393" s="4">
        <f>U394+U407+U413+U417+U397+U402+U409</f>
        <v>100</v>
      </c>
      <c r="V393" s="4">
        <f t="shared" ref="V393:AH393" si="1479">V394+V407+V413+V417+V397+V402</f>
        <v>0</v>
      </c>
      <c r="W393" s="4">
        <f t="shared" si="1479"/>
        <v>100</v>
      </c>
      <c r="X393" s="4">
        <f t="shared" ref="X393:Y393" si="1480">X394+X407+X413+X417+X397+X402</f>
        <v>0</v>
      </c>
      <c r="Y393" s="4">
        <f t="shared" si="1480"/>
        <v>100</v>
      </c>
      <c r="Z393" s="4">
        <f t="shared" si="1479"/>
        <v>100</v>
      </c>
      <c r="AA393" s="4">
        <f t="shared" si="1479"/>
        <v>0</v>
      </c>
      <c r="AB393" s="4">
        <f t="shared" si="1479"/>
        <v>100</v>
      </c>
      <c r="AC393" s="4">
        <f t="shared" si="1479"/>
        <v>0</v>
      </c>
      <c r="AD393" s="4">
        <f t="shared" si="1479"/>
        <v>100</v>
      </c>
      <c r="AE393" s="4">
        <f t="shared" si="1479"/>
        <v>0</v>
      </c>
      <c r="AF393" s="4">
        <f t="shared" si="1479"/>
        <v>100</v>
      </c>
      <c r="AG393" s="4">
        <f t="shared" si="1479"/>
        <v>0</v>
      </c>
      <c r="AH393" s="4">
        <f t="shared" si="1479"/>
        <v>100</v>
      </c>
      <c r="AI393" s="127"/>
    </row>
    <row r="394" spans="1:35" ht="31.5" outlineLevel="5" x14ac:dyDescent="0.25">
      <c r="A394" s="137" t="s">
        <v>503</v>
      </c>
      <c r="B394" s="137"/>
      <c r="C394" s="19" t="s">
        <v>504</v>
      </c>
      <c r="D394" s="4">
        <f>D395</f>
        <v>100</v>
      </c>
      <c r="E394" s="4">
        <f t="shared" ref="E394:F394" si="1481">E395</f>
        <v>0</v>
      </c>
      <c r="F394" s="4">
        <f t="shared" si="1481"/>
        <v>100</v>
      </c>
      <c r="G394" s="4">
        <f>G395+G396</f>
        <v>0</v>
      </c>
      <c r="H394" s="4">
        <f t="shared" ref="H394:AD394" si="1482">H395+H396</f>
        <v>100</v>
      </c>
      <c r="I394" s="4">
        <f>I395+I396</f>
        <v>75</v>
      </c>
      <c r="J394" s="4">
        <f t="shared" ref="J394:L394" si="1483">J395+J396</f>
        <v>175</v>
      </c>
      <c r="K394" s="4">
        <f t="shared" si="1483"/>
        <v>0</v>
      </c>
      <c r="L394" s="4">
        <f t="shared" si="1483"/>
        <v>175</v>
      </c>
      <c r="M394" s="4">
        <f t="shared" ref="M394:N394" si="1484">M395+M396</f>
        <v>40</v>
      </c>
      <c r="N394" s="4">
        <f t="shared" si="1484"/>
        <v>215</v>
      </c>
      <c r="O394" s="4">
        <f t="shared" si="1482"/>
        <v>100</v>
      </c>
      <c r="P394" s="4">
        <f t="shared" si="1482"/>
        <v>0</v>
      </c>
      <c r="Q394" s="4">
        <f t="shared" si="1482"/>
        <v>100</v>
      </c>
      <c r="R394" s="4">
        <f t="shared" si="1482"/>
        <v>0</v>
      </c>
      <c r="S394" s="4">
        <f t="shared" si="1482"/>
        <v>100</v>
      </c>
      <c r="T394" s="4">
        <f>T395+T396</f>
        <v>0</v>
      </c>
      <c r="U394" s="4">
        <f t="shared" ref="U394:W394" si="1485">U395+U396</f>
        <v>100</v>
      </c>
      <c r="V394" s="4">
        <f t="shared" si="1485"/>
        <v>0</v>
      </c>
      <c r="W394" s="4">
        <f t="shared" si="1485"/>
        <v>100</v>
      </c>
      <c r="X394" s="4">
        <f t="shared" ref="X394:Y394" si="1486">X395+X396</f>
        <v>0</v>
      </c>
      <c r="Y394" s="4">
        <f t="shared" si="1486"/>
        <v>100</v>
      </c>
      <c r="Z394" s="4">
        <f t="shared" si="1482"/>
        <v>100</v>
      </c>
      <c r="AA394" s="4">
        <f t="shared" si="1482"/>
        <v>0</v>
      </c>
      <c r="AB394" s="4">
        <f t="shared" si="1482"/>
        <v>100</v>
      </c>
      <c r="AC394" s="4">
        <f t="shared" si="1482"/>
        <v>0</v>
      </c>
      <c r="AD394" s="4">
        <f t="shared" si="1482"/>
        <v>100</v>
      </c>
      <c r="AE394" s="4">
        <f t="shared" ref="AE394:AH394" si="1487">AE395+AE396</f>
        <v>0</v>
      </c>
      <c r="AF394" s="4">
        <f t="shared" si="1487"/>
        <v>100</v>
      </c>
      <c r="AG394" s="4">
        <f t="shared" si="1487"/>
        <v>0</v>
      </c>
      <c r="AH394" s="4">
        <f t="shared" si="1487"/>
        <v>100</v>
      </c>
      <c r="AI394" s="127"/>
    </row>
    <row r="395" spans="1:35" ht="31.5" outlineLevel="7" x14ac:dyDescent="0.25">
      <c r="A395" s="138" t="s">
        <v>503</v>
      </c>
      <c r="B395" s="138" t="s">
        <v>11</v>
      </c>
      <c r="C395" s="18" t="s">
        <v>12</v>
      </c>
      <c r="D395" s="5">
        <v>100</v>
      </c>
      <c r="E395" s="5"/>
      <c r="F395" s="5">
        <f t="shared" ref="F395" si="1488">SUM(D395:E395)</f>
        <v>100</v>
      </c>
      <c r="G395" s="5">
        <v>-45</v>
      </c>
      <c r="H395" s="5">
        <f t="shared" ref="H395:H406" si="1489">SUM(F395:G395)</f>
        <v>55</v>
      </c>
      <c r="I395" s="5">
        <v>45</v>
      </c>
      <c r="J395" s="5">
        <f t="shared" ref="J395:L396" si="1490">SUM(H395:I395)</f>
        <v>100</v>
      </c>
      <c r="K395" s="5"/>
      <c r="L395" s="5">
        <f t="shared" ref="L395" si="1491">SUM(J395:K395)</f>
        <v>100</v>
      </c>
      <c r="M395" s="5">
        <v>20</v>
      </c>
      <c r="N395" s="5">
        <f t="shared" ref="N395:N396" si="1492">SUM(L395:M395)</f>
        <v>120</v>
      </c>
      <c r="O395" s="5">
        <v>100</v>
      </c>
      <c r="P395" s="5"/>
      <c r="Q395" s="5">
        <f t="shared" ref="Q395" si="1493">SUM(O395:P395)</f>
        <v>100</v>
      </c>
      <c r="R395" s="5"/>
      <c r="S395" s="5">
        <f t="shared" ref="S395" si="1494">SUM(Q395:R395)</f>
        <v>100</v>
      </c>
      <c r="T395" s="5"/>
      <c r="U395" s="5">
        <f t="shared" ref="U395" si="1495">SUM(S395:T395)</f>
        <v>100</v>
      </c>
      <c r="V395" s="5"/>
      <c r="W395" s="5">
        <f t="shared" ref="W395" si="1496">SUM(U395:V395)</f>
        <v>100</v>
      </c>
      <c r="X395" s="5"/>
      <c r="Y395" s="5">
        <f t="shared" ref="Y395" si="1497">SUM(W395:X395)</f>
        <v>100</v>
      </c>
      <c r="Z395" s="5">
        <v>100</v>
      </c>
      <c r="AA395" s="5"/>
      <c r="AB395" s="5">
        <f t="shared" ref="AB395" si="1498">SUM(Z395:AA395)</f>
        <v>100</v>
      </c>
      <c r="AC395" s="5"/>
      <c r="AD395" s="5">
        <f t="shared" ref="AD395" si="1499">SUM(AB395:AC395)</f>
        <v>100</v>
      </c>
      <c r="AE395" s="5"/>
      <c r="AF395" s="5">
        <f t="shared" ref="AF395" si="1500">SUM(AD395:AE395)</f>
        <v>100</v>
      </c>
      <c r="AG395" s="5"/>
      <c r="AH395" s="5">
        <f t="shared" ref="AH395" si="1501">SUM(AF395:AG395)</f>
        <v>100</v>
      </c>
      <c r="AI395" s="127"/>
    </row>
    <row r="396" spans="1:35" ht="31.5" outlineLevel="7" x14ac:dyDescent="0.2">
      <c r="A396" s="138" t="s">
        <v>503</v>
      </c>
      <c r="B396" s="138" t="s">
        <v>92</v>
      </c>
      <c r="C396" s="11" t="s">
        <v>93</v>
      </c>
      <c r="D396" s="5"/>
      <c r="E396" s="5"/>
      <c r="F396" s="5"/>
      <c r="G396" s="5">
        <v>45</v>
      </c>
      <c r="H396" s="5">
        <f t="shared" si="1489"/>
        <v>45</v>
      </c>
      <c r="I396" s="5">
        <v>30</v>
      </c>
      <c r="J396" s="5">
        <f t="shared" si="1490"/>
        <v>75</v>
      </c>
      <c r="K396" s="5"/>
      <c r="L396" s="5">
        <f t="shared" si="1490"/>
        <v>75</v>
      </c>
      <c r="M396" s="5">
        <v>20</v>
      </c>
      <c r="N396" s="5">
        <f t="shared" si="1492"/>
        <v>95</v>
      </c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127"/>
    </row>
    <row r="397" spans="1:35" ht="47.25" hidden="1" outlineLevel="7" x14ac:dyDescent="0.2">
      <c r="A397" s="137" t="s">
        <v>673</v>
      </c>
      <c r="B397" s="138"/>
      <c r="C397" s="13" t="s">
        <v>712</v>
      </c>
      <c r="D397" s="5"/>
      <c r="E397" s="5"/>
      <c r="F397" s="5"/>
      <c r="G397" s="4">
        <f t="shared" ref="G397:H397" si="1502">G401</f>
        <v>1063.8761999999999</v>
      </c>
      <c r="H397" s="4">
        <f t="shared" si="1502"/>
        <v>1063.8761999999999</v>
      </c>
      <c r="I397" s="4">
        <f t="shared" ref="I397:N397" si="1503">I401+I398</f>
        <v>0</v>
      </c>
      <c r="J397" s="4">
        <f t="shared" si="1503"/>
        <v>1063.8761999999999</v>
      </c>
      <c r="K397" s="4">
        <f t="shared" si="1503"/>
        <v>0</v>
      </c>
      <c r="L397" s="4">
        <f t="shared" si="1503"/>
        <v>1063.8761999999999</v>
      </c>
      <c r="M397" s="4">
        <f t="shared" si="1503"/>
        <v>0</v>
      </c>
      <c r="N397" s="4">
        <f t="shared" si="1503"/>
        <v>1063.8761999999999</v>
      </c>
      <c r="O397" s="5"/>
      <c r="P397" s="5"/>
      <c r="Q397" s="5"/>
      <c r="R397" s="5"/>
      <c r="S397" s="5"/>
      <c r="T397" s="4">
        <f t="shared" ref="T397" si="1504">T401</f>
        <v>0</v>
      </c>
      <c r="U397" s="4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127"/>
    </row>
    <row r="398" spans="1:35" ht="31.5" hidden="1" outlineLevel="7" x14ac:dyDescent="0.2">
      <c r="A398" s="138" t="s">
        <v>673</v>
      </c>
      <c r="B398" s="6" t="s">
        <v>143</v>
      </c>
      <c r="C398" s="20" t="s">
        <v>690</v>
      </c>
      <c r="D398" s="5"/>
      <c r="E398" s="5"/>
      <c r="F398" s="5"/>
      <c r="G398" s="4"/>
      <c r="H398" s="4"/>
      <c r="I398" s="5">
        <f>I400</f>
        <v>1063.8761999999999</v>
      </c>
      <c r="J398" s="5">
        <f>J400</f>
        <v>1063.8761999999999</v>
      </c>
      <c r="K398" s="5"/>
      <c r="L398" s="5">
        <f>L400</f>
        <v>1063.8761999999999</v>
      </c>
      <c r="M398" s="5"/>
      <c r="N398" s="5">
        <f>N400</f>
        <v>1063.8761999999999</v>
      </c>
      <c r="O398" s="5"/>
      <c r="P398" s="5"/>
      <c r="Q398" s="5"/>
      <c r="R398" s="5"/>
      <c r="S398" s="5"/>
      <c r="T398" s="4"/>
      <c r="U398" s="4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127"/>
    </row>
    <row r="399" spans="1:35" ht="15.75" hidden="1" outlineLevel="7" x14ac:dyDescent="0.2">
      <c r="A399" s="138"/>
      <c r="B399" s="138"/>
      <c r="C399" s="20" t="s">
        <v>614</v>
      </c>
      <c r="D399" s="5"/>
      <c r="E399" s="5"/>
      <c r="F399" s="5"/>
      <c r="G399" s="4"/>
      <c r="H399" s="4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4"/>
      <c r="U399" s="4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127"/>
    </row>
    <row r="400" spans="1:35" ht="31.5" hidden="1" outlineLevel="7" x14ac:dyDescent="0.2">
      <c r="A400" s="138"/>
      <c r="B400" s="138"/>
      <c r="C400" s="11" t="s">
        <v>727</v>
      </c>
      <c r="D400" s="5"/>
      <c r="E400" s="5"/>
      <c r="F400" s="5"/>
      <c r="G400" s="4"/>
      <c r="H400" s="4"/>
      <c r="I400" s="5">
        <v>1063.8761999999999</v>
      </c>
      <c r="J400" s="5">
        <f>SUM(H400:I400)</f>
        <v>1063.8761999999999</v>
      </c>
      <c r="K400" s="5"/>
      <c r="L400" s="5">
        <f>SUM(J400:K400)</f>
        <v>1063.8761999999999</v>
      </c>
      <c r="M400" s="5"/>
      <c r="N400" s="5">
        <f>SUM(L400:M400)</f>
        <v>1063.8761999999999</v>
      </c>
      <c r="O400" s="5"/>
      <c r="P400" s="5"/>
      <c r="Q400" s="5"/>
      <c r="R400" s="5"/>
      <c r="S400" s="5"/>
      <c r="T400" s="4"/>
      <c r="U400" s="4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127"/>
    </row>
    <row r="401" spans="1:35" ht="31.5" hidden="1" outlineLevel="7" x14ac:dyDescent="0.2">
      <c r="A401" s="138" t="s">
        <v>673</v>
      </c>
      <c r="B401" s="138" t="s">
        <v>92</v>
      </c>
      <c r="C401" s="11" t="s">
        <v>93</v>
      </c>
      <c r="D401" s="5"/>
      <c r="E401" s="5"/>
      <c r="F401" s="5"/>
      <c r="G401" s="5">
        <v>1063.8761999999999</v>
      </c>
      <c r="H401" s="5">
        <f t="shared" si="1489"/>
        <v>1063.8761999999999</v>
      </c>
      <c r="I401" s="5">
        <v>-1063.8761999999999</v>
      </c>
      <c r="J401" s="5">
        <f t="shared" ref="J401:L401" si="1505">SUM(H401:I401)</f>
        <v>0</v>
      </c>
      <c r="K401" s="5"/>
      <c r="L401" s="5">
        <f t="shared" si="1505"/>
        <v>0</v>
      </c>
      <c r="M401" s="5"/>
      <c r="N401" s="5">
        <f t="shared" ref="N401" si="1506">SUM(L401:M401)</f>
        <v>0</v>
      </c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127"/>
    </row>
    <row r="402" spans="1:35" ht="47.25" hidden="1" outlineLevel="7" x14ac:dyDescent="0.2">
      <c r="A402" s="137" t="s">
        <v>673</v>
      </c>
      <c r="B402" s="138"/>
      <c r="C402" s="13" t="s">
        <v>713</v>
      </c>
      <c r="D402" s="5"/>
      <c r="E402" s="5"/>
      <c r="F402" s="5"/>
      <c r="G402" s="4">
        <f>G406</f>
        <v>3191.6</v>
      </c>
      <c r="H402" s="4">
        <f t="shared" ref="H402" si="1507">H406</f>
        <v>3191.6</v>
      </c>
      <c r="I402" s="4">
        <f t="shared" ref="I402:N402" si="1508">I406+I403</f>
        <v>0</v>
      </c>
      <c r="J402" s="4">
        <f t="shared" si="1508"/>
        <v>3191.6</v>
      </c>
      <c r="K402" s="4">
        <f t="shared" si="1508"/>
        <v>0</v>
      </c>
      <c r="L402" s="4">
        <f t="shared" si="1508"/>
        <v>3191.6</v>
      </c>
      <c r="M402" s="4">
        <f t="shared" si="1508"/>
        <v>0</v>
      </c>
      <c r="N402" s="4">
        <f t="shared" si="1508"/>
        <v>3191.6</v>
      </c>
      <c r="O402" s="5"/>
      <c r="P402" s="5"/>
      <c r="Q402" s="5"/>
      <c r="R402" s="5"/>
      <c r="S402" s="5"/>
      <c r="T402" s="4">
        <f>T406</f>
        <v>0</v>
      </c>
      <c r="U402" s="4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127"/>
    </row>
    <row r="403" spans="1:35" ht="31.5" hidden="1" outlineLevel="7" x14ac:dyDescent="0.2">
      <c r="A403" s="138" t="s">
        <v>673</v>
      </c>
      <c r="B403" s="6" t="s">
        <v>143</v>
      </c>
      <c r="C403" s="20" t="s">
        <v>690</v>
      </c>
      <c r="D403" s="5"/>
      <c r="E403" s="5"/>
      <c r="F403" s="5"/>
      <c r="G403" s="4"/>
      <c r="H403" s="4"/>
      <c r="I403" s="5">
        <f>I405</f>
        <v>3191.6</v>
      </c>
      <c r="J403" s="5">
        <f>J405</f>
        <v>3191.6</v>
      </c>
      <c r="K403" s="5"/>
      <c r="L403" s="5">
        <f>L405</f>
        <v>3191.6</v>
      </c>
      <c r="M403" s="5"/>
      <c r="N403" s="5">
        <f>N405</f>
        <v>3191.6</v>
      </c>
      <c r="O403" s="5"/>
      <c r="P403" s="5"/>
      <c r="Q403" s="5"/>
      <c r="R403" s="5"/>
      <c r="S403" s="5"/>
      <c r="T403" s="4"/>
      <c r="U403" s="4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127"/>
    </row>
    <row r="404" spans="1:35" ht="15.75" hidden="1" outlineLevel="7" x14ac:dyDescent="0.2">
      <c r="A404" s="138"/>
      <c r="B404" s="138"/>
      <c r="C404" s="20" t="s">
        <v>614</v>
      </c>
      <c r="D404" s="5"/>
      <c r="E404" s="5"/>
      <c r="F404" s="5"/>
      <c r="G404" s="4"/>
      <c r="H404" s="4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4"/>
      <c r="U404" s="4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127"/>
    </row>
    <row r="405" spans="1:35" ht="31.5" hidden="1" outlineLevel="7" x14ac:dyDescent="0.2">
      <c r="A405" s="138"/>
      <c r="B405" s="138"/>
      <c r="C405" s="11" t="s">
        <v>727</v>
      </c>
      <c r="D405" s="5"/>
      <c r="E405" s="5"/>
      <c r="F405" s="5"/>
      <c r="G405" s="4"/>
      <c r="H405" s="4"/>
      <c r="I405" s="5">
        <v>3191.6</v>
      </c>
      <c r="J405" s="5">
        <f>SUM(H405:I405)</f>
        <v>3191.6</v>
      </c>
      <c r="K405" s="5"/>
      <c r="L405" s="5">
        <f>SUM(J405:K405)</f>
        <v>3191.6</v>
      </c>
      <c r="M405" s="5"/>
      <c r="N405" s="5">
        <f>SUM(L405:M405)</f>
        <v>3191.6</v>
      </c>
      <c r="O405" s="5"/>
      <c r="P405" s="5"/>
      <c r="Q405" s="5"/>
      <c r="R405" s="5"/>
      <c r="S405" s="5"/>
      <c r="T405" s="4"/>
      <c r="U405" s="4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127"/>
    </row>
    <row r="406" spans="1:35" ht="31.5" hidden="1" outlineLevel="7" x14ac:dyDescent="0.2">
      <c r="A406" s="138" t="s">
        <v>673</v>
      </c>
      <c r="B406" s="138" t="s">
        <v>92</v>
      </c>
      <c r="C406" s="11" t="s">
        <v>93</v>
      </c>
      <c r="D406" s="5"/>
      <c r="E406" s="5"/>
      <c r="F406" s="5"/>
      <c r="G406" s="5">
        <v>3191.6</v>
      </c>
      <c r="H406" s="5">
        <f t="shared" si="1489"/>
        <v>3191.6</v>
      </c>
      <c r="I406" s="5">
        <v>-3191.6</v>
      </c>
      <c r="J406" s="5">
        <f t="shared" ref="J406:L406" si="1509">SUM(H406:I406)</f>
        <v>0</v>
      </c>
      <c r="K406" s="5"/>
      <c r="L406" s="5">
        <f t="shared" si="1509"/>
        <v>0</v>
      </c>
      <c r="M406" s="5"/>
      <c r="N406" s="5">
        <f t="shared" ref="N406" si="1510">SUM(L406:M406)</f>
        <v>0</v>
      </c>
      <c r="O406" s="5"/>
      <c r="P406" s="5"/>
      <c r="Q406" s="5"/>
      <c r="R406" s="5"/>
      <c r="S406" s="5"/>
      <c r="T406" s="5"/>
      <c r="U406" s="5">
        <f t="shared" ref="U406" si="1511">SUM(S406:T406)</f>
        <v>0</v>
      </c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127"/>
    </row>
    <row r="407" spans="1:35" ht="47.25" hidden="1" outlineLevel="5" x14ac:dyDescent="0.25">
      <c r="A407" s="137" t="s">
        <v>352</v>
      </c>
      <c r="B407" s="137"/>
      <c r="C407" s="19" t="s">
        <v>581</v>
      </c>
      <c r="D407" s="4">
        <f t="shared" ref="D407:AH407" si="1512">D408</f>
        <v>3699.1</v>
      </c>
      <c r="E407" s="4">
        <f t="shared" si="1512"/>
        <v>0</v>
      </c>
      <c r="F407" s="4">
        <f t="shared" si="1512"/>
        <v>3699.1</v>
      </c>
      <c r="G407" s="4">
        <f t="shared" si="1512"/>
        <v>0</v>
      </c>
      <c r="H407" s="4">
        <f t="shared" si="1512"/>
        <v>3699.1</v>
      </c>
      <c r="I407" s="4">
        <f t="shared" si="1512"/>
        <v>0</v>
      </c>
      <c r="J407" s="4">
        <f t="shared" si="1512"/>
        <v>3699.1</v>
      </c>
      <c r="K407" s="4">
        <f t="shared" si="1512"/>
        <v>0</v>
      </c>
      <c r="L407" s="4">
        <f t="shared" si="1512"/>
        <v>3699.1</v>
      </c>
      <c r="M407" s="4">
        <f t="shared" si="1512"/>
        <v>0</v>
      </c>
      <c r="N407" s="4">
        <f t="shared" si="1512"/>
        <v>3699.1</v>
      </c>
      <c r="O407" s="4">
        <f t="shared" si="1512"/>
        <v>0</v>
      </c>
      <c r="P407" s="4">
        <f t="shared" si="1512"/>
        <v>0</v>
      </c>
      <c r="Q407" s="4"/>
      <c r="R407" s="4">
        <f t="shared" si="1512"/>
        <v>0</v>
      </c>
      <c r="S407" s="4">
        <f t="shared" si="1512"/>
        <v>0</v>
      </c>
      <c r="T407" s="4">
        <f t="shared" si="1512"/>
        <v>0</v>
      </c>
      <c r="U407" s="4">
        <f t="shared" si="1512"/>
        <v>0</v>
      </c>
      <c r="V407" s="4">
        <f t="shared" si="1512"/>
        <v>0</v>
      </c>
      <c r="W407" s="4">
        <f t="shared" si="1512"/>
        <v>0</v>
      </c>
      <c r="X407" s="4">
        <f t="shared" si="1512"/>
        <v>0</v>
      </c>
      <c r="Y407" s="4">
        <f t="shared" si="1512"/>
        <v>0</v>
      </c>
      <c r="Z407" s="4">
        <f t="shared" si="1512"/>
        <v>0</v>
      </c>
      <c r="AA407" s="4">
        <f t="shared" si="1512"/>
        <v>0</v>
      </c>
      <c r="AB407" s="4"/>
      <c r="AC407" s="4">
        <f t="shared" si="1512"/>
        <v>0</v>
      </c>
      <c r="AD407" s="4">
        <f t="shared" si="1512"/>
        <v>0</v>
      </c>
      <c r="AE407" s="4">
        <f t="shared" si="1512"/>
        <v>0</v>
      </c>
      <c r="AF407" s="4">
        <f t="shared" si="1512"/>
        <v>0</v>
      </c>
      <c r="AG407" s="4">
        <f t="shared" si="1512"/>
        <v>0</v>
      </c>
      <c r="AH407" s="4">
        <f t="shared" si="1512"/>
        <v>0</v>
      </c>
      <c r="AI407" s="127"/>
    </row>
    <row r="408" spans="1:35" ht="31.5" hidden="1" outlineLevel="7" x14ac:dyDescent="0.25">
      <c r="A408" s="138" t="s">
        <v>352</v>
      </c>
      <c r="B408" s="138" t="s">
        <v>143</v>
      </c>
      <c r="C408" s="18" t="s">
        <v>144</v>
      </c>
      <c r="D408" s="5">
        <v>3699.1</v>
      </c>
      <c r="E408" s="5"/>
      <c r="F408" s="5">
        <f t="shared" ref="F408" si="1513">SUM(D408:E408)</f>
        <v>3699.1</v>
      </c>
      <c r="G408" s="5"/>
      <c r="H408" s="5">
        <f t="shared" ref="H408" si="1514">SUM(F408:G408)</f>
        <v>3699.1</v>
      </c>
      <c r="I408" s="5"/>
      <c r="J408" s="5">
        <f t="shared" ref="J408" si="1515">SUM(H408:I408)</f>
        <v>3699.1</v>
      </c>
      <c r="K408" s="5"/>
      <c r="L408" s="5">
        <f t="shared" ref="L408" si="1516">SUM(J408:K408)</f>
        <v>3699.1</v>
      </c>
      <c r="M408" s="5"/>
      <c r="N408" s="5">
        <f t="shared" ref="N408" si="1517">SUM(L408:M408)</f>
        <v>3699.1</v>
      </c>
      <c r="O408" s="5"/>
      <c r="P408" s="5"/>
      <c r="Q408" s="5"/>
      <c r="R408" s="5"/>
      <c r="S408" s="5">
        <f t="shared" ref="S408" si="1518">SUM(Q408:R408)</f>
        <v>0</v>
      </c>
      <c r="T408" s="5"/>
      <c r="U408" s="5">
        <f t="shared" ref="U408" si="1519">SUM(S408:T408)</f>
        <v>0</v>
      </c>
      <c r="V408" s="5"/>
      <c r="W408" s="5">
        <f t="shared" ref="W408" si="1520">SUM(U408:V408)</f>
        <v>0</v>
      </c>
      <c r="X408" s="5"/>
      <c r="Y408" s="5">
        <f t="shared" ref="Y408" si="1521">SUM(W408:X408)</f>
        <v>0</v>
      </c>
      <c r="Z408" s="5"/>
      <c r="AA408" s="5"/>
      <c r="AB408" s="5"/>
      <c r="AC408" s="5"/>
      <c r="AD408" s="5">
        <f t="shared" ref="AD408" si="1522">SUM(AB408:AC408)</f>
        <v>0</v>
      </c>
      <c r="AE408" s="5"/>
      <c r="AF408" s="5">
        <f t="shared" ref="AF408" si="1523">SUM(AD408:AE408)</f>
        <v>0</v>
      </c>
      <c r="AG408" s="5"/>
      <c r="AH408" s="5">
        <f t="shared" ref="AH408" si="1524">SUM(AF408:AG408)</f>
        <v>0</v>
      </c>
      <c r="AI408" s="127"/>
    </row>
    <row r="409" spans="1:35" ht="31.5" hidden="1" outlineLevel="7" x14ac:dyDescent="0.2">
      <c r="A409" s="137" t="s">
        <v>691</v>
      </c>
      <c r="B409" s="137"/>
      <c r="C409" s="13" t="s">
        <v>692</v>
      </c>
      <c r="D409" s="5"/>
      <c r="E409" s="5"/>
      <c r="F409" s="5"/>
      <c r="G409" s="4">
        <f t="shared" ref="G409:N409" si="1525">G410</f>
        <v>411.90472</v>
      </c>
      <c r="H409" s="4">
        <f t="shared" si="1525"/>
        <v>411.90472</v>
      </c>
      <c r="I409" s="4">
        <f t="shared" si="1525"/>
        <v>0</v>
      </c>
      <c r="J409" s="4">
        <f t="shared" si="1525"/>
        <v>411.90472</v>
      </c>
      <c r="K409" s="4">
        <f t="shared" si="1525"/>
        <v>0</v>
      </c>
      <c r="L409" s="4">
        <f t="shared" si="1525"/>
        <v>411.90472</v>
      </c>
      <c r="M409" s="4">
        <f t="shared" si="1525"/>
        <v>0</v>
      </c>
      <c r="N409" s="4">
        <f t="shared" si="1525"/>
        <v>411.90472</v>
      </c>
      <c r="O409" s="5"/>
      <c r="P409" s="5"/>
      <c r="Q409" s="5"/>
      <c r="R409" s="5"/>
      <c r="S409" s="5"/>
      <c r="T409" s="4">
        <f t="shared" ref="T409:U409" si="1526">T410</f>
        <v>0</v>
      </c>
      <c r="U409" s="4">
        <f t="shared" si="1526"/>
        <v>0</v>
      </c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127"/>
    </row>
    <row r="410" spans="1:35" ht="31.5" hidden="1" outlineLevel="7" x14ac:dyDescent="0.2">
      <c r="A410" s="138" t="s">
        <v>691</v>
      </c>
      <c r="B410" s="138" t="s">
        <v>143</v>
      </c>
      <c r="C410" s="11" t="s">
        <v>144</v>
      </c>
      <c r="D410" s="5"/>
      <c r="E410" s="5"/>
      <c r="F410" s="5"/>
      <c r="G410" s="16">
        <f t="shared" ref="G410:J410" si="1527">G412</f>
        <v>411.90472</v>
      </c>
      <c r="H410" s="16">
        <f t="shared" si="1527"/>
        <v>411.90472</v>
      </c>
      <c r="I410" s="16">
        <f t="shared" si="1527"/>
        <v>0</v>
      </c>
      <c r="J410" s="16">
        <f t="shared" si="1527"/>
        <v>411.90472</v>
      </c>
      <c r="K410" s="16">
        <f t="shared" ref="K410:M410" si="1528">K412</f>
        <v>0</v>
      </c>
      <c r="L410" s="16">
        <f t="shared" ref="L410:N410" si="1529">L412</f>
        <v>411.90472</v>
      </c>
      <c r="M410" s="16">
        <f t="shared" si="1528"/>
        <v>0</v>
      </c>
      <c r="N410" s="16">
        <f t="shared" si="1529"/>
        <v>411.90472</v>
      </c>
      <c r="O410" s="5"/>
      <c r="P410" s="5"/>
      <c r="Q410" s="5"/>
      <c r="R410" s="5"/>
      <c r="S410" s="5"/>
      <c r="T410" s="16">
        <f t="shared" ref="T410:U410" si="1530">T412</f>
        <v>0</v>
      </c>
      <c r="U410" s="16">
        <f t="shared" si="1530"/>
        <v>0</v>
      </c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127"/>
    </row>
    <row r="411" spans="1:35" ht="15.75" hidden="1" outlineLevel="7" x14ac:dyDescent="0.2">
      <c r="A411" s="138"/>
      <c r="B411" s="138"/>
      <c r="C411" s="11" t="s">
        <v>614</v>
      </c>
      <c r="D411" s="5"/>
      <c r="E411" s="5"/>
      <c r="F411" s="5"/>
      <c r="G411" s="16"/>
      <c r="H411" s="16"/>
      <c r="I411" s="16"/>
      <c r="J411" s="16"/>
      <c r="K411" s="16"/>
      <c r="L411" s="16"/>
      <c r="M411" s="16"/>
      <c r="N411" s="16"/>
      <c r="O411" s="5"/>
      <c r="P411" s="5"/>
      <c r="Q411" s="5"/>
      <c r="R411" s="5"/>
      <c r="S411" s="5"/>
      <c r="T411" s="16"/>
      <c r="U411" s="16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127"/>
    </row>
    <row r="412" spans="1:35" ht="47.25" hidden="1" outlineLevel="7" x14ac:dyDescent="0.2">
      <c r="A412" s="138"/>
      <c r="B412" s="138"/>
      <c r="C412" s="11" t="s">
        <v>615</v>
      </c>
      <c r="D412" s="5"/>
      <c r="E412" s="5"/>
      <c r="F412" s="5"/>
      <c r="G412" s="16">
        <v>411.90472</v>
      </c>
      <c r="H412" s="16">
        <f t="shared" ref="H412" si="1531">SUM(F412:G412)</f>
        <v>411.90472</v>
      </c>
      <c r="I412" s="16"/>
      <c r="J412" s="16">
        <f t="shared" ref="J412:L412" si="1532">SUM(H412:I412)</f>
        <v>411.90472</v>
      </c>
      <c r="K412" s="16"/>
      <c r="L412" s="16">
        <f t="shared" si="1532"/>
        <v>411.90472</v>
      </c>
      <c r="M412" s="16"/>
      <c r="N412" s="16">
        <f t="shared" ref="N412" si="1533">SUM(L412:M412)</f>
        <v>411.90472</v>
      </c>
      <c r="O412" s="5"/>
      <c r="P412" s="5"/>
      <c r="Q412" s="5"/>
      <c r="R412" s="5"/>
      <c r="S412" s="5"/>
      <c r="T412" s="16"/>
      <c r="U412" s="16">
        <f t="shared" ref="U412" si="1534">SUM(S412:T412)</f>
        <v>0</v>
      </c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127"/>
    </row>
    <row r="413" spans="1:35" ht="31.5" hidden="1" outlineLevel="7" x14ac:dyDescent="0.2">
      <c r="A413" s="7" t="s">
        <v>686</v>
      </c>
      <c r="B413" s="7"/>
      <c r="C413" s="36" t="s">
        <v>687</v>
      </c>
      <c r="D413" s="5"/>
      <c r="E413" s="5"/>
      <c r="F413" s="5"/>
      <c r="G413" s="4">
        <f t="shared" ref="G413:N417" si="1535">G414</f>
        <v>388</v>
      </c>
      <c r="H413" s="4">
        <f t="shared" si="1535"/>
        <v>388</v>
      </c>
      <c r="I413" s="4">
        <f t="shared" si="1535"/>
        <v>0</v>
      </c>
      <c r="J413" s="4">
        <f t="shared" si="1535"/>
        <v>388</v>
      </c>
      <c r="K413" s="4">
        <f t="shared" si="1535"/>
        <v>0</v>
      </c>
      <c r="L413" s="4">
        <f t="shared" si="1535"/>
        <v>388</v>
      </c>
      <c r="M413" s="4">
        <f t="shared" si="1535"/>
        <v>0</v>
      </c>
      <c r="N413" s="4">
        <f t="shared" si="1535"/>
        <v>388</v>
      </c>
      <c r="O413" s="5"/>
      <c r="P413" s="5"/>
      <c r="Q413" s="5"/>
      <c r="R413" s="5"/>
      <c r="S413" s="5"/>
      <c r="T413" s="4">
        <f t="shared" ref="T413:U417" si="1536">T414</f>
        <v>0</v>
      </c>
      <c r="U413" s="4">
        <f t="shared" si="1536"/>
        <v>0</v>
      </c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127"/>
    </row>
    <row r="414" spans="1:35" ht="31.5" hidden="1" outlineLevel="7" x14ac:dyDescent="0.2">
      <c r="A414" s="6" t="s">
        <v>686</v>
      </c>
      <c r="B414" s="6" t="s">
        <v>143</v>
      </c>
      <c r="C414" s="20" t="s">
        <v>144</v>
      </c>
      <c r="D414" s="5"/>
      <c r="E414" s="5"/>
      <c r="F414" s="5"/>
      <c r="G414" s="5">
        <f t="shared" ref="G414:J414" si="1537">G416</f>
        <v>388</v>
      </c>
      <c r="H414" s="5">
        <f t="shared" si="1537"/>
        <v>388</v>
      </c>
      <c r="I414" s="5">
        <f t="shared" si="1537"/>
        <v>0</v>
      </c>
      <c r="J414" s="5">
        <f t="shared" si="1537"/>
        <v>388</v>
      </c>
      <c r="K414" s="5">
        <f t="shared" ref="K414:M414" si="1538">K416</f>
        <v>0</v>
      </c>
      <c r="L414" s="5">
        <f t="shared" ref="L414:N414" si="1539">L416</f>
        <v>388</v>
      </c>
      <c r="M414" s="5">
        <f t="shared" si="1538"/>
        <v>0</v>
      </c>
      <c r="N414" s="5">
        <f t="shared" si="1539"/>
        <v>388</v>
      </c>
      <c r="O414" s="5"/>
      <c r="P414" s="5"/>
      <c r="Q414" s="5"/>
      <c r="R414" s="5"/>
      <c r="S414" s="5"/>
      <c r="T414" s="5">
        <f t="shared" ref="T414:U414" si="1540">T416</f>
        <v>0</v>
      </c>
      <c r="U414" s="5">
        <f t="shared" si="1540"/>
        <v>0</v>
      </c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127"/>
    </row>
    <row r="415" spans="1:35" ht="15.75" hidden="1" outlineLevel="7" x14ac:dyDescent="0.2">
      <c r="A415" s="7"/>
      <c r="B415" s="6"/>
      <c r="C415" s="20" t="s">
        <v>614</v>
      </c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127"/>
    </row>
    <row r="416" spans="1:35" ht="31.5" hidden="1" outlineLevel="7" x14ac:dyDescent="0.2">
      <c r="A416" s="7"/>
      <c r="B416" s="6"/>
      <c r="C416" s="20" t="s">
        <v>688</v>
      </c>
      <c r="D416" s="5"/>
      <c r="E416" s="5"/>
      <c r="F416" s="5"/>
      <c r="G416" s="5">
        <v>388</v>
      </c>
      <c r="H416" s="5">
        <f t="shared" ref="H416" si="1541">SUM(F416:G416)</f>
        <v>388</v>
      </c>
      <c r="I416" s="5"/>
      <c r="J416" s="5">
        <f t="shared" ref="J416:L416" si="1542">SUM(H416:I416)</f>
        <v>388</v>
      </c>
      <c r="K416" s="5"/>
      <c r="L416" s="5">
        <f t="shared" si="1542"/>
        <v>388</v>
      </c>
      <c r="M416" s="5"/>
      <c r="N416" s="5">
        <f t="shared" ref="N416" si="1543">SUM(L416:M416)</f>
        <v>388</v>
      </c>
      <c r="O416" s="5"/>
      <c r="P416" s="5"/>
      <c r="Q416" s="5"/>
      <c r="R416" s="5"/>
      <c r="S416" s="5"/>
      <c r="T416" s="5"/>
      <c r="U416" s="5">
        <f t="shared" ref="U416" si="1544">SUM(S416:T416)</f>
        <v>0</v>
      </c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127"/>
    </row>
    <row r="417" spans="1:35" ht="47.25" hidden="1" outlineLevel="7" x14ac:dyDescent="0.2">
      <c r="A417" s="7" t="s">
        <v>689</v>
      </c>
      <c r="B417" s="7"/>
      <c r="C417" s="36" t="s">
        <v>827</v>
      </c>
      <c r="D417" s="5"/>
      <c r="E417" s="5"/>
      <c r="F417" s="5"/>
      <c r="G417" s="4">
        <f t="shared" si="1535"/>
        <v>17154.031559999999</v>
      </c>
      <c r="H417" s="4">
        <f t="shared" si="1535"/>
        <v>17154.031559999999</v>
      </c>
      <c r="I417" s="4">
        <f t="shared" si="1535"/>
        <v>0</v>
      </c>
      <c r="J417" s="4">
        <f t="shared" si="1535"/>
        <v>17154.031559999999</v>
      </c>
      <c r="K417" s="4">
        <f t="shared" si="1535"/>
        <v>0</v>
      </c>
      <c r="L417" s="4">
        <f t="shared" si="1535"/>
        <v>17154.031559999999</v>
      </c>
      <c r="M417" s="4">
        <f t="shared" si="1535"/>
        <v>0</v>
      </c>
      <c r="N417" s="4">
        <f t="shared" si="1535"/>
        <v>17154.031559999999</v>
      </c>
      <c r="O417" s="5"/>
      <c r="P417" s="5"/>
      <c r="Q417" s="5"/>
      <c r="R417" s="5"/>
      <c r="S417" s="5"/>
      <c r="T417" s="4">
        <f t="shared" si="1536"/>
        <v>0</v>
      </c>
      <c r="U417" s="4">
        <f t="shared" si="1536"/>
        <v>0</v>
      </c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127"/>
    </row>
    <row r="418" spans="1:35" ht="31.5" hidden="1" outlineLevel="7" x14ac:dyDescent="0.2">
      <c r="A418" s="6" t="s">
        <v>689</v>
      </c>
      <c r="B418" s="6" t="s">
        <v>143</v>
      </c>
      <c r="C418" s="20" t="s">
        <v>690</v>
      </c>
      <c r="D418" s="5"/>
      <c r="E418" s="5"/>
      <c r="F418" s="5"/>
      <c r="G418" s="16">
        <f t="shared" ref="G418:J418" si="1545">G420</f>
        <v>17154.031559999999</v>
      </c>
      <c r="H418" s="16">
        <f t="shared" si="1545"/>
        <v>17154.031559999999</v>
      </c>
      <c r="I418" s="16">
        <f t="shared" si="1545"/>
        <v>0</v>
      </c>
      <c r="J418" s="16">
        <f t="shared" si="1545"/>
        <v>17154.031559999999</v>
      </c>
      <c r="K418" s="16">
        <f t="shared" ref="K418:M418" si="1546">K420</f>
        <v>0</v>
      </c>
      <c r="L418" s="16">
        <f t="shared" ref="L418:N418" si="1547">L420</f>
        <v>17154.031559999999</v>
      </c>
      <c r="M418" s="16">
        <f t="shared" si="1546"/>
        <v>0</v>
      </c>
      <c r="N418" s="16">
        <f t="shared" si="1547"/>
        <v>17154.031559999999</v>
      </c>
      <c r="O418" s="5"/>
      <c r="P418" s="5"/>
      <c r="Q418" s="5"/>
      <c r="R418" s="5"/>
      <c r="S418" s="5"/>
      <c r="T418" s="16">
        <f t="shared" ref="T418:U418" si="1548">T420</f>
        <v>0</v>
      </c>
      <c r="U418" s="16">
        <f t="shared" si="1548"/>
        <v>0</v>
      </c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127"/>
    </row>
    <row r="419" spans="1:35" ht="15.75" hidden="1" outlineLevel="7" x14ac:dyDescent="0.2">
      <c r="A419" s="6"/>
      <c r="B419" s="6"/>
      <c r="C419" s="20" t="s">
        <v>614</v>
      </c>
      <c r="D419" s="5"/>
      <c r="E419" s="5"/>
      <c r="F419" s="5"/>
      <c r="G419" s="16"/>
      <c r="H419" s="16"/>
      <c r="I419" s="16"/>
      <c r="J419" s="16"/>
      <c r="K419" s="16"/>
      <c r="L419" s="16"/>
      <c r="M419" s="16"/>
      <c r="N419" s="16"/>
      <c r="O419" s="5"/>
      <c r="P419" s="5"/>
      <c r="Q419" s="5"/>
      <c r="R419" s="5"/>
      <c r="S419" s="5"/>
      <c r="T419" s="16"/>
      <c r="U419" s="16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127"/>
    </row>
    <row r="420" spans="1:35" ht="31.5" hidden="1" outlineLevel="7" x14ac:dyDescent="0.2">
      <c r="A420" s="6"/>
      <c r="B420" s="6"/>
      <c r="C420" s="20" t="s">
        <v>688</v>
      </c>
      <c r="D420" s="5"/>
      <c r="E420" s="5"/>
      <c r="F420" s="5"/>
      <c r="G420" s="16">
        <v>17154.031559999999</v>
      </c>
      <c r="H420" s="16">
        <f t="shared" ref="H420" si="1549">SUM(F420:G420)</f>
        <v>17154.031559999999</v>
      </c>
      <c r="I420" s="16"/>
      <c r="J420" s="16">
        <f t="shared" ref="J420:L420" si="1550">SUM(H420:I420)</f>
        <v>17154.031559999999</v>
      </c>
      <c r="K420" s="16"/>
      <c r="L420" s="16">
        <f t="shared" si="1550"/>
        <v>17154.031559999999</v>
      </c>
      <c r="M420" s="16"/>
      <c r="N420" s="16">
        <f t="shared" ref="N420" si="1551">SUM(L420:M420)</f>
        <v>17154.031559999999</v>
      </c>
      <c r="O420" s="5"/>
      <c r="P420" s="5"/>
      <c r="Q420" s="5"/>
      <c r="R420" s="5"/>
      <c r="S420" s="5"/>
      <c r="T420" s="16"/>
      <c r="U420" s="16">
        <f t="shared" ref="U420" si="1552">SUM(S420:T420)</f>
        <v>0</v>
      </c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127"/>
    </row>
    <row r="421" spans="1:35" ht="31.5" hidden="1" outlineLevel="4" x14ac:dyDescent="0.25">
      <c r="A421" s="137" t="s">
        <v>499</v>
      </c>
      <c r="B421" s="137"/>
      <c r="C421" s="19" t="s">
        <v>500</v>
      </c>
      <c r="D421" s="4">
        <f>D422+D431</f>
        <v>3704.6</v>
      </c>
      <c r="E421" s="4">
        <f t="shared" ref="E421:H421" si="1553">E422+E431</f>
        <v>0</v>
      </c>
      <c r="F421" s="4">
        <f t="shared" si="1553"/>
        <v>3704.6</v>
      </c>
      <c r="G421" s="4">
        <f t="shared" si="1553"/>
        <v>59.060769999999977</v>
      </c>
      <c r="H421" s="4">
        <f t="shared" si="1553"/>
        <v>3763.6607700000004</v>
      </c>
      <c r="I421" s="4">
        <f>I422+I431+I427</f>
        <v>191.66667000000001</v>
      </c>
      <c r="J421" s="4">
        <f t="shared" ref="J421" si="1554">J422+J431+J427</f>
        <v>3955.3274400000005</v>
      </c>
      <c r="K421" s="4">
        <f>K422+K431+K427+K429</f>
        <v>800</v>
      </c>
      <c r="L421" s="4">
        <f t="shared" ref="L421:AH421" si="1555">L422+L431+L427+L429</f>
        <v>4755.3274400000009</v>
      </c>
      <c r="M421" s="4">
        <f>M422+M431+M427+M429</f>
        <v>0</v>
      </c>
      <c r="N421" s="4">
        <f t="shared" ref="N421" si="1556">N422+N431+N427+N429</f>
        <v>4755.3274400000009</v>
      </c>
      <c r="O421" s="4">
        <f t="shared" si="1555"/>
        <v>3430.2</v>
      </c>
      <c r="P421" s="4">
        <f t="shared" si="1555"/>
        <v>0</v>
      </c>
      <c r="Q421" s="4">
        <f t="shared" si="1555"/>
        <v>3430.2</v>
      </c>
      <c r="R421" s="4">
        <f t="shared" si="1555"/>
        <v>0</v>
      </c>
      <c r="S421" s="4">
        <f t="shared" si="1555"/>
        <v>3430.2</v>
      </c>
      <c r="T421" s="4">
        <f t="shared" si="1555"/>
        <v>0</v>
      </c>
      <c r="U421" s="4">
        <f t="shared" si="1555"/>
        <v>3430.2</v>
      </c>
      <c r="V421" s="4">
        <f t="shared" si="1555"/>
        <v>0</v>
      </c>
      <c r="W421" s="4">
        <f t="shared" si="1555"/>
        <v>3430.2</v>
      </c>
      <c r="X421" s="4">
        <f t="shared" ref="X421:Y421" si="1557">X422+X431+X427+X429</f>
        <v>0</v>
      </c>
      <c r="Y421" s="4">
        <f t="shared" si="1557"/>
        <v>3430.2</v>
      </c>
      <c r="Z421" s="4">
        <f t="shared" si="1555"/>
        <v>3704.6</v>
      </c>
      <c r="AA421" s="4">
        <f t="shared" si="1555"/>
        <v>0</v>
      </c>
      <c r="AB421" s="4">
        <f t="shared" si="1555"/>
        <v>3704.6</v>
      </c>
      <c r="AC421" s="4">
        <f t="shared" si="1555"/>
        <v>0</v>
      </c>
      <c r="AD421" s="4">
        <f t="shared" si="1555"/>
        <v>3704.6</v>
      </c>
      <c r="AE421" s="4">
        <f t="shared" si="1555"/>
        <v>0</v>
      </c>
      <c r="AF421" s="4">
        <f t="shared" si="1555"/>
        <v>3704.6</v>
      </c>
      <c r="AG421" s="4">
        <f t="shared" si="1555"/>
        <v>0</v>
      </c>
      <c r="AH421" s="4">
        <f t="shared" si="1555"/>
        <v>3704.6</v>
      </c>
      <c r="AI421" s="127"/>
    </row>
    <row r="422" spans="1:35" ht="15.75" hidden="1" outlineLevel="5" x14ac:dyDescent="0.25">
      <c r="A422" s="137" t="s">
        <v>505</v>
      </c>
      <c r="B422" s="137"/>
      <c r="C422" s="19" t="s">
        <v>506</v>
      </c>
      <c r="D422" s="4">
        <f>D424+D425+D426</f>
        <v>2924.6</v>
      </c>
      <c r="E422" s="4">
        <f t="shared" ref="E422:F422" si="1558">E424+E425+E426</f>
        <v>0</v>
      </c>
      <c r="F422" s="4">
        <f t="shared" si="1558"/>
        <v>2924.6</v>
      </c>
      <c r="G422" s="4">
        <f>G424+G425+G426+G423</f>
        <v>59.060769999999977</v>
      </c>
      <c r="H422" s="4">
        <f t="shared" ref="H422:AD422" si="1559">H424+H425+H426+H423</f>
        <v>2983.6607700000004</v>
      </c>
      <c r="I422" s="4">
        <f>I424+I425+I426+I423</f>
        <v>-74.999999999999986</v>
      </c>
      <c r="J422" s="4">
        <f t="shared" ref="J422:L422" si="1560">J424+J425+J426+J423</f>
        <v>2908.6607700000004</v>
      </c>
      <c r="K422" s="4">
        <f t="shared" si="1560"/>
        <v>0</v>
      </c>
      <c r="L422" s="4">
        <f t="shared" si="1560"/>
        <v>2908.6607700000004</v>
      </c>
      <c r="M422" s="4">
        <f t="shared" ref="M422:N422" si="1561">M424+M425+M426+M423</f>
        <v>0</v>
      </c>
      <c r="N422" s="4">
        <f t="shared" si="1561"/>
        <v>2908.6607700000004</v>
      </c>
      <c r="O422" s="4">
        <f t="shared" si="1559"/>
        <v>2650.2</v>
      </c>
      <c r="P422" s="4">
        <f t="shared" si="1559"/>
        <v>0</v>
      </c>
      <c r="Q422" s="4">
        <f t="shared" si="1559"/>
        <v>2650.2</v>
      </c>
      <c r="R422" s="4">
        <f t="shared" si="1559"/>
        <v>0</v>
      </c>
      <c r="S422" s="4">
        <f t="shared" si="1559"/>
        <v>2650.2</v>
      </c>
      <c r="T422" s="4">
        <f>T424+T425+T426+T423</f>
        <v>0</v>
      </c>
      <c r="U422" s="4">
        <f t="shared" ref="U422:W422" si="1562">U424+U425+U426+U423</f>
        <v>2650.2</v>
      </c>
      <c r="V422" s="4">
        <f t="shared" si="1562"/>
        <v>0</v>
      </c>
      <c r="W422" s="4">
        <f t="shared" si="1562"/>
        <v>2650.2</v>
      </c>
      <c r="X422" s="4">
        <f t="shared" ref="X422:Y422" si="1563">X424+X425+X426+X423</f>
        <v>0</v>
      </c>
      <c r="Y422" s="4">
        <f t="shared" si="1563"/>
        <v>2650.2</v>
      </c>
      <c r="Z422" s="4">
        <f t="shared" si="1559"/>
        <v>2924.6</v>
      </c>
      <c r="AA422" s="4">
        <f t="shared" si="1559"/>
        <v>0</v>
      </c>
      <c r="AB422" s="4">
        <f t="shared" si="1559"/>
        <v>2924.6</v>
      </c>
      <c r="AC422" s="4">
        <f t="shared" si="1559"/>
        <v>0</v>
      </c>
      <c r="AD422" s="4">
        <f t="shared" si="1559"/>
        <v>2924.6</v>
      </c>
      <c r="AE422" s="4">
        <f t="shared" ref="AE422:AH422" si="1564">AE424+AE425+AE426+AE423</f>
        <v>0</v>
      </c>
      <c r="AF422" s="4">
        <f t="shared" si="1564"/>
        <v>2924.6</v>
      </c>
      <c r="AG422" s="4">
        <f t="shared" si="1564"/>
        <v>0</v>
      </c>
      <c r="AH422" s="4">
        <f t="shared" si="1564"/>
        <v>2924.6</v>
      </c>
      <c r="AI422" s="127"/>
    </row>
    <row r="423" spans="1:35" ht="47.25" hidden="1" outlineLevel="5" x14ac:dyDescent="0.2">
      <c r="A423" s="138" t="s">
        <v>505</v>
      </c>
      <c r="B423" s="138" t="s">
        <v>8</v>
      </c>
      <c r="C423" s="11" t="s">
        <v>9</v>
      </c>
      <c r="D423" s="5"/>
      <c r="E423" s="5"/>
      <c r="F423" s="5"/>
      <c r="G423" s="5">
        <v>0.3</v>
      </c>
      <c r="H423" s="5">
        <f t="shared" ref="H423:H426" si="1565">SUM(F423:G423)</f>
        <v>0.3</v>
      </c>
      <c r="I423" s="5">
        <v>-0.3</v>
      </c>
      <c r="J423" s="5">
        <f t="shared" ref="J423:J426" si="1566">SUM(H423:I423)</f>
        <v>0</v>
      </c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>
        <f t="shared" ref="U423:U426" si="1567">SUM(S423:T423)</f>
        <v>0</v>
      </c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127"/>
    </row>
    <row r="424" spans="1:35" ht="31.5" hidden="1" outlineLevel="7" x14ac:dyDescent="0.25">
      <c r="A424" s="138" t="s">
        <v>505</v>
      </c>
      <c r="B424" s="138" t="s">
        <v>11</v>
      </c>
      <c r="C424" s="18" t="s">
        <v>12</v>
      </c>
      <c r="D424" s="5">
        <v>547.9</v>
      </c>
      <c r="E424" s="5"/>
      <c r="F424" s="5">
        <f t="shared" ref="F424:F426" si="1568">SUM(D424:E424)</f>
        <v>547.9</v>
      </c>
      <c r="G424" s="5">
        <f>3.3+45.46077+10-200</f>
        <v>-141.23923000000002</v>
      </c>
      <c r="H424" s="5">
        <f t="shared" si="1565"/>
        <v>406.66076999999996</v>
      </c>
      <c r="I424" s="5">
        <f>-3.3-45.46077-10-312.9</f>
        <v>-371.66076999999996</v>
      </c>
      <c r="J424" s="5">
        <f t="shared" si="1566"/>
        <v>35</v>
      </c>
      <c r="K424" s="5"/>
      <c r="L424" s="5">
        <f t="shared" ref="L424:L426" si="1569">SUM(J424:K424)</f>
        <v>35</v>
      </c>
      <c r="M424" s="5"/>
      <c r="N424" s="5">
        <f t="shared" ref="N424:N426" si="1570">SUM(L424:M424)</f>
        <v>35</v>
      </c>
      <c r="O424" s="5">
        <v>490</v>
      </c>
      <c r="P424" s="5"/>
      <c r="Q424" s="5">
        <f t="shared" ref="Q424:Q426" si="1571">SUM(O424:P424)</f>
        <v>490</v>
      </c>
      <c r="R424" s="5"/>
      <c r="S424" s="5">
        <f t="shared" ref="S424:S426" si="1572">SUM(Q424:R424)</f>
        <v>490</v>
      </c>
      <c r="T424" s="5"/>
      <c r="U424" s="5">
        <f t="shared" si="1567"/>
        <v>490</v>
      </c>
      <c r="V424" s="5"/>
      <c r="W424" s="5">
        <f t="shared" ref="W424:W426" si="1573">SUM(U424:V424)</f>
        <v>490</v>
      </c>
      <c r="X424" s="5"/>
      <c r="Y424" s="5">
        <f t="shared" ref="Y424:Y426" si="1574">SUM(W424:X424)</f>
        <v>490</v>
      </c>
      <c r="Z424" s="5">
        <v>547.9</v>
      </c>
      <c r="AA424" s="5"/>
      <c r="AB424" s="5">
        <f t="shared" ref="AB424:AB426" si="1575">SUM(Z424:AA424)</f>
        <v>547.9</v>
      </c>
      <c r="AC424" s="5"/>
      <c r="AD424" s="5">
        <f t="shared" ref="AD424:AD426" si="1576">SUM(AB424:AC424)</f>
        <v>547.9</v>
      </c>
      <c r="AE424" s="5"/>
      <c r="AF424" s="5">
        <f t="shared" ref="AF424:AF426" si="1577">SUM(AD424:AE424)</f>
        <v>547.9</v>
      </c>
      <c r="AG424" s="5"/>
      <c r="AH424" s="5">
        <f t="shared" ref="AH424:AH426" si="1578">SUM(AF424:AG424)</f>
        <v>547.9</v>
      </c>
      <c r="AI424" s="127"/>
    </row>
    <row r="425" spans="1:35" ht="15.75" hidden="1" outlineLevel="7" x14ac:dyDescent="0.25">
      <c r="A425" s="138" t="s">
        <v>505</v>
      </c>
      <c r="B425" s="138" t="s">
        <v>33</v>
      </c>
      <c r="C425" s="18" t="s">
        <v>34</v>
      </c>
      <c r="D425" s="5">
        <v>180.2</v>
      </c>
      <c r="E425" s="5"/>
      <c r="F425" s="5">
        <f t="shared" si="1568"/>
        <v>180.2</v>
      </c>
      <c r="G425" s="5">
        <v>-79.8</v>
      </c>
      <c r="H425" s="5">
        <f t="shared" si="1565"/>
        <v>100.39999999999999</v>
      </c>
      <c r="I425" s="5">
        <f>279.9-75</f>
        <v>204.89999999999998</v>
      </c>
      <c r="J425" s="5">
        <f t="shared" si="1566"/>
        <v>305.29999999999995</v>
      </c>
      <c r="K425" s="5"/>
      <c r="L425" s="5">
        <f t="shared" si="1569"/>
        <v>305.29999999999995</v>
      </c>
      <c r="M425" s="5"/>
      <c r="N425" s="5">
        <f t="shared" si="1570"/>
        <v>305.29999999999995</v>
      </c>
      <c r="O425" s="5">
        <v>180.2</v>
      </c>
      <c r="P425" s="5"/>
      <c r="Q425" s="5">
        <f t="shared" si="1571"/>
        <v>180.2</v>
      </c>
      <c r="R425" s="5"/>
      <c r="S425" s="5">
        <f t="shared" si="1572"/>
        <v>180.2</v>
      </c>
      <c r="T425" s="5"/>
      <c r="U425" s="5">
        <f t="shared" si="1567"/>
        <v>180.2</v>
      </c>
      <c r="V425" s="5"/>
      <c r="W425" s="5">
        <f t="shared" si="1573"/>
        <v>180.2</v>
      </c>
      <c r="X425" s="5"/>
      <c r="Y425" s="5">
        <f t="shared" si="1574"/>
        <v>180.2</v>
      </c>
      <c r="Z425" s="5">
        <v>180.2</v>
      </c>
      <c r="AA425" s="5"/>
      <c r="AB425" s="5">
        <f t="shared" si="1575"/>
        <v>180.2</v>
      </c>
      <c r="AC425" s="5"/>
      <c r="AD425" s="5">
        <f t="shared" si="1576"/>
        <v>180.2</v>
      </c>
      <c r="AE425" s="5"/>
      <c r="AF425" s="5">
        <f t="shared" si="1577"/>
        <v>180.2</v>
      </c>
      <c r="AG425" s="5"/>
      <c r="AH425" s="5">
        <f t="shared" si="1578"/>
        <v>180.2</v>
      </c>
      <c r="AI425" s="127"/>
    </row>
    <row r="426" spans="1:35" ht="31.5" hidden="1" outlineLevel="7" x14ac:dyDescent="0.25">
      <c r="A426" s="138" t="s">
        <v>505</v>
      </c>
      <c r="B426" s="138" t="s">
        <v>92</v>
      </c>
      <c r="C426" s="18" t="s">
        <v>93</v>
      </c>
      <c r="D426" s="5">
        <v>2196.5</v>
      </c>
      <c r="E426" s="5"/>
      <c r="F426" s="5">
        <f t="shared" si="1568"/>
        <v>2196.5</v>
      </c>
      <c r="G426" s="5">
        <v>279.8</v>
      </c>
      <c r="H426" s="5">
        <f t="shared" si="1565"/>
        <v>2476.3000000000002</v>
      </c>
      <c r="I426" s="5">
        <f>3.3+45.46077+10+33.3</f>
        <v>92.060769999999991</v>
      </c>
      <c r="J426" s="5">
        <f t="shared" si="1566"/>
        <v>2568.3607700000002</v>
      </c>
      <c r="K426" s="5"/>
      <c r="L426" s="5">
        <f t="shared" si="1569"/>
        <v>2568.3607700000002</v>
      </c>
      <c r="M426" s="5"/>
      <c r="N426" s="5">
        <f t="shared" si="1570"/>
        <v>2568.3607700000002</v>
      </c>
      <c r="O426" s="5">
        <v>1980</v>
      </c>
      <c r="P426" s="5"/>
      <c r="Q426" s="5">
        <f t="shared" si="1571"/>
        <v>1980</v>
      </c>
      <c r="R426" s="5"/>
      <c r="S426" s="5">
        <f t="shared" si="1572"/>
        <v>1980</v>
      </c>
      <c r="T426" s="5"/>
      <c r="U426" s="5">
        <f t="shared" si="1567"/>
        <v>1980</v>
      </c>
      <c r="V426" s="5"/>
      <c r="W426" s="5">
        <f t="shared" si="1573"/>
        <v>1980</v>
      </c>
      <c r="X426" s="5"/>
      <c r="Y426" s="5">
        <f t="shared" si="1574"/>
        <v>1980</v>
      </c>
      <c r="Z426" s="5">
        <v>2196.5</v>
      </c>
      <c r="AA426" s="5"/>
      <c r="AB426" s="5">
        <f t="shared" si="1575"/>
        <v>2196.5</v>
      </c>
      <c r="AC426" s="5"/>
      <c r="AD426" s="5">
        <f t="shared" si="1576"/>
        <v>2196.5</v>
      </c>
      <c r="AE426" s="5"/>
      <c r="AF426" s="5">
        <f t="shared" si="1577"/>
        <v>2196.5</v>
      </c>
      <c r="AG426" s="5"/>
      <c r="AH426" s="5">
        <f t="shared" si="1578"/>
        <v>2196.5</v>
      </c>
      <c r="AI426" s="127"/>
    </row>
    <row r="427" spans="1:35" ht="31.5" hidden="1" outlineLevel="7" x14ac:dyDescent="0.2">
      <c r="A427" s="137" t="s">
        <v>733</v>
      </c>
      <c r="B427" s="138"/>
      <c r="C427" s="13" t="s">
        <v>730</v>
      </c>
      <c r="D427" s="5"/>
      <c r="E427" s="5"/>
      <c r="F427" s="5"/>
      <c r="G427" s="5"/>
      <c r="H427" s="5"/>
      <c r="I427" s="4">
        <f t="shared" ref="E427:N431" si="1579">I428</f>
        <v>266.66667000000001</v>
      </c>
      <c r="J427" s="4">
        <f t="shared" si="1579"/>
        <v>266.66667000000001</v>
      </c>
      <c r="K427" s="4">
        <f t="shared" si="1579"/>
        <v>0</v>
      </c>
      <c r="L427" s="4">
        <f t="shared" si="1579"/>
        <v>266.66667000000001</v>
      </c>
      <c r="M427" s="4">
        <f t="shared" si="1579"/>
        <v>0</v>
      </c>
      <c r="N427" s="4">
        <f t="shared" si="1579"/>
        <v>266.66667000000001</v>
      </c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127"/>
    </row>
    <row r="428" spans="1:35" ht="31.5" hidden="1" outlineLevel="7" x14ac:dyDescent="0.2">
      <c r="A428" s="138" t="s">
        <v>733</v>
      </c>
      <c r="B428" s="138" t="s">
        <v>92</v>
      </c>
      <c r="C428" s="11" t="s">
        <v>93</v>
      </c>
      <c r="D428" s="5"/>
      <c r="E428" s="5"/>
      <c r="F428" s="5"/>
      <c r="G428" s="5"/>
      <c r="H428" s="5"/>
      <c r="I428" s="5">
        <v>266.66667000000001</v>
      </c>
      <c r="J428" s="5">
        <f t="shared" ref="J428" si="1580">SUM(H428:I428)</f>
        <v>266.66667000000001</v>
      </c>
      <c r="K428" s="5"/>
      <c r="L428" s="5">
        <f t="shared" ref="L428:L432" si="1581">SUM(J428:K428)</f>
        <v>266.66667000000001</v>
      </c>
      <c r="M428" s="5"/>
      <c r="N428" s="5">
        <f t="shared" ref="N428" si="1582">SUM(L428:M428)</f>
        <v>266.66667000000001</v>
      </c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127"/>
    </row>
    <row r="429" spans="1:35" ht="31.5" hidden="1" outlineLevel="7" x14ac:dyDescent="0.2">
      <c r="A429" s="137" t="s">
        <v>733</v>
      </c>
      <c r="B429" s="138"/>
      <c r="C429" s="13" t="s">
        <v>752</v>
      </c>
      <c r="D429" s="5"/>
      <c r="E429" s="5"/>
      <c r="F429" s="5"/>
      <c r="G429" s="5"/>
      <c r="H429" s="5"/>
      <c r="I429" s="5"/>
      <c r="J429" s="5"/>
      <c r="K429" s="4">
        <f t="shared" si="1579"/>
        <v>800</v>
      </c>
      <c r="L429" s="4">
        <f t="shared" si="1579"/>
        <v>800</v>
      </c>
      <c r="M429" s="4">
        <f t="shared" si="1579"/>
        <v>0</v>
      </c>
      <c r="N429" s="4">
        <f t="shared" si="1579"/>
        <v>800</v>
      </c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127"/>
    </row>
    <row r="430" spans="1:35" ht="31.5" hidden="1" outlineLevel="7" x14ac:dyDescent="0.2">
      <c r="A430" s="138" t="s">
        <v>733</v>
      </c>
      <c r="B430" s="138" t="s">
        <v>92</v>
      </c>
      <c r="C430" s="11" t="s">
        <v>93</v>
      </c>
      <c r="D430" s="5"/>
      <c r="E430" s="5"/>
      <c r="F430" s="5"/>
      <c r="G430" s="5"/>
      <c r="H430" s="5"/>
      <c r="I430" s="5"/>
      <c r="J430" s="5"/>
      <c r="K430" s="5">
        <v>800</v>
      </c>
      <c r="L430" s="5">
        <f t="shared" ref="L430" si="1583">SUM(J430:K430)</f>
        <v>800</v>
      </c>
      <c r="M430" s="5"/>
      <c r="N430" s="5">
        <f t="shared" ref="N430" si="1584">SUM(L430:M430)</f>
        <v>800</v>
      </c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127"/>
    </row>
    <row r="431" spans="1:35" ht="31.5" hidden="1" outlineLevel="5" x14ac:dyDescent="0.25">
      <c r="A431" s="137" t="s">
        <v>501</v>
      </c>
      <c r="B431" s="137"/>
      <c r="C431" s="19" t="s">
        <v>502</v>
      </c>
      <c r="D431" s="4">
        <f>D432</f>
        <v>780</v>
      </c>
      <c r="E431" s="4">
        <f t="shared" si="1579"/>
        <v>0</v>
      </c>
      <c r="F431" s="4">
        <f t="shared" si="1579"/>
        <v>780</v>
      </c>
      <c r="G431" s="4">
        <f t="shared" si="1579"/>
        <v>0</v>
      </c>
      <c r="H431" s="4">
        <f t="shared" si="1579"/>
        <v>780</v>
      </c>
      <c r="I431" s="4">
        <f t="shared" si="1579"/>
        <v>0</v>
      </c>
      <c r="J431" s="4">
        <f t="shared" si="1579"/>
        <v>780</v>
      </c>
      <c r="K431" s="4">
        <f t="shared" si="1579"/>
        <v>0</v>
      </c>
      <c r="L431" s="4">
        <f t="shared" si="1579"/>
        <v>780</v>
      </c>
      <c r="M431" s="4">
        <f t="shared" si="1579"/>
        <v>0</v>
      </c>
      <c r="N431" s="4">
        <f t="shared" si="1579"/>
        <v>780</v>
      </c>
      <c r="O431" s="4">
        <f>O432</f>
        <v>780</v>
      </c>
      <c r="P431" s="4">
        <f t="shared" ref="P431:Y431" si="1585">P432</f>
        <v>0</v>
      </c>
      <c r="Q431" s="4">
        <f t="shared" si="1585"/>
        <v>780</v>
      </c>
      <c r="R431" s="4">
        <f t="shared" si="1585"/>
        <v>0</v>
      </c>
      <c r="S431" s="4">
        <f t="shared" si="1585"/>
        <v>780</v>
      </c>
      <c r="T431" s="4">
        <f t="shared" si="1585"/>
        <v>0</v>
      </c>
      <c r="U431" s="4">
        <f t="shared" si="1585"/>
        <v>780</v>
      </c>
      <c r="V431" s="4">
        <f t="shared" si="1585"/>
        <v>0</v>
      </c>
      <c r="W431" s="4">
        <f t="shared" si="1585"/>
        <v>780</v>
      </c>
      <c r="X431" s="4">
        <f t="shared" si="1585"/>
        <v>0</v>
      </c>
      <c r="Y431" s="4">
        <f t="shared" si="1585"/>
        <v>780</v>
      </c>
      <c r="Z431" s="4">
        <f>Z432</f>
        <v>780</v>
      </c>
      <c r="AA431" s="4">
        <f t="shared" ref="AA431:AH431" si="1586">AA432</f>
        <v>0</v>
      </c>
      <c r="AB431" s="4">
        <f t="shared" si="1586"/>
        <v>780</v>
      </c>
      <c r="AC431" s="4">
        <f t="shared" si="1586"/>
        <v>0</v>
      </c>
      <c r="AD431" s="4">
        <f t="shared" si="1586"/>
        <v>780</v>
      </c>
      <c r="AE431" s="4">
        <f t="shared" si="1586"/>
        <v>0</v>
      </c>
      <c r="AF431" s="4">
        <f t="shared" si="1586"/>
        <v>780</v>
      </c>
      <c r="AG431" s="4">
        <f t="shared" si="1586"/>
        <v>0</v>
      </c>
      <c r="AH431" s="4">
        <f t="shared" si="1586"/>
        <v>780</v>
      </c>
      <c r="AI431" s="127"/>
    </row>
    <row r="432" spans="1:35" ht="15.75" hidden="1" outlineLevel="7" x14ac:dyDescent="0.25">
      <c r="A432" s="138" t="s">
        <v>501</v>
      </c>
      <c r="B432" s="138" t="s">
        <v>33</v>
      </c>
      <c r="C432" s="18" t="s">
        <v>34</v>
      </c>
      <c r="D432" s="5">
        <v>780</v>
      </c>
      <c r="E432" s="5"/>
      <c r="F432" s="5">
        <f t="shared" ref="F432" si="1587">SUM(D432:E432)</f>
        <v>780</v>
      </c>
      <c r="G432" s="5"/>
      <c r="H432" s="5">
        <f t="shared" ref="H432" si="1588">SUM(F432:G432)</f>
        <v>780</v>
      </c>
      <c r="I432" s="5"/>
      <c r="J432" s="5">
        <f t="shared" ref="J432" si="1589">SUM(H432:I432)</f>
        <v>780</v>
      </c>
      <c r="K432" s="5"/>
      <c r="L432" s="5">
        <f t="shared" si="1581"/>
        <v>780</v>
      </c>
      <c r="M432" s="5"/>
      <c r="N432" s="5">
        <f t="shared" ref="N432" si="1590">SUM(L432:M432)</f>
        <v>780</v>
      </c>
      <c r="O432" s="5">
        <v>780</v>
      </c>
      <c r="P432" s="5"/>
      <c r="Q432" s="5">
        <f t="shared" ref="Q432" si="1591">SUM(O432:P432)</f>
        <v>780</v>
      </c>
      <c r="R432" s="5"/>
      <c r="S432" s="5">
        <f t="shared" ref="S432" si="1592">SUM(Q432:R432)</f>
        <v>780</v>
      </c>
      <c r="T432" s="5"/>
      <c r="U432" s="5">
        <f t="shared" ref="U432" si="1593">SUM(S432:T432)</f>
        <v>780</v>
      </c>
      <c r="V432" s="5"/>
      <c r="W432" s="5">
        <f t="shared" ref="W432" si="1594">SUM(U432:V432)</f>
        <v>780</v>
      </c>
      <c r="X432" s="5"/>
      <c r="Y432" s="5">
        <f t="shared" ref="Y432" si="1595">SUM(W432:X432)</f>
        <v>780</v>
      </c>
      <c r="Z432" s="5">
        <v>780</v>
      </c>
      <c r="AA432" s="5"/>
      <c r="AB432" s="5">
        <f t="shared" ref="AB432" si="1596">SUM(Z432:AA432)</f>
        <v>780</v>
      </c>
      <c r="AC432" s="5"/>
      <c r="AD432" s="5">
        <f t="shared" ref="AD432" si="1597">SUM(AB432:AC432)</f>
        <v>780</v>
      </c>
      <c r="AE432" s="5"/>
      <c r="AF432" s="5">
        <f t="shared" ref="AF432" si="1598">SUM(AD432:AE432)</f>
        <v>780</v>
      </c>
      <c r="AG432" s="5"/>
      <c r="AH432" s="5">
        <f t="shared" ref="AH432" si="1599">SUM(AF432:AG432)</f>
        <v>780</v>
      </c>
      <c r="AI432" s="127"/>
    </row>
    <row r="433" spans="1:35" ht="31.5" hidden="1" outlineLevel="4" x14ac:dyDescent="0.25">
      <c r="A433" s="137" t="s">
        <v>507</v>
      </c>
      <c r="B433" s="137"/>
      <c r="C433" s="19" t="s">
        <v>603</v>
      </c>
      <c r="D433" s="4">
        <f>D436+D434</f>
        <v>0</v>
      </c>
      <c r="E433" s="4">
        <f t="shared" ref="E433" si="1600">E436+E434</f>
        <v>0</v>
      </c>
      <c r="F433" s="4"/>
      <c r="G433" s="4">
        <f>G436+G434+G440</f>
        <v>2543.7894700000002</v>
      </c>
      <c r="H433" s="4">
        <f t="shared" ref="H433:AD433" si="1601">H436+H434+H440</f>
        <v>2543.7894700000002</v>
      </c>
      <c r="I433" s="4">
        <f>I436+I434+I440+I438</f>
        <v>133.88365999999999</v>
      </c>
      <c r="J433" s="4">
        <f t="shared" ref="J433:W433" si="1602">J436+J434+J440+J438</f>
        <v>2677.6731300000001</v>
      </c>
      <c r="K433" s="4">
        <f t="shared" ref="K433:L433" si="1603">K436+K434+K440+K438</f>
        <v>0</v>
      </c>
      <c r="L433" s="4">
        <f t="shared" si="1603"/>
        <v>2677.6731300000001</v>
      </c>
      <c r="M433" s="4">
        <f t="shared" ref="M433:N433" si="1604">M436+M434+M440+M438</f>
        <v>0</v>
      </c>
      <c r="N433" s="4">
        <f t="shared" si="1604"/>
        <v>2677.6731300000001</v>
      </c>
      <c r="O433" s="4">
        <f t="shared" si="1602"/>
        <v>5360.4520499999999</v>
      </c>
      <c r="P433" s="4">
        <f t="shared" si="1602"/>
        <v>0</v>
      </c>
      <c r="Q433" s="4">
        <f t="shared" si="1602"/>
        <v>2748.9495500000003</v>
      </c>
      <c r="R433" s="4">
        <f t="shared" si="1602"/>
        <v>2717.26316</v>
      </c>
      <c r="S433" s="4">
        <f t="shared" si="1602"/>
        <v>5466.2127099999998</v>
      </c>
      <c r="T433" s="4">
        <f t="shared" si="1602"/>
        <v>143.01384999999999</v>
      </c>
      <c r="U433" s="4">
        <f t="shared" si="1602"/>
        <v>5609.2265600000001</v>
      </c>
      <c r="V433" s="4">
        <f t="shared" si="1602"/>
        <v>0</v>
      </c>
      <c r="W433" s="4">
        <f t="shared" si="1602"/>
        <v>5609.2265600000001</v>
      </c>
      <c r="X433" s="4">
        <f t="shared" ref="X433:Y433" si="1605">X436+X434+X440+X438</f>
        <v>0</v>
      </c>
      <c r="Y433" s="4">
        <f t="shared" si="1605"/>
        <v>5609.2265600000001</v>
      </c>
      <c r="Z433" s="4">
        <f t="shared" si="1601"/>
        <v>0</v>
      </c>
      <c r="AA433" s="4">
        <f t="shared" si="1601"/>
        <v>0</v>
      </c>
      <c r="AB433" s="4">
        <f t="shared" si="1601"/>
        <v>0</v>
      </c>
      <c r="AC433" s="4">
        <f t="shared" si="1601"/>
        <v>7095.4</v>
      </c>
      <c r="AD433" s="4">
        <f t="shared" si="1601"/>
        <v>7095.4</v>
      </c>
      <c r="AE433" s="4">
        <f t="shared" ref="AE433:AF433" si="1606">AE436+AE434+AE440</f>
        <v>0</v>
      </c>
      <c r="AF433" s="4">
        <f t="shared" si="1606"/>
        <v>7095.4</v>
      </c>
      <c r="AG433" s="4">
        <f t="shared" ref="AG433:AH433" si="1607">AG436+AG434+AG440+AG438</f>
        <v>0</v>
      </c>
      <c r="AH433" s="4">
        <f t="shared" si="1607"/>
        <v>7095.4</v>
      </c>
      <c r="AI433" s="127"/>
    </row>
    <row r="434" spans="1:35" ht="63" hidden="1" outlineLevel="4" x14ac:dyDescent="0.25">
      <c r="A434" s="137" t="s">
        <v>510</v>
      </c>
      <c r="B434" s="137"/>
      <c r="C434" s="19" t="s">
        <v>609</v>
      </c>
      <c r="D434" s="4">
        <f>D435</f>
        <v>0</v>
      </c>
      <c r="E434" s="4">
        <f t="shared" ref="E434:I434" si="1608">E435</f>
        <v>0</v>
      </c>
      <c r="F434" s="4"/>
      <c r="G434" s="4">
        <f t="shared" si="1608"/>
        <v>0</v>
      </c>
      <c r="H434" s="4"/>
      <c r="I434" s="4">
        <f t="shared" si="1608"/>
        <v>0</v>
      </c>
      <c r="J434" s="4"/>
      <c r="K434" s="4">
        <f t="shared" ref="K434:AG440" si="1609">K435</f>
        <v>0</v>
      </c>
      <c r="L434" s="4">
        <f t="shared" si="1609"/>
        <v>0</v>
      </c>
      <c r="M434" s="4">
        <f t="shared" si="1609"/>
        <v>0</v>
      </c>
      <c r="N434" s="4">
        <f t="shared" si="1609"/>
        <v>0</v>
      </c>
      <c r="O434" s="4">
        <f t="shared" si="1609"/>
        <v>137.44704999999999</v>
      </c>
      <c r="P434" s="4">
        <f t="shared" si="1609"/>
        <v>0</v>
      </c>
      <c r="Q434" s="4">
        <f t="shared" si="1609"/>
        <v>137.44704999999999</v>
      </c>
      <c r="R434" s="4">
        <f t="shared" si="1609"/>
        <v>0</v>
      </c>
      <c r="S434" s="4">
        <f t="shared" si="1609"/>
        <v>137.44704999999999</v>
      </c>
      <c r="T434" s="4">
        <f t="shared" si="1609"/>
        <v>0</v>
      </c>
      <c r="U434" s="4">
        <f t="shared" si="1609"/>
        <v>137.44704999999999</v>
      </c>
      <c r="V434" s="4">
        <f t="shared" si="1609"/>
        <v>0</v>
      </c>
      <c r="W434" s="4">
        <f t="shared" si="1609"/>
        <v>137.44704999999999</v>
      </c>
      <c r="X434" s="4">
        <f t="shared" si="1609"/>
        <v>0</v>
      </c>
      <c r="Y434" s="4">
        <f t="shared" si="1609"/>
        <v>137.44704999999999</v>
      </c>
      <c r="Z434" s="4">
        <f t="shared" si="1609"/>
        <v>0</v>
      </c>
      <c r="AA434" s="4">
        <f t="shared" si="1609"/>
        <v>0</v>
      </c>
      <c r="AB434" s="4">
        <f t="shared" si="1609"/>
        <v>0</v>
      </c>
      <c r="AC434" s="4">
        <f t="shared" si="1609"/>
        <v>0</v>
      </c>
      <c r="AD434" s="4">
        <f t="shared" si="1609"/>
        <v>0</v>
      </c>
      <c r="AE434" s="4">
        <f t="shared" si="1609"/>
        <v>0</v>
      </c>
      <c r="AF434" s="4">
        <f t="shared" si="1609"/>
        <v>0</v>
      </c>
      <c r="AG434" s="4">
        <f t="shared" si="1609"/>
        <v>0</v>
      </c>
      <c r="AH434" s="4">
        <f t="shared" ref="AG434:AH440" si="1610">AH435</f>
        <v>0</v>
      </c>
      <c r="AI434" s="127"/>
    </row>
    <row r="435" spans="1:35" ht="31.5" hidden="1" outlineLevel="4" x14ac:dyDescent="0.25">
      <c r="A435" s="138" t="s">
        <v>510</v>
      </c>
      <c r="B435" s="138" t="s">
        <v>92</v>
      </c>
      <c r="C435" s="18" t="s">
        <v>93</v>
      </c>
      <c r="D435" s="5"/>
      <c r="E435" s="5"/>
      <c r="F435" s="5"/>
      <c r="G435" s="5"/>
      <c r="H435" s="5"/>
      <c r="I435" s="5"/>
      <c r="J435" s="5"/>
      <c r="K435" s="5"/>
      <c r="L435" s="5">
        <f t="shared" ref="L435" si="1611">SUM(J435:K435)</f>
        <v>0</v>
      </c>
      <c r="M435" s="5"/>
      <c r="N435" s="5">
        <f t="shared" ref="N435" si="1612">SUM(L435:M435)</f>
        <v>0</v>
      </c>
      <c r="O435" s="16">
        <v>137.44704999999999</v>
      </c>
      <c r="P435" s="5"/>
      <c r="Q435" s="5">
        <f t="shared" ref="Q435" si="1613">SUM(O435:P435)</f>
        <v>137.44704999999999</v>
      </c>
      <c r="R435" s="5"/>
      <c r="S435" s="5">
        <f t="shared" ref="S435" si="1614">SUM(Q435:R435)</f>
        <v>137.44704999999999</v>
      </c>
      <c r="T435" s="5"/>
      <c r="U435" s="5">
        <f t="shared" ref="U435" si="1615">SUM(S435:T435)</f>
        <v>137.44704999999999</v>
      </c>
      <c r="V435" s="5"/>
      <c r="W435" s="5">
        <f t="shared" ref="W435" si="1616">SUM(U435:V435)</f>
        <v>137.44704999999999</v>
      </c>
      <c r="X435" s="5"/>
      <c r="Y435" s="5">
        <f t="shared" ref="Y435" si="1617">SUM(W435:X435)</f>
        <v>137.44704999999999</v>
      </c>
      <c r="Z435" s="5"/>
      <c r="AA435" s="5"/>
      <c r="AB435" s="5"/>
      <c r="AC435" s="5"/>
      <c r="AD435" s="5">
        <f t="shared" ref="AD435" si="1618">SUM(AB435:AC435)</f>
        <v>0</v>
      </c>
      <c r="AE435" s="5"/>
      <c r="AF435" s="5">
        <f t="shared" ref="AF435" si="1619">SUM(AD435:AE435)</f>
        <v>0</v>
      </c>
      <c r="AG435" s="5"/>
      <c r="AH435" s="5">
        <f t="shared" ref="AH435" si="1620">SUM(AF435:AG435)</f>
        <v>0</v>
      </c>
      <c r="AI435" s="127"/>
    </row>
    <row r="436" spans="1:35" ht="63" hidden="1" outlineLevel="5" x14ac:dyDescent="0.25">
      <c r="A436" s="137" t="s">
        <v>510</v>
      </c>
      <c r="B436" s="137"/>
      <c r="C436" s="19" t="s">
        <v>620</v>
      </c>
      <c r="D436" s="4">
        <f>D437</f>
        <v>0</v>
      </c>
      <c r="E436" s="4">
        <f t="shared" ref="E436:J440" si="1621">E437</f>
        <v>0</v>
      </c>
      <c r="F436" s="4"/>
      <c r="G436" s="4">
        <f t="shared" si="1621"/>
        <v>0</v>
      </c>
      <c r="H436" s="4">
        <f t="shared" si="1621"/>
        <v>0</v>
      </c>
      <c r="I436" s="4">
        <f t="shared" si="1621"/>
        <v>0</v>
      </c>
      <c r="J436" s="4">
        <f t="shared" si="1621"/>
        <v>0</v>
      </c>
      <c r="K436" s="4">
        <f t="shared" si="1609"/>
        <v>0</v>
      </c>
      <c r="L436" s="4">
        <f t="shared" si="1609"/>
        <v>0</v>
      </c>
      <c r="M436" s="4">
        <f t="shared" si="1609"/>
        <v>0</v>
      </c>
      <c r="N436" s="4">
        <f t="shared" si="1609"/>
        <v>0</v>
      </c>
      <c r="O436" s="4">
        <f t="shared" si="1609"/>
        <v>2611.5025000000001</v>
      </c>
      <c r="P436" s="4">
        <f t="shared" si="1609"/>
        <v>0</v>
      </c>
      <c r="Q436" s="4">
        <f t="shared" si="1609"/>
        <v>2611.5025000000001</v>
      </c>
      <c r="R436" s="4">
        <f t="shared" si="1609"/>
        <v>0</v>
      </c>
      <c r="S436" s="4">
        <f t="shared" si="1609"/>
        <v>2611.5025000000001</v>
      </c>
      <c r="T436" s="4">
        <f t="shared" si="1609"/>
        <v>0</v>
      </c>
      <c r="U436" s="4">
        <f t="shared" si="1609"/>
        <v>2611.5025000000001</v>
      </c>
      <c r="V436" s="4">
        <f t="shared" si="1609"/>
        <v>0</v>
      </c>
      <c r="W436" s="4">
        <f t="shared" si="1609"/>
        <v>2611.5025000000001</v>
      </c>
      <c r="X436" s="4">
        <f t="shared" si="1609"/>
        <v>0</v>
      </c>
      <c r="Y436" s="4">
        <f t="shared" si="1609"/>
        <v>2611.5025000000001</v>
      </c>
      <c r="Z436" s="4">
        <f t="shared" si="1609"/>
        <v>0</v>
      </c>
      <c r="AA436" s="4">
        <f t="shared" si="1609"/>
        <v>0</v>
      </c>
      <c r="AB436" s="4">
        <f t="shared" si="1609"/>
        <v>0</v>
      </c>
      <c r="AC436" s="4">
        <f t="shared" si="1609"/>
        <v>7095.4</v>
      </c>
      <c r="AD436" s="4">
        <f t="shared" si="1609"/>
        <v>7095.4</v>
      </c>
      <c r="AE436" s="4">
        <f t="shared" si="1609"/>
        <v>0</v>
      </c>
      <c r="AF436" s="4">
        <f t="shared" si="1609"/>
        <v>7095.4</v>
      </c>
      <c r="AG436" s="4">
        <f t="shared" si="1610"/>
        <v>0</v>
      </c>
      <c r="AH436" s="4">
        <f t="shared" si="1610"/>
        <v>7095.4</v>
      </c>
      <c r="AI436" s="127"/>
    </row>
    <row r="437" spans="1:35" ht="31.5" hidden="1" outlineLevel="7" x14ac:dyDescent="0.25">
      <c r="A437" s="138" t="s">
        <v>510</v>
      </c>
      <c r="B437" s="138" t="s">
        <v>92</v>
      </c>
      <c r="C437" s="18" t="s">
        <v>93</v>
      </c>
      <c r="D437" s="5"/>
      <c r="E437" s="5"/>
      <c r="F437" s="5"/>
      <c r="G437" s="5"/>
      <c r="H437" s="5">
        <f t="shared" ref="H437" si="1622">SUM(F437:G437)</f>
        <v>0</v>
      </c>
      <c r="I437" s="5"/>
      <c r="J437" s="5">
        <f t="shared" ref="J437" si="1623">SUM(H437:I437)</f>
        <v>0</v>
      </c>
      <c r="K437" s="5"/>
      <c r="L437" s="5">
        <f t="shared" ref="L437" si="1624">SUM(J437:K437)</f>
        <v>0</v>
      </c>
      <c r="M437" s="5"/>
      <c r="N437" s="5">
        <f t="shared" ref="N437" si="1625">SUM(L437:M437)</f>
        <v>0</v>
      </c>
      <c r="O437" s="5">
        <v>2611.5025000000001</v>
      </c>
      <c r="P437" s="5"/>
      <c r="Q437" s="5">
        <f t="shared" ref="Q437" si="1626">SUM(O437:P437)</f>
        <v>2611.5025000000001</v>
      </c>
      <c r="R437" s="5"/>
      <c r="S437" s="5">
        <f t="shared" ref="S437" si="1627">SUM(Q437:R437)</f>
        <v>2611.5025000000001</v>
      </c>
      <c r="T437" s="5"/>
      <c r="U437" s="5">
        <f t="shared" ref="U437" si="1628">SUM(S437:T437)</f>
        <v>2611.5025000000001</v>
      </c>
      <c r="V437" s="5"/>
      <c r="W437" s="5">
        <f t="shared" ref="W437" si="1629">SUM(U437:V437)</f>
        <v>2611.5025000000001</v>
      </c>
      <c r="X437" s="5"/>
      <c r="Y437" s="5">
        <f t="shared" ref="Y437" si="1630">SUM(W437:X437)</f>
        <v>2611.5025000000001</v>
      </c>
      <c r="Z437" s="5"/>
      <c r="AA437" s="5"/>
      <c r="AB437" s="5"/>
      <c r="AC437" s="5">
        <v>7095.4</v>
      </c>
      <c r="AD437" s="5">
        <f t="shared" ref="AD437" si="1631">SUM(AB437:AC437)</f>
        <v>7095.4</v>
      </c>
      <c r="AE437" s="5"/>
      <c r="AF437" s="5">
        <f t="shared" ref="AF437" si="1632">SUM(AD437:AE437)</f>
        <v>7095.4</v>
      </c>
      <c r="AG437" s="5"/>
      <c r="AH437" s="5">
        <f t="shared" ref="AH437" si="1633">SUM(AF437:AG437)</f>
        <v>7095.4</v>
      </c>
      <c r="AI437" s="127"/>
    </row>
    <row r="438" spans="1:35" ht="47.25" hidden="1" outlineLevel="7" x14ac:dyDescent="0.2">
      <c r="A438" s="137" t="s">
        <v>674</v>
      </c>
      <c r="B438" s="137"/>
      <c r="C438" s="13" t="s">
        <v>771</v>
      </c>
      <c r="D438" s="5"/>
      <c r="E438" s="5"/>
      <c r="F438" s="5"/>
      <c r="G438" s="5"/>
      <c r="H438" s="5"/>
      <c r="I438" s="4">
        <f t="shared" si="1621"/>
        <v>133.88365999999999</v>
      </c>
      <c r="J438" s="4">
        <f t="shared" si="1621"/>
        <v>133.88365999999999</v>
      </c>
      <c r="K438" s="5"/>
      <c r="L438" s="4">
        <f t="shared" si="1609"/>
        <v>133.88365999999999</v>
      </c>
      <c r="M438" s="5"/>
      <c r="N438" s="4">
        <f t="shared" si="1609"/>
        <v>133.88365999999999</v>
      </c>
      <c r="O438" s="5"/>
      <c r="P438" s="5"/>
      <c r="Q438" s="5"/>
      <c r="R438" s="5"/>
      <c r="S438" s="5"/>
      <c r="T438" s="4">
        <f t="shared" si="1609"/>
        <v>143.01384999999999</v>
      </c>
      <c r="U438" s="4">
        <f t="shared" si="1609"/>
        <v>143.01384999999999</v>
      </c>
      <c r="V438" s="5"/>
      <c r="W438" s="4">
        <f t="shared" si="1609"/>
        <v>143.01384999999999</v>
      </c>
      <c r="X438" s="5"/>
      <c r="Y438" s="4">
        <f t="shared" si="1609"/>
        <v>143.01384999999999</v>
      </c>
      <c r="Z438" s="5"/>
      <c r="AA438" s="5"/>
      <c r="AB438" s="5"/>
      <c r="AC438" s="5"/>
      <c r="AD438" s="5"/>
      <c r="AE438" s="5"/>
      <c r="AF438" s="5"/>
      <c r="AG438" s="5"/>
      <c r="AH438" s="4">
        <f t="shared" si="1610"/>
        <v>0</v>
      </c>
      <c r="AI438" s="127"/>
    </row>
    <row r="439" spans="1:35" ht="31.5" hidden="1" outlineLevel="7" x14ac:dyDescent="0.2">
      <c r="A439" s="138" t="s">
        <v>674</v>
      </c>
      <c r="B439" s="138" t="s">
        <v>92</v>
      </c>
      <c r="C439" s="11" t="s">
        <v>93</v>
      </c>
      <c r="D439" s="5"/>
      <c r="E439" s="5"/>
      <c r="F439" s="5"/>
      <c r="G439" s="5"/>
      <c r="H439" s="5"/>
      <c r="I439" s="5">
        <v>133.88365999999999</v>
      </c>
      <c r="J439" s="5">
        <f t="shared" ref="J439" si="1634">SUM(H439:I439)</f>
        <v>133.88365999999999</v>
      </c>
      <c r="K439" s="5"/>
      <c r="L439" s="5">
        <f t="shared" ref="L439" si="1635">SUM(J439:K439)</f>
        <v>133.88365999999999</v>
      </c>
      <c r="M439" s="5"/>
      <c r="N439" s="5">
        <f t="shared" ref="N439" si="1636">SUM(L439:M439)</f>
        <v>133.88365999999999</v>
      </c>
      <c r="O439" s="5"/>
      <c r="P439" s="5"/>
      <c r="Q439" s="5"/>
      <c r="R439" s="5"/>
      <c r="S439" s="5"/>
      <c r="T439" s="5">
        <v>143.01384999999999</v>
      </c>
      <c r="U439" s="5">
        <f t="shared" ref="U439" si="1637">SUM(S439:T439)</f>
        <v>143.01384999999999</v>
      </c>
      <c r="V439" s="5"/>
      <c r="W439" s="5">
        <f t="shared" ref="W439" si="1638">SUM(U439:V439)</f>
        <v>143.01384999999999</v>
      </c>
      <c r="X439" s="5"/>
      <c r="Y439" s="5">
        <f t="shared" ref="Y439" si="1639">SUM(W439:X439)</f>
        <v>143.01384999999999</v>
      </c>
      <c r="Z439" s="5"/>
      <c r="AA439" s="5"/>
      <c r="AB439" s="5"/>
      <c r="AC439" s="5"/>
      <c r="AD439" s="5"/>
      <c r="AE439" s="5"/>
      <c r="AF439" s="5"/>
      <c r="AG439" s="5"/>
      <c r="AH439" s="5">
        <f t="shared" ref="AH439" si="1640">SUM(AF439:AG439)</f>
        <v>0</v>
      </c>
      <c r="AI439" s="127"/>
    </row>
    <row r="440" spans="1:35" ht="47.25" hidden="1" outlineLevel="7" x14ac:dyDescent="0.2">
      <c r="A440" s="137" t="s">
        <v>674</v>
      </c>
      <c r="B440" s="137"/>
      <c r="C440" s="13" t="s">
        <v>772</v>
      </c>
      <c r="D440" s="5"/>
      <c r="E440" s="5"/>
      <c r="F440" s="5"/>
      <c r="G440" s="4">
        <f t="shared" si="1621"/>
        <v>2543.7894700000002</v>
      </c>
      <c r="H440" s="4">
        <f t="shared" si="1621"/>
        <v>2543.7894700000002</v>
      </c>
      <c r="I440" s="4">
        <f t="shared" si="1621"/>
        <v>0</v>
      </c>
      <c r="J440" s="4">
        <f t="shared" si="1621"/>
        <v>2543.7894700000002</v>
      </c>
      <c r="K440" s="5"/>
      <c r="L440" s="4">
        <f t="shared" si="1609"/>
        <v>2543.7894700000002</v>
      </c>
      <c r="M440" s="5"/>
      <c r="N440" s="4">
        <f t="shared" si="1609"/>
        <v>2543.7894700000002</v>
      </c>
      <c r="O440" s="4">
        <f t="shared" si="1609"/>
        <v>2611.5025000000001</v>
      </c>
      <c r="P440" s="4">
        <f t="shared" si="1609"/>
        <v>0</v>
      </c>
      <c r="Q440" s="4">
        <f t="shared" si="1609"/>
        <v>0</v>
      </c>
      <c r="R440" s="4">
        <f t="shared" si="1609"/>
        <v>2717.26316</v>
      </c>
      <c r="S440" s="4">
        <f t="shared" si="1609"/>
        <v>2717.26316</v>
      </c>
      <c r="T440" s="4">
        <f t="shared" si="1609"/>
        <v>0</v>
      </c>
      <c r="U440" s="4">
        <f t="shared" si="1609"/>
        <v>2717.26316</v>
      </c>
      <c r="V440" s="5"/>
      <c r="W440" s="4">
        <f t="shared" si="1609"/>
        <v>2717.26316</v>
      </c>
      <c r="X440" s="5"/>
      <c r="Y440" s="4">
        <f t="shared" si="1609"/>
        <v>2717.26316</v>
      </c>
      <c r="Z440" s="5"/>
      <c r="AA440" s="5"/>
      <c r="AB440" s="5"/>
      <c r="AC440" s="5"/>
      <c r="AD440" s="5"/>
      <c r="AE440" s="5"/>
      <c r="AF440" s="5"/>
      <c r="AG440" s="5"/>
      <c r="AH440" s="4">
        <f t="shared" si="1610"/>
        <v>0</v>
      </c>
      <c r="AI440" s="127"/>
    </row>
    <row r="441" spans="1:35" ht="31.5" hidden="1" outlineLevel="7" x14ac:dyDescent="0.2">
      <c r="A441" s="138" t="s">
        <v>674</v>
      </c>
      <c r="B441" s="138" t="s">
        <v>92</v>
      </c>
      <c r="C441" s="11" t="s">
        <v>93</v>
      </c>
      <c r="D441" s="5"/>
      <c r="E441" s="5"/>
      <c r="F441" s="5"/>
      <c r="G441" s="5">
        <v>2543.7894700000002</v>
      </c>
      <c r="H441" s="5">
        <f t="shared" ref="H441" si="1641">SUM(F441:G441)</f>
        <v>2543.7894700000002</v>
      </c>
      <c r="I441" s="5"/>
      <c r="J441" s="5">
        <f t="shared" ref="J441" si="1642">SUM(H441:I441)</f>
        <v>2543.7894700000002</v>
      </c>
      <c r="K441" s="5"/>
      <c r="L441" s="5">
        <f t="shared" ref="L441" si="1643">SUM(J441:K441)</f>
        <v>2543.7894700000002</v>
      </c>
      <c r="M441" s="5"/>
      <c r="N441" s="5">
        <f t="shared" ref="N441" si="1644">SUM(L441:M441)</f>
        <v>2543.7894700000002</v>
      </c>
      <c r="O441" s="5">
        <v>2611.5025000000001</v>
      </c>
      <c r="P441" s="5"/>
      <c r="Q441" s="5"/>
      <c r="R441" s="5">
        <v>2717.26316</v>
      </c>
      <c r="S441" s="5">
        <f t="shared" ref="S441" si="1645">SUM(Q441:R441)</f>
        <v>2717.26316</v>
      </c>
      <c r="T441" s="5"/>
      <c r="U441" s="5">
        <f t="shared" ref="U441" si="1646">SUM(S441:T441)</f>
        <v>2717.26316</v>
      </c>
      <c r="V441" s="5"/>
      <c r="W441" s="5">
        <f t="shared" ref="W441" si="1647">SUM(U441:V441)</f>
        <v>2717.26316</v>
      </c>
      <c r="X441" s="5"/>
      <c r="Y441" s="5">
        <f t="shared" ref="Y441" si="1648">SUM(W441:X441)</f>
        <v>2717.26316</v>
      </c>
      <c r="Z441" s="5"/>
      <c r="AA441" s="5"/>
      <c r="AB441" s="5"/>
      <c r="AC441" s="5"/>
      <c r="AD441" s="5"/>
      <c r="AE441" s="5"/>
      <c r="AF441" s="5"/>
      <c r="AG441" s="5"/>
      <c r="AH441" s="5">
        <f t="shared" ref="AH441" si="1649">SUM(AF441:AG441)</f>
        <v>0</v>
      </c>
      <c r="AI441" s="127"/>
    </row>
    <row r="442" spans="1:35" ht="31.5" outlineLevel="3" collapsed="1" x14ac:dyDescent="0.25">
      <c r="A442" s="137" t="s">
        <v>492</v>
      </c>
      <c r="B442" s="137"/>
      <c r="C442" s="19" t="s">
        <v>493</v>
      </c>
      <c r="D442" s="4">
        <f>D443</f>
        <v>95170.099999999991</v>
      </c>
      <c r="E442" s="4">
        <f t="shared" ref="E442:N442" si="1650">E443</f>
        <v>0</v>
      </c>
      <c r="F442" s="4">
        <f t="shared" si="1650"/>
        <v>95170.099999999991</v>
      </c>
      <c r="G442" s="4">
        <f t="shared" si="1650"/>
        <v>-1063.8761999999999</v>
      </c>
      <c r="H442" s="4">
        <f t="shared" si="1650"/>
        <v>94106.223799999992</v>
      </c>
      <c r="I442" s="4">
        <f t="shared" si="1650"/>
        <v>0</v>
      </c>
      <c r="J442" s="4">
        <f t="shared" si="1650"/>
        <v>94106.223799999992</v>
      </c>
      <c r="K442" s="4">
        <f t="shared" si="1650"/>
        <v>0</v>
      </c>
      <c r="L442" s="4">
        <f t="shared" si="1650"/>
        <v>94106.223799999992</v>
      </c>
      <c r="M442" s="4">
        <f t="shared" si="1650"/>
        <v>16378.366200000004</v>
      </c>
      <c r="N442" s="4">
        <f t="shared" si="1650"/>
        <v>110484.59000000001</v>
      </c>
      <c r="O442" s="4">
        <f>O443</f>
        <v>90838.200000000012</v>
      </c>
      <c r="P442" s="4">
        <f t="shared" ref="P442:Y442" si="1651">P443</f>
        <v>0</v>
      </c>
      <c r="Q442" s="4">
        <f t="shared" si="1651"/>
        <v>90838.200000000012</v>
      </c>
      <c r="R442" s="4">
        <f t="shared" si="1651"/>
        <v>0</v>
      </c>
      <c r="S442" s="4">
        <f t="shared" si="1651"/>
        <v>90838.200000000012</v>
      </c>
      <c r="T442" s="4">
        <f t="shared" si="1651"/>
        <v>0</v>
      </c>
      <c r="U442" s="4">
        <f t="shared" si="1651"/>
        <v>90838.200000000012</v>
      </c>
      <c r="V442" s="4">
        <f t="shared" si="1651"/>
        <v>0</v>
      </c>
      <c r="W442" s="4">
        <f t="shared" si="1651"/>
        <v>90838.200000000012</v>
      </c>
      <c r="X442" s="4">
        <f t="shared" si="1651"/>
        <v>0</v>
      </c>
      <c r="Y442" s="4">
        <f t="shared" si="1651"/>
        <v>90838.200000000012</v>
      </c>
      <c r="Z442" s="4">
        <f>Z443</f>
        <v>90606.5</v>
      </c>
      <c r="AA442" s="4">
        <f t="shared" ref="AA442:AH442" si="1652">AA443</f>
        <v>0</v>
      </c>
      <c r="AB442" s="4">
        <f t="shared" si="1652"/>
        <v>90606.5</v>
      </c>
      <c r="AC442" s="4">
        <f t="shared" si="1652"/>
        <v>0</v>
      </c>
      <c r="AD442" s="4">
        <f t="shared" si="1652"/>
        <v>90606.5</v>
      </c>
      <c r="AE442" s="4">
        <f t="shared" si="1652"/>
        <v>0</v>
      </c>
      <c r="AF442" s="4">
        <f t="shared" si="1652"/>
        <v>90606.5</v>
      </c>
      <c r="AG442" s="4">
        <f t="shared" si="1652"/>
        <v>0</v>
      </c>
      <c r="AH442" s="4">
        <f t="shared" si="1652"/>
        <v>90606.5</v>
      </c>
      <c r="AI442" s="127"/>
    </row>
    <row r="443" spans="1:35" ht="31.5" outlineLevel="4" x14ac:dyDescent="0.25">
      <c r="A443" s="137" t="s">
        <v>494</v>
      </c>
      <c r="B443" s="137"/>
      <c r="C443" s="19" t="s">
        <v>57</v>
      </c>
      <c r="D443" s="4">
        <f>D444+D448+D450+D452</f>
        <v>95170.099999999991</v>
      </c>
      <c r="E443" s="4">
        <f t="shared" ref="E443:AD443" si="1653">E444+E448+E450+E452</f>
        <v>0</v>
      </c>
      <c r="F443" s="4">
        <f t="shared" si="1653"/>
        <v>95170.099999999991</v>
      </c>
      <c r="G443" s="4">
        <f t="shared" si="1653"/>
        <v>-1063.8761999999999</v>
      </c>
      <c r="H443" s="4">
        <f t="shared" si="1653"/>
        <v>94106.223799999992</v>
      </c>
      <c r="I443" s="4">
        <f t="shared" si="1653"/>
        <v>0</v>
      </c>
      <c r="J443" s="4">
        <f t="shared" si="1653"/>
        <v>94106.223799999992</v>
      </c>
      <c r="K443" s="4">
        <f t="shared" ref="K443:L443" si="1654">K444+K448+K450+K452</f>
        <v>0</v>
      </c>
      <c r="L443" s="4">
        <f t="shared" si="1654"/>
        <v>94106.223799999992</v>
      </c>
      <c r="M443" s="4">
        <f t="shared" ref="M443:N443" si="1655">M444+M448+M450+M452</f>
        <v>16378.366200000004</v>
      </c>
      <c r="N443" s="4">
        <f t="shared" si="1655"/>
        <v>110484.59000000001</v>
      </c>
      <c r="O443" s="4">
        <f t="shared" si="1653"/>
        <v>90838.200000000012</v>
      </c>
      <c r="P443" s="4">
        <f t="shared" si="1653"/>
        <v>0</v>
      </c>
      <c r="Q443" s="4">
        <f t="shared" si="1653"/>
        <v>90838.200000000012</v>
      </c>
      <c r="R443" s="4">
        <f t="shared" si="1653"/>
        <v>0</v>
      </c>
      <c r="S443" s="4">
        <f t="shared" si="1653"/>
        <v>90838.200000000012</v>
      </c>
      <c r="T443" s="4">
        <f t="shared" si="1653"/>
        <v>0</v>
      </c>
      <c r="U443" s="4">
        <f t="shared" si="1653"/>
        <v>90838.200000000012</v>
      </c>
      <c r="V443" s="4">
        <f t="shared" si="1653"/>
        <v>0</v>
      </c>
      <c r="W443" s="4">
        <f t="shared" si="1653"/>
        <v>90838.200000000012</v>
      </c>
      <c r="X443" s="4">
        <f t="shared" ref="X443:Y443" si="1656">X444+X448+X450+X452</f>
        <v>0</v>
      </c>
      <c r="Y443" s="4">
        <f t="shared" si="1656"/>
        <v>90838.200000000012</v>
      </c>
      <c r="Z443" s="4">
        <f t="shared" si="1653"/>
        <v>90606.5</v>
      </c>
      <c r="AA443" s="4">
        <f t="shared" si="1653"/>
        <v>0</v>
      </c>
      <c r="AB443" s="4">
        <f t="shared" si="1653"/>
        <v>90606.5</v>
      </c>
      <c r="AC443" s="4">
        <f t="shared" si="1653"/>
        <v>0</v>
      </c>
      <c r="AD443" s="4">
        <f t="shared" si="1653"/>
        <v>90606.5</v>
      </c>
      <c r="AE443" s="4">
        <f t="shared" ref="AE443:AH443" si="1657">AE444+AE448+AE450+AE452</f>
        <v>0</v>
      </c>
      <c r="AF443" s="4">
        <f t="shared" si="1657"/>
        <v>90606.5</v>
      </c>
      <c r="AG443" s="4">
        <f t="shared" si="1657"/>
        <v>0</v>
      </c>
      <c r="AH443" s="4">
        <f t="shared" si="1657"/>
        <v>90606.5</v>
      </c>
      <c r="AI443" s="127"/>
    </row>
    <row r="444" spans="1:35" ht="15.75" hidden="1" outlineLevel="5" x14ac:dyDescent="0.25">
      <c r="A444" s="137" t="s">
        <v>513</v>
      </c>
      <c r="B444" s="137"/>
      <c r="C444" s="19" t="s">
        <v>59</v>
      </c>
      <c r="D444" s="4">
        <f>D445+D446+D447</f>
        <v>5056.1000000000004</v>
      </c>
      <c r="E444" s="4">
        <f t="shared" ref="E444:L444" si="1658">E445+E446+E447</f>
        <v>0</v>
      </c>
      <c r="F444" s="4">
        <f t="shared" si="1658"/>
        <v>5056.1000000000004</v>
      </c>
      <c r="G444" s="4">
        <f t="shared" si="1658"/>
        <v>0</v>
      </c>
      <c r="H444" s="4">
        <f t="shared" si="1658"/>
        <v>5056.1000000000004</v>
      </c>
      <c r="I444" s="4">
        <f t="shared" si="1658"/>
        <v>0</v>
      </c>
      <c r="J444" s="4">
        <f t="shared" si="1658"/>
        <v>5056.1000000000004</v>
      </c>
      <c r="K444" s="4">
        <f t="shared" si="1658"/>
        <v>0</v>
      </c>
      <c r="L444" s="4">
        <f t="shared" si="1658"/>
        <v>5056.1000000000004</v>
      </c>
      <c r="M444" s="4">
        <f t="shared" ref="M444:N444" si="1659">M445+M446+M447</f>
        <v>0</v>
      </c>
      <c r="N444" s="4">
        <f t="shared" si="1659"/>
        <v>5056.1000000000004</v>
      </c>
      <c r="O444" s="4">
        <f>O445+O446+O447</f>
        <v>4130.3999999999996</v>
      </c>
      <c r="P444" s="4">
        <f t="shared" ref="P444:W444" si="1660">P445+P446+P447</f>
        <v>0</v>
      </c>
      <c r="Q444" s="4">
        <f t="shared" si="1660"/>
        <v>4130.3999999999996</v>
      </c>
      <c r="R444" s="4">
        <f t="shared" si="1660"/>
        <v>0</v>
      </c>
      <c r="S444" s="4">
        <f t="shared" si="1660"/>
        <v>4130.3999999999996</v>
      </c>
      <c r="T444" s="4">
        <f t="shared" si="1660"/>
        <v>0</v>
      </c>
      <c r="U444" s="4">
        <f t="shared" si="1660"/>
        <v>4130.3999999999996</v>
      </c>
      <c r="V444" s="4">
        <f t="shared" si="1660"/>
        <v>0</v>
      </c>
      <c r="W444" s="4">
        <f t="shared" si="1660"/>
        <v>4130.3999999999996</v>
      </c>
      <c r="X444" s="4">
        <f t="shared" ref="X444:Y444" si="1661">X445+X446+X447</f>
        <v>0</v>
      </c>
      <c r="Y444" s="4">
        <f t="shared" si="1661"/>
        <v>4130.3999999999996</v>
      </c>
      <c r="Z444" s="4">
        <f>Z445+Z446+Z447</f>
        <v>3898.7</v>
      </c>
      <c r="AA444" s="4">
        <f t="shared" ref="AA444:AD444" si="1662">AA445+AA446+AA447</f>
        <v>0</v>
      </c>
      <c r="AB444" s="4">
        <f t="shared" si="1662"/>
        <v>3898.7</v>
      </c>
      <c r="AC444" s="4">
        <f t="shared" si="1662"/>
        <v>0</v>
      </c>
      <c r="AD444" s="4">
        <f t="shared" si="1662"/>
        <v>3898.7</v>
      </c>
      <c r="AE444" s="4">
        <f t="shared" ref="AE444:AH444" si="1663">AE445+AE446+AE447</f>
        <v>0</v>
      </c>
      <c r="AF444" s="4">
        <f t="shared" si="1663"/>
        <v>3898.7</v>
      </c>
      <c r="AG444" s="4">
        <f t="shared" si="1663"/>
        <v>0</v>
      </c>
      <c r="AH444" s="4">
        <f t="shared" si="1663"/>
        <v>3898.7</v>
      </c>
      <c r="AI444" s="127"/>
    </row>
    <row r="445" spans="1:35" ht="47.25" hidden="1" outlineLevel="7" x14ac:dyDescent="0.25">
      <c r="A445" s="138" t="s">
        <v>513</v>
      </c>
      <c r="B445" s="138" t="s">
        <v>8</v>
      </c>
      <c r="C445" s="18" t="s">
        <v>9</v>
      </c>
      <c r="D445" s="5">
        <v>4876.5</v>
      </c>
      <c r="E445" s="5"/>
      <c r="F445" s="5">
        <f t="shared" ref="F445:F447" si="1664">SUM(D445:E445)</f>
        <v>4876.5</v>
      </c>
      <c r="G445" s="5">
        <v>-7.31053</v>
      </c>
      <c r="H445" s="5">
        <f t="shared" ref="H445:H447" si="1665">SUM(F445:G445)</f>
        <v>4869.1894700000003</v>
      </c>
      <c r="I445" s="5"/>
      <c r="J445" s="5">
        <f t="shared" ref="J445:J447" si="1666">SUM(H445:I445)</f>
        <v>4869.1894700000003</v>
      </c>
      <c r="K445" s="5"/>
      <c r="L445" s="5">
        <f t="shared" ref="L445:L447" si="1667">SUM(J445:K445)</f>
        <v>4869.1894700000003</v>
      </c>
      <c r="M445" s="5"/>
      <c r="N445" s="5">
        <f t="shared" ref="N445:N447" si="1668">SUM(L445:M445)</f>
        <v>4869.1894700000003</v>
      </c>
      <c r="O445" s="5">
        <v>3966.7</v>
      </c>
      <c r="P445" s="5"/>
      <c r="Q445" s="5">
        <f t="shared" ref="Q445:Q446" si="1669">SUM(O445:P445)</f>
        <v>3966.7</v>
      </c>
      <c r="R445" s="5"/>
      <c r="S445" s="5">
        <f t="shared" ref="S445:S447" si="1670">SUM(Q445:R445)</f>
        <v>3966.7</v>
      </c>
      <c r="T445" s="5"/>
      <c r="U445" s="5">
        <f t="shared" ref="U445:U447" si="1671">SUM(S445:T445)</f>
        <v>3966.7</v>
      </c>
      <c r="V445" s="5"/>
      <c r="W445" s="5">
        <f t="shared" ref="W445:W447" si="1672">SUM(U445:V445)</f>
        <v>3966.7</v>
      </c>
      <c r="X445" s="5"/>
      <c r="Y445" s="5">
        <f t="shared" ref="Y445:Y447" si="1673">SUM(W445:X445)</f>
        <v>3966.7</v>
      </c>
      <c r="Z445" s="5">
        <v>3735</v>
      </c>
      <c r="AA445" s="5"/>
      <c r="AB445" s="5">
        <f t="shared" ref="AB445:AB446" si="1674">SUM(Z445:AA445)</f>
        <v>3735</v>
      </c>
      <c r="AC445" s="5"/>
      <c r="AD445" s="5">
        <f t="shared" ref="AD445:AD447" si="1675">SUM(AB445:AC445)</f>
        <v>3735</v>
      </c>
      <c r="AE445" s="5"/>
      <c r="AF445" s="5">
        <f t="shared" ref="AF445:AF447" si="1676">SUM(AD445:AE445)</f>
        <v>3735</v>
      </c>
      <c r="AG445" s="5"/>
      <c r="AH445" s="5">
        <f t="shared" ref="AH445:AH447" si="1677">SUM(AF445:AG445)</f>
        <v>3735</v>
      </c>
      <c r="AI445" s="127"/>
    </row>
    <row r="446" spans="1:35" ht="31.5" hidden="1" outlineLevel="7" x14ac:dyDescent="0.25">
      <c r="A446" s="138" t="s">
        <v>513</v>
      </c>
      <c r="B446" s="138" t="s">
        <v>11</v>
      </c>
      <c r="C446" s="18" t="s">
        <v>12</v>
      </c>
      <c r="D446" s="5">
        <v>178.6</v>
      </c>
      <c r="E446" s="5"/>
      <c r="F446" s="5">
        <f t="shared" si="1664"/>
        <v>178.6</v>
      </c>
      <c r="G446" s="5">
        <v>7.31053</v>
      </c>
      <c r="H446" s="5">
        <f t="shared" si="1665"/>
        <v>185.91052999999999</v>
      </c>
      <c r="I446" s="5"/>
      <c r="J446" s="5">
        <f t="shared" si="1666"/>
        <v>185.91052999999999</v>
      </c>
      <c r="K446" s="5"/>
      <c r="L446" s="5">
        <f t="shared" si="1667"/>
        <v>185.91052999999999</v>
      </c>
      <c r="M446" s="5"/>
      <c r="N446" s="5">
        <f t="shared" si="1668"/>
        <v>185.91052999999999</v>
      </c>
      <c r="O446" s="5">
        <v>163.69999999999999</v>
      </c>
      <c r="P446" s="5"/>
      <c r="Q446" s="5">
        <f t="shared" si="1669"/>
        <v>163.69999999999999</v>
      </c>
      <c r="R446" s="5"/>
      <c r="S446" s="5">
        <f t="shared" si="1670"/>
        <v>163.69999999999999</v>
      </c>
      <c r="T446" s="5"/>
      <c r="U446" s="5">
        <f t="shared" si="1671"/>
        <v>163.69999999999999</v>
      </c>
      <c r="V446" s="5"/>
      <c r="W446" s="5">
        <f t="shared" si="1672"/>
        <v>163.69999999999999</v>
      </c>
      <c r="X446" s="5"/>
      <c r="Y446" s="5">
        <f t="shared" si="1673"/>
        <v>163.69999999999999</v>
      </c>
      <c r="Z446" s="5">
        <v>163.69999999999999</v>
      </c>
      <c r="AA446" s="5"/>
      <c r="AB446" s="5">
        <f t="shared" si="1674"/>
        <v>163.69999999999999</v>
      </c>
      <c r="AC446" s="5"/>
      <c r="AD446" s="5">
        <f t="shared" si="1675"/>
        <v>163.69999999999999</v>
      </c>
      <c r="AE446" s="5"/>
      <c r="AF446" s="5">
        <f t="shared" si="1676"/>
        <v>163.69999999999999</v>
      </c>
      <c r="AG446" s="5"/>
      <c r="AH446" s="5">
        <f t="shared" si="1677"/>
        <v>163.69999999999999</v>
      </c>
      <c r="AI446" s="127"/>
    </row>
    <row r="447" spans="1:35" ht="15.75" hidden="1" outlineLevel="7" x14ac:dyDescent="0.25">
      <c r="A447" s="138" t="s">
        <v>513</v>
      </c>
      <c r="B447" s="138" t="s">
        <v>27</v>
      </c>
      <c r="C447" s="18" t="s">
        <v>28</v>
      </c>
      <c r="D447" s="5">
        <v>1</v>
      </c>
      <c r="E447" s="5"/>
      <c r="F447" s="5">
        <f t="shared" si="1664"/>
        <v>1</v>
      </c>
      <c r="G447" s="5"/>
      <c r="H447" s="5">
        <f t="shared" si="1665"/>
        <v>1</v>
      </c>
      <c r="I447" s="5"/>
      <c r="J447" s="5">
        <f t="shared" si="1666"/>
        <v>1</v>
      </c>
      <c r="K447" s="5"/>
      <c r="L447" s="5">
        <f t="shared" si="1667"/>
        <v>1</v>
      </c>
      <c r="M447" s="5"/>
      <c r="N447" s="5">
        <f t="shared" si="1668"/>
        <v>1</v>
      </c>
      <c r="O447" s="5"/>
      <c r="P447" s="5"/>
      <c r="Q447" s="5"/>
      <c r="R447" s="5"/>
      <c r="S447" s="5">
        <f t="shared" si="1670"/>
        <v>0</v>
      </c>
      <c r="T447" s="5"/>
      <c r="U447" s="5">
        <f t="shared" si="1671"/>
        <v>0</v>
      </c>
      <c r="V447" s="5"/>
      <c r="W447" s="5">
        <f t="shared" si="1672"/>
        <v>0</v>
      </c>
      <c r="X447" s="5"/>
      <c r="Y447" s="5">
        <f t="shared" si="1673"/>
        <v>0</v>
      </c>
      <c r="Z447" s="5"/>
      <c r="AA447" s="5"/>
      <c r="AB447" s="5"/>
      <c r="AC447" s="5"/>
      <c r="AD447" s="5">
        <f t="shared" si="1675"/>
        <v>0</v>
      </c>
      <c r="AE447" s="5"/>
      <c r="AF447" s="5">
        <f t="shared" si="1676"/>
        <v>0</v>
      </c>
      <c r="AG447" s="5"/>
      <c r="AH447" s="5">
        <f t="shared" si="1677"/>
        <v>0</v>
      </c>
      <c r="AI447" s="127"/>
    </row>
    <row r="448" spans="1:35" ht="15.75" outlineLevel="5" collapsed="1" x14ac:dyDescent="0.25">
      <c r="A448" s="137" t="s">
        <v>495</v>
      </c>
      <c r="B448" s="137"/>
      <c r="C448" s="19" t="s">
        <v>417</v>
      </c>
      <c r="D448" s="4">
        <f>D449</f>
        <v>37449.800000000003</v>
      </c>
      <c r="E448" s="4">
        <f t="shared" ref="E448:N448" si="1678">E449</f>
        <v>0</v>
      </c>
      <c r="F448" s="4">
        <f t="shared" si="1678"/>
        <v>37449.800000000003</v>
      </c>
      <c r="G448" s="4">
        <f t="shared" si="1678"/>
        <v>29.5</v>
      </c>
      <c r="H448" s="4">
        <f t="shared" si="1678"/>
        <v>37479.300000000003</v>
      </c>
      <c r="I448" s="4">
        <f t="shared" si="1678"/>
        <v>0</v>
      </c>
      <c r="J448" s="4">
        <f t="shared" si="1678"/>
        <v>37479.300000000003</v>
      </c>
      <c r="K448" s="4">
        <f t="shared" si="1678"/>
        <v>0</v>
      </c>
      <c r="L448" s="4">
        <f t="shared" si="1678"/>
        <v>37479.300000000003</v>
      </c>
      <c r="M448" s="4">
        <f t="shared" si="1678"/>
        <v>-21677.623800000001</v>
      </c>
      <c r="N448" s="4">
        <f t="shared" si="1678"/>
        <v>15801.676200000002</v>
      </c>
      <c r="O448" s="4">
        <f>O449</f>
        <v>36702.800000000003</v>
      </c>
      <c r="P448" s="4">
        <f t="shared" ref="P448:Y448" si="1679">P449</f>
        <v>0</v>
      </c>
      <c r="Q448" s="4">
        <f t="shared" si="1679"/>
        <v>36702.800000000003</v>
      </c>
      <c r="R448" s="4">
        <f t="shared" si="1679"/>
        <v>0</v>
      </c>
      <c r="S448" s="4">
        <f t="shared" si="1679"/>
        <v>36702.800000000003</v>
      </c>
      <c r="T448" s="4">
        <f t="shared" si="1679"/>
        <v>0</v>
      </c>
      <c r="U448" s="4">
        <f t="shared" si="1679"/>
        <v>36702.800000000003</v>
      </c>
      <c r="V448" s="4">
        <f t="shared" si="1679"/>
        <v>0</v>
      </c>
      <c r="W448" s="4">
        <f t="shared" si="1679"/>
        <v>36702.800000000003</v>
      </c>
      <c r="X448" s="4">
        <f t="shared" si="1679"/>
        <v>-23227.8</v>
      </c>
      <c r="Y448" s="4">
        <f t="shared" si="1679"/>
        <v>13475.000000000004</v>
      </c>
      <c r="Z448" s="4">
        <f>Z449</f>
        <v>36702.800000000003</v>
      </c>
      <c r="AA448" s="4">
        <f t="shared" ref="AA448:AH448" si="1680">AA449</f>
        <v>0</v>
      </c>
      <c r="AB448" s="4">
        <f t="shared" si="1680"/>
        <v>36702.800000000003</v>
      </c>
      <c r="AC448" s="4">
        <f t="shared" si="1680"/>
        <v>0</v>
      </c>
      <c r="AD448" s="4">
        <f t="shared" si="1680"/>
        <v>36702.800000000003</v>
      </c>
      <c r="AE448" s="4">
        <f t="shared" si="1680"/>
        <v>0</v>
      </c>
      <c r="AF448" s="4">
        <f t="shared" si="1680"/>
        <v>36702.800000000003</v>
      </c>
      <c r="AG448" s="4">
        <f t="shared" si="1680"/>
        <v>-23227.8</v>
      </c>
      <c r="AH448" s="4">
        <f t="shared" si="1680"/>
        <v>13475.000000000004</v>
      </c>
      <c r="AI448" s="127"/>
    </row>
    <row r="449" spans="1:35" ht="31.5" outlineLevel="7" x14ac:dyDescent="0.25">
      <c r="A449" s="138" t="s">
        <v>495</v>
      </c>
      <c r="B449" s="138" t="s">
        <v>92</v>
      </c>
      <c r="C449" s="18" t="s">
        <v>93</v>
      </c>
      <c r="D449" s="5">
        <f>14807+22642.8</f>
        <v>37449.800000000003</v>
      </c>
      <c r="E449" s="5"/>
      <c r="F449" s="5">
        <f t="shared" ref="F449" si="1681">SUM(D449:E449)</f>
        <v>37449.800000000003</v>
      </c>
      <c r="G449" s="5">
        <v>29.5</v>
      </c>
      <c r="H449" s="5">
        <f t="shared" ref="H449" si="1682">SUM(F449:G449)</f>
        <v>37479.300000000003</v>
      </c>
      <c r="I449" s="5"/>
      <c r="J449" s="5">
        <f t="shared" ref="J449" si="1683">SUM(H449:I449)</f>
        <v>37479.300000000003</v>
      </c>
      <c r="K449" s="5"/>
      <c r="L449" s="5">
        <f t="shared" ref="L449" si="1684">SUM(J449:K449)</f>
        <v>37479.300000000003</v>
      </c>
      <c r="M449" s="5">
        <f>-22387.2238+709.6</f>
        <v>-21677.623800000001</v>
      </c>
      <c r="N449" s="5">
        <f t="shared" ref="N449" si="1685">SUM(L449:M449)</f>
        <v>15801.676200000002</v>
      </c>
      <c r="O449" s="5">
        <f>14060+22642.8</f>
        <v>36702.800000000003</v>
      </c>
      <c r="P449" s="5"/>
      <c r="Q449" s="5">
        <f t="shared" ref="Q449" si="1686">SUM(O449:P449)</f>
        <v>36702.800000000003</v>
      </c>
      <c r="R449" s="5"/>
      <c r="S449" s="5">
        <f t="shared" ref="S449" si="1687">SUM(Q449:R449)</f>
        <v>36702.800000000003</v>
      </c>
      <c r="T449" s="5"/>
      <c r="U449" s="5">
        <f t="shared" ref="U449" si="1688">SUM(S449:T449)</f>
        <v>36702.800000000003</v>
      </c>
      <c r="V449" s="5"/>
      <c r="W449" s="5">
        <f t="shared" ref="W449" si="1689">SUM(U449:V449)</f>
        <v>36702.800000000003</v>
      </c>
      <c r="X449" s="5">
        <v>-23227.8</v>
      </c>
      <c r="Y449" s="5">
        <f t="shared" ref="Y449" si="1690">SUM(W449:X449)</f>
        <v>13475.000000000004</v>
      </c>
      <c r="Z449" s="5">
        <f>14060+22642.8</f>
        <v>36702.800000000003</v>
      </c>
      <c r="AA449" s="5"/>
      <c r="AB449" s="5">
        <f t="shared" ref="AB449" si="1691">SUM(Z449:AA449)</f>
        <v>36702.800000000003</v>
      </c>
      <c r="AC449" s="5"/>
      <c r="AD449" s="5">
        <f t="shared" ref="AD449" si="1692">SUM(AB449:AC449)</f>
        <v>36702.800000000003</v>
      </c>
      <c r="AE449" s="5"/>
      <c r="AF449" s="5">
        <f t="shared" ref="AF449" si="1693">SUM(AD449:AE449)</f>
        <v>36702.800000000003</v>
      </c>
      <c r="AG449" s="5">
        <v>-23227.8</v>
      </c>
      <c r="AH449" s="5">
        <f t="shared" ref="AH449" si="1694">SUM(AF449:AG449)</f>
        <v>13475.000000000004</v>
      </c>
      <c r="AI449" s="127"/>
    </row>
    <row r="450" spans="1:35" ht="31.5" outlineLevel="5" x14ac:dyDescent="0.25">
      <c r="A450" s="137" t="s">
        <v>496</v>
      </c>
      <c r="B450" s="137"/>
      <c r="C450" s="19" t="s">
        <v>551</v>
      </c>
      <c r="D450" s="4">
        <f t="shared" ref="D450:AH450" si="1695">D451</f>
        <v>52126</v>
      </c>
      <c r="E450" s="4">
        <f t="shared" si="1695"/>
        <v>0</v>
      </c>
      <c r="F450" s="4">
        <f t="shared" si="1695"/>
        <v>52126</v>
      </c>
      <c r="G450" s="4">
        <f t="shared" si="1695"/>
        <v>-1093.3761999999999</v>
      </c>
      <c r="H450" s="4">
        <f t="shared" si="1695"/>
        <v>51032.623800000001</v>
      </c>
      <c r="I450" s="4">
        <f t="shared" si="1695"/>
        <v>0</v>
      </c>
      <c r="J450" s="4">
        <f t="shared" si="1695"/>
        <v>51032.623800000001</v>
      </c>
      <c r="K450" s="4">
        <f t="shared" si="1695"/>
        <v>0</v>
      </c>
      <c r="L450" s="4">
        <f t="shared" si="1695"/>
        <v>51032.623800000001</v>
      </c>
      <c r="M450" s="4">
        <f t="shared" si="1695"/>
        <v>38055.990000000005</v>
      </c>
      <c r="N450" s="4">
        <f t="shared" si="1695"/>
        <v>89088.613800000006</v>
      </c>
      <c r="O450" s="4">
        <f t="shared" si="1695"/>
        <v>49520</v>
      </c>
      <c r="P450" s="4">
        <f t="shared" si="1695"/>
        <v>0</v>
      </c>
      <c r="Q450" s="4">
        <f t="shared" si="1695"/>
        <v>49520</v>
      </c>
      <c r="R450" s="4">
        <f t="shared" si="1695"/>
        <v>0</v>
      </c>
      <c r="S450" s="4">
        <f t="shared" si="1695"/>
        <v>49520</v>
      </c>
      <c r="T450" s="4">
        <f t="shared" si="1695"/>
        <v>0</v>
      </c>
      <c r="U450" s="4">
        <f t="shared" si="1695"/>
        <v>49520</v>
      </c>
      <c r="V450" s="4">
        <f t="shared" si="1695"/>
        <v>0</v>
      </c>
      <c r="W450" s="4">
        <f t="shared" si="1695"/>
        <v>49520</v>
      </c>
      <c r="X450" s="4">
        <f t="shared" si="1695"/>
        <v>23227.8</v>
      </c>
      <c r="Y450" s="4">
        <f t="shared" si="1695"/>
        <v>72747.8</v>
      </c>
      <c r="Z450" s="4">
        <f t="shared" si="1695"/>
        <v>49520</v>
      </c>
      <c r="AA450" s="4">
        <f t="shared" si="1695"/>
        <v>0</v>
      </c>
      <c r="AB450" s="4">
        <f t="shared" si="1695"/>
        <v>49520</v>
      </c>
      <c r="AC450" s="4">
        <f t="shared" si="1695"/>
        <v>0</v>
      </c>
      <c r="AD450" s="4">
        <f t="shared" si="1695"/>
        <v>49520</v>
      </c>
      <c r="AE450" s="4">
        <f t="shared" si="1695"/>
        <v>0</v>
      </c>
      <c r="AF450" s="4">
        <f t="shared" si="1695"/>
        <v>49520</v>
      </c>
      <c r="AG450" s="4">
        <f t="shared" si="1695"/>
        <v>23227.8</v>
      </c>
      <c r="AH450" s="4">
        <f t="shared" si="1695"/>
        <v>72747.8</v>
      </c>
      <c r="AI450" s="127"/>
    </row>
    <row r="451" spans="1:35" ht="31.5" outlineLevel="7" x14ac:dyDescent="0.25">
      <c r="A451" s="138" t="s">
        <v>496</v>
      </c>
      <c r="B451" s="138" t="s">
        <v>92</v>
      </c>
      <c r="C451" s="18" t="s">
        <v>93</v>
      </c>
      <c r="D451" s="5">
        <f>52121.5+4.5</f>
        <v>52126</v>
      </c>
      <c r="E451" s="5"/>
      <c r="F451" s="5">
        <f t="shared" ref="F451" si="1696">SUM(D451:E451)</f>
        <v>52126</v>
      </c>
      <c r="G451" s="5">
        <f>-29.5-1063.8762</f>
        <v>-1093.3761999999999</v>
      </c>
      <c r="H451" s="5">
        <f t="shared" ref="H451" si="1697">SUM(F451:G451)</f>
        <v>51032.623800000001</v>
      </c>
      <c r="I451" s="5"/>
      <c r="J451" s="5">
        <f t="shared" ref="J451" si="1698">SUM(H451:I451)</f>
        <v>51032.623800000001</v>
      </c>
      <c r="K451" s="5"/>
      <c r="L451" s="5">
        <f t="shared" ref="L451" si="1699">SUM(J451:K451)</f>
        <v>51032.623800000001</v>
      </c>
      <c r="M451" s="5">
        <f>-40+22387.2-709.6+16418.39</f>
        <v>38055.990000000005</v>
      </c>
      <c r="N451" s="5">
        <f t="shared" ref="N451" si="1700">SUM(L451:M451)</f>
        <v>89088.613800000006</v>
      </c>
      <c r="O451" s="5">
        <v>49520</v>
      </c>
      <c r="P451" s="5"/>
      <c r="Q451" s="5">
        <f t="shared" ref="Q451" si="1701">SUM(O451:P451)</f>
        <v>49520</v>
      </c>
      <c r="R451" s="5"/>
      <c r="S451" s="5">
        <f t="shared" ref="S451" si="1702">SUM(Q451:R451)</f>
        <v>49520</v>
      </c>
      <c r="T451" s="5"/>
      <c r="U451" s="5">
        <f t="shared" ref="U451" si="1703">SUM(S451:T451)</f>
        <v>49520</v>
      </c>
      <c r="V451" s="5"/>
      <c r="W451" s="5">
        <f t="shared" ref="W451" si="1704">SUM(U451:V451)</f>
        <v>49520</v>
      </c>
      <c r="X451" s="5">
        <v>23227.8</v>
      </c>
      <c r="Y451" s="5">
        <f t="shared" ref="Y451" si="1705">SUM(W451:X451)</f>
        <v>72747.8</v>
      </c>
      <c r="Z451" s="5">
        <v>49520</v>
      </c>
      <c r="AA451" s="5"/>
      <c r="AB451" s="5">
        <f t="shared" ref="AB451" si="1706">SUM(Z451:AA451)</f>
        <v>49520</v>
      </c>
      <c r="AC451" s="5"/>
      <c r="AD451" s="5">
        <f t="shared" ref="AD451" si="1707">SUM(AB451:AC451)</f>
        <v>49520</v>
      </c>
      <c r="AE451" s="5"/>
      <c r="AF451" s="5">
        <f t="shared" ref="AF451" si="1708">SUM(AD451:AE451)</f>
        <v>49520</v>
      </c>
      <c r="AG451" s="5">
        <v>23227.8</v>
      </c>
      <c r="AH451" s="5">
        <f t="shared" ref="AH451" si="1709">SUM(AF451:AG451)</f>
        <v>72747.8</v>
      </c>
      <c r="AI451" s="127"/>
    </row>
    <row r="452" spans="1:35" ht="31.5" hidden="1" outlineLevel="5" x14ac:dyDescent="0.25">
      <c r="A452" s="137" t="s">
        <v>497</v>
      </c>
      <c r="B452" s="137"/>
      <c r="C452" s="19" t="s">
        <v>498</v>
      </c>
      <c r="D452" s="4">
        <f>D453</f>
        <v>538.20000000000005</v>
      </c>
      <c r="E452" s="4">
        <f t="shared" ref="E452:N452" si="1710">E453</f>
        <v>0</v>
      </c>
      <c r="F452" s="4">
        <f t="shared" si="1710"/>
        <v>538.20000000000005</v>
      </c>
      <c r="G452" s="4">
        <f t="shared" si="1710"/>
        <v>0</v>
      </c>
      <c r="H452" s="4">
        <f t="shared" si="1710"/>
        <v>538.20000000000005</v>
      </c>
      <c r="I452" s="4">
        <f t="shared" si="1710"/>
        <v>0</v>
      </c>
      <c r="J452" s="4">
        <f t="shared" si="1710"/>
        <v>538.20000000000005</v>
      </c>
      <c r="K452" s="4">
        <f t="shared" si="1710"/>
        <v>0</v>
      </c>
      <c r="L452" s="4">
        <f t="shared" si="1710"/>
        <v>538.20000000000005</v>
      </c>
      <c r="M452" s="4">
        <f t="shared" si="1710"/>
        <v>0</v>
      </c>
      <c r="N452" s="4">
        <f t="shared" si="1710"/>
        <v>538.20000000000005</v>
      </c>
      <c r="O452" s="4">
        <f>O453</f>
        <v>485</v>
      </c>
      <c r="P452" s="4">
        <f t="shared" ref="P452:Y452" si="1711">P453</f>
        <v>0</v>
      </c>
      <c r="Q452" s="4">
        <f t="shared" si="1711"/>
        <v>485</v>
      </c>
      <c r="R452" s="4">
        <f t="shared" si="1711"/>
        <v>0</v>
      </c>
      <c r="S452" s="4">
        <f t="shared" si="1711"/>
        <v>485</v>
      </c>
      <c r="T452" s="4">
        <f t="shared" si="1711"/>
        <v>0</v>
      </c>
      <c r="U452" s="4">
        <f t="shared" si="1711"/>
        <v>485</v>
      </c>
      <c r="V452" s="4">
        <f t="shared" si="1711"/>
        <v>0</v>
      </c>
      <c r="W452" s="4">
        <f t="shared" si="1711"/>
        <v>485</v>
      </c>
      <c r="X452" s="4">
        <f t="shared" si="1711"/>
        <v>0</v>
      </c>
      <c r="Y452" s="4">
        <f t="shared" si="1711"/>
        <v>485</v>
      </c>
      <c r="Z452" s="4">
        <f>Z453</f>
        <v>485</v>
      </c>
      <c r="AA452" s="4">
        <f t="shared" ref="AA452:AH452" si="1712">AA453</f>
        <v>0</v>
      </c>
      <c r="AB452" s="4">
        <f t="shared" si="1712"/>
        <v>485</v>
      </c>
      <c r="AC452" s="4">
        <f t="shared" si="1712"/>
        <v>0</v>
      </c>
      <c r="AD452" s="4">
        <f t="shared" si="1712"/>
        <v>485</v>
      </c>
      <c r="AE452" s="4">
        <f t="shared" si="1712"/>
        <v>0</v>
      </c>
      <c r="AF452" s="4">
        <f t="shared" si="1712"/>
        <v>485</v>
      </c>
      <c r="AG452" s="4">
        <f t="shared" si="1712"/>
        <v>0</v>
      </c>
      <c r="AH452" s="4">
        <f t="shared" si="1712"/>
        <v>485</v>
      </c>
      <c r="AI452" s="127"/>
    </row>
    <row r="453" spans="1:35" ht="31.5" hidden="1" outlineLevel="7" x14ac:dyDescent="0.25">
      <c r="A453" s="138" t="s">
        <v>497</v>
      </c>
      <c r="B453" s="138" t="s">
        <v>92</v>
      </c>
      <c r="C453" s="18" t="s">
        <v>93</v>
      </c>
      <c r="D453" s="5">
        <v>538.20000000000005</v>
      </c>
      <c r="E453" s="5"/>
      <c r="F453" s="5">
        <f t="shared" ref="F453" si="1713">SUM(D453:E453)</f>
        <v>538.20000000000005</v>
      </c>
      <c r="G453" s="5"/>
      <c r="H453" s="5">
        <f t="shared" ref="H453" si="1714">SUM(F453:G453)</f>
        <v>538.20000000000005</v>
      </c>
      <c r="I453" s="5"/>
      <c r="J453" s="5">
        <f t="shared" ref="J453" si="1715">SUM(H453:I453)</f>
        <v>538.20000000000005</v>
      </c>
      <c r="K453" s="5"/>
      <c r="L453" s="5">
        <f t="shared" ref="L453" si="1716">SUM(J453:K453)</f>
        <v>538.20000000000005</v>
      </c>
      <c r="M453" s="5"/>
      <c r="N453" s="5">
        <f t="shared" ref="N453" si="1717">SUM(L453:M453)</f>
        <v>538.20000000000005</v>
      </c>
      <c r="O453" s="5">
        <v>485</v>
      </c>
      <c r="P453" s="5"/>
      <c r="Q453" s="5">
        <f t="shared" ref="Q453" si="1718">SUM(O453:P453)</f>
        <v>485</v>
      </c>
      <c r="R453" s="5"/>
      <c r="S453" s="5">
        <f t="shared" ref="S453" si="1719">SUM(Q453:R453)</f>
        <v>485</v>
      </c>
      <c r="T453" s="5"/>
      <c r="U453" s="5">
        <f t="shared" ref="U453" si="1720">SUM(S453:T453)</f>
        <v>485</v>
      </c>
      <c r="V453" s="5"/>
      <c r="W453" s="5">
        <f t="shared" ref="W453" si="1721">SUM(U453:V453)</f>
        <v>485</v>
      </c>
      <c r="X453" s="5"/>
      <c r="Y453" s="5">
        <f t="shared" ref="Y453" si="1722">SUM(W453:X453)</f>
        <v>485</v>
      </c>
      <c r="Z453" s="5">
        <v>485</v>
      </c>
      <c r="AA453" s="5"/>
      <c r="AB453" s="5">
        <f t="shared" ref="AB453" si="1723">SUM(Z453:AA453)</f>
        <v>485</v>
      </c>
      <c r="AC453" s="5"/>
      <c r="AD453" s="5">
        <f t="shared" ref="AD453" si="1724">SUM(AB453:AC453)</f>
        <v>485</v>
      </c>
      <c r="AE453" s="5"/>
      <c r="AF453" s="5">
        <f t="shared" ref="AF453" si="1725">SUM(AD453:AE453)</f>
        <v>485</v>
      </c>
      <c r="AG453" s="5"/>
      <c r="AH453" s="5">
        <f t="shared" ref="AH453" si="1726">SUM(AF453:AG453)</f>
        <v>485</v>
      </c>
      <c r="AI453" s="127"/>
    </row>
    <row r="454" spans="1:35" ht="31.5" outlineLevel="2" collapsed="1" x14ac:dyDescent="0.25">
      <c r="A454" s="137" t="s">
        <v>84</v>
      </c>
      <c r="B454" s="137"/>
      <c r="C454" s="19" t="s">
        <v>85</v>
      </c>
      <c r="D454" s="4">
        <f>D455+D468+D474+D478</f>
        <v>6267.701</v>
      </c>
      <c r="E454" s="4">
        <f t="shared" ref="E454:AD454" si="1727">E455+E468+E474+E478</f>
        <v>1306</v>
      </c>
      <c r="F454" s="4">
        <f t="shared" si="1727"/>
        <v>7573.701</v>
      </c>
      <c r="G454" s="4">
        <f t="shared" si="1727"/>
        <v>1080.72855</v>
      </c>
      <c r="H454" s="4">
        <f t="shared" si="1727"/>
        <v>8654.4295499999989</v>
      </c>
      <c r="I454" s="4">
        <f t="shared" si="1727"/>
        <v>621.49476000000004</v>
      </c>
      <c r="J454" s="4">
        <f t="shared" si="1727"/>
        <v>9275.9243100000003</v>
      </c>
      <c r="K454" s="4">
        <f t="shared" ref="K454:L454" si="1728">K455+K468+K474+K478</f>
        <v>0</v>
      </c>
      <c r="L454" s="4">
        <f t="shared" si="1728"/>
        <v>9275.9243100000003</v>
      </c>
      <c r="M454" s="4">
        <f t="shared" ref="M454:N454" si="1729">M455+M468+M474+M478</f>
        <v>48.999999999999943</v>
      </c>
      <c r="N454" s="4">
        <f t="shared" si="1729"/>
        <v>9324.9243100000003</v>
      </c>
      <c r="O454" s="4">
        <f t="shared" si="1727"/>
        <v>5510.7</v>
      </c>
      <c r="P454" s="4">
        <f t="shared" si="1727"/>
        <v>1306</v>
      </c>
      <c r="Q454" s="4">
        <f t="shared" si="1727"/>
        <v>6816.7</v>
      </c>
      <c r="R454" s="4">
        <f t="shared" si="1727"/>
        <v>0</v>
      </c>
      <c r="S454" s="4">
        <f t="shared" si="1727"/>
        <v>6816.7</v>
      </c>
      <c r="T454" s="4">
        <f t="shared" si="1727"/>
        <v>0</v>
      </c>
      <c r="U454" s="4">
        <f t="shared" si="1727"/>
        <v>6816.7</v>
      </c>
      <c r="V454" s="4">
        <f t="shared" si="1727"/>
        <v>0</v>
      </c>
      <c r="W454" s="4">
        <f t="shared" si="1727"/>
        <v>6816.7</v>
      </c>
      <c r="X454" s="4">
        <f t="shared" ref="X454:Y454" si="1730">X455+X468+X474+X478</f>
        <v>0</v>
      </c>
      <c r="Y454" s="4">
        <f t="shared" si="1730"/>
        <v>6816.7</v>
      </c>
      <c r="Z454" s="4">
        <f t="shared" si="1727"/>
        <v>5510.7</v>
      </c>
      <c r="AA454" s="4">
        <f t="shared" si="1727"/>
        <v>1100</v>
      </c>
      <c r="AB454" s="4">
        <f t="shared" si="1727"/>
        <v>6610.7</v>
      </c>
      <c r="AC454" s="4">
        <f t="shared" si="1727"/>
        <v>0</v>
      </c>
      <c r="AD454" s="4">
        <f t="shared" si="1727"/>
        <v>6610.7</v>
      </c>
      <c r="AE454" s="4">
        <f t="shared" ref="AE454:AH454" si="1731">AE455+AE468+AE474+AE478</f>
        <v>0</v>
      </c>
      <c r="AF454" s="4">
        <f t="shared" si="1731"/>
        <v>6610.7</v>
      </c>
      <c r="AG454" s="4">
        <f t="shared" si="1731"/>
        <v>0</v>
      </c>
      <c r="AH454" s="4">
        <f t="shared" si="1731"/>
        <v>6610.7</v>
      </c>
      <c r="AI454" s="127"/>
    </row>
    <row r="455" spans="1:35" ht="31.5" outlineLevel="3" x14ac:dyDescent="0.25">
      <c r="A455" s="137" t="s">
        <v>86</v>
      </c>
      <c r="B455" s="137"/>
      <c r="C455" s="19" t="s">
        <v>87</v>
      </c>
      <c r="D455" s="4">
        <f t="shared" ref="D455:AG456" si="1732">D456</f>
        <v>2425</v>
      </c>
      <c r="E455" s="4">
        <f t="shared" si="1732"/>
        <v>1306</v>
      </c>
      <c r="F455" s="4">
        <f t="shared" si="1732"/>
        <v>3731</v>
      </c>
      <c r="G455" s="4">
        <f t="shared" si="1732"/>
        <v>1080.72855</v>
      </c>
      <c r="H455" s="4">
        <f t="shared" si="1732"/>
        <v>4811.7285499999998</v>
      </c>
      <c r="I455" s="4">
        <f t="shared" si="1732"/>
        <v>621.49476000000004</v>
      </c>
      <c r="J455" s="4">
        <f t="shared" si="1732"/>
        <v>5433.2233100000003</v>
      </c>
      <c r="K455" s="4">
        <f t="shared" si="1732"/>
        <v>0</v>
      </c>
      <c r="L455" s="4">
        <f t="shared" si="1732"/>
        <v>5433.2233100000003</v>
      </c>
      <c r="M455" s="4">
        <f t="shared" si="1732"/>
        <v>-392.54800000000006</v>
      </c>
      <c r="N455" s="4">
        <f t="shared" si="1732"/>
        <v>5040.6753100000005</v>
      </c>
      <c r="O455" s="4">
        <f t="shared" si="1732"/>
        <v>2140</v>
      </c>
      <c r="P455" s="4">
        <f t="shared" si="1732"/>
        <v>1306</v>
      </c>
      <c r="Q455" s="4">
        <f t="shared" si="1732"/>
        <v>3446</v>
      </c>
      <c r="R455" s="4">
        <f t="shared" si="1732"/>
        <v>0</v>
      </c>
      <c r="S455" s="4">
        <f t="shared" si="1732"/>
        <v>3446</v>
      </c>
      <c r="T455" s="4">
        <f t="shared" si="1732"/>
        <v>0</v>
      </c>
      <c r="U455" s="4">
        <f t="shared" si="1732"/>
        <v>3446</v>
      </c>
      <c r="V455" s="4">
        <f t="shared" si="1732"/>
        <v>0</v>
      </c>
      <c r="W455" s="4">
        <f t="shared" si="1732"/>
        <v>3446</v>
      </c>
      <c r="X455" s="4">
        <f t="shared" si="1732"/>
        <v>0</v>
      </c>
      <c r="Y455" s="4">
        <f t="shared" si="1732"/>
        <v>3446</v>
      </c>
      <c r="Z455" s="4">
        <f t="shared" si="1732"/>
        <v>2140</v>
      </c>
      <c r="AA455" s="4">
        <f t="shared" si="1732"/>
        <v>1100</v>
      </c>
      <c r="AB455" s="4">
        <f t="shared" si="1732"/>
        <v>3240</v>
      </c>
      <c r="AC455" s="4">
        <f t="shared" si="1732"/>
        <v>0</v>
      </c>
      <c r="AD455" s="4">
        <f t="shared" si="1732"/>
        <v>3240</v>
      </c>
      <c r="AE455" s="4">
        <f t="shared" si="1732"/>
        <v>0</v>
      </c>
      <c r="AF455" s="4">
        <f t="shared" ref="AF455" si="1733">AF456</f>
        <v>3240</v>
      </c>
      <c r="AG455" s="4">
        <f t="shared" si="1732"/>
        <v>0</v>
      </c>
      <c r="AH455" s="4">
        <f t="shared" ref="AH455" si="1734">AH456</f>
        <v>3240</v>
      </c>
      <c r="AI455" s="127"/>
    </row>
    <row r="456" spans="1:35" ht="31.5" outlineLevel="4" x14ac:dyDescent="0.25">
      <c r="A456" s="137" t="s">
        <v>88</v>
      </c>
      <c r="B456" s="137"/>
      <c r="C456" s="19" t="s">
        <v>89</v>
      </c>
      <c r="D456" s="4">
        <f t="shared" si="1732"/>
        <v>2425</v>
      </c>
      <c r="E456" s="4">
        <f>E457+E462</f>
        <v>1306</v>
      </c>
      <c r="F456" s="4">
        <f t="shared" ref="F456" si="1735">F457+F462</f>
        <v>3731</v>
      </c>
      <c r="G456" s="4">
        <f>G457+G462+G464+G466</f>
        <v>1080.72855</v>
      </c>
      <c r="H456" s="4">
        <f t="shared" ref="H456" si="1736">H457+H462+H464+H466</f>
        <v>4811.7285499999998</v>
      </c>
      <c r="I456" s="4">
        <f>I457+I462+I464+I466</f>
        <v>621.49476000000004</v>
      </c>
      <c r="J456" s="4">
        <f t="shared" ref="J456:L456" si="1737">J457+J462+J464+J466</f>
        <v>5433.2233100000003</v>
      </c>
      <c r="K456" s="4">
        <f t="shared" si="1737"/>
        <v>0</v>
      </c>
      <c r="L456" s="4">
        <f t="shared" si="1737"/>
        <v>5433.2233100000003</v>
      </c>
      <c r="M456" s="4">
        <f>M457+M462+M464+M466+M460</f>
        <v>-392.54800000000006</v>
      </c>
      <c r="N456" s="4">
        <f t="shared" ref="N456:AH456" si="1738">N457+N462+N464+N466+N460</f>
        <v>5040.6753100000005</v>
      </c>
      <c r="O456" s="4">
        <f t="shared" si="1738"/>
        <v>2140</v>
      </c>
      <c r="P456" s="4">
        <f t="shared" si="1738"/>
        <v>1306</v>
      </c>
      <c r="Q456" s="4">
        <f t="shared" si="1738"/>
        <v>3446</v>
      </c>
      <c r="R456" s="4">
        <f t="shared" si="1738"/>
        <v>0</v>
      </c>
      <c r="S456" s="4">
        <f t="shared" si="1738"/>
        <v>3446</v>
      </c>
      <c r="T456" s="4">
        <f t="shared" si="1738"/>
        <v>0</v>
      </c>
      <c r="U456" s="4">
        <f t="shared" si="1738"/>
        <v>3446</v>
      </c>
      <c r="V456" s="4">
        <f t="shared" si="1738"/>
        <v>0</v>
      </c>
      <c r="W456" s="4">
        <f t="shared" si="1738"/>
        <v>3446</v>
      </c>
      <c r="X456" s="4">
        <f t="shared" si="1738"/>
        <v>0</v>
      </c>
      <c r="Y456" s="4">
        <f t="shared" si="1738"/>
        <v>3446</v>
      </c>
      <c r="Z456" s="4">
        <f t="shared" si="1738"/>
        <v>2140</v>
      </c>
      <c r="AA456" s="4">
        <f t="shared" si="1738"/>
        <v>1100</v>
      </c>
      <c r="AB456" s="4">
        <f t="shared" si="1738"/>
        <v>3240</v>
      </c>
      <c r="AC456" s="4">
        <f t="shared" si="1738"/>
        <v>0</v>
      </c>
      <c r="AD456" s="4">
        <f t="shared" si="1738"/>
        <v>3240</v>
      </c>
      <c r="AE456" s="4">
        <f t="shared" si="1738"/>
        <v>0</v>
      </c>
      <c r="AF456" s="4">
        <f t="shared" si="1738"/>
        <v>3240</v>
      </c>
      <c r="AG456" s="4">
        <f t="shared" si="1738"/>
        <v>0</v>
      </c>
      <c r="AH456" s="4">
        <f t="shared" si="1738"/>
        <v>3240</v>
      </c>
      <c r="AI456" s="127"/>
    </row>
    <row r="457" spans="1:35" ht="31.5" outlineLevel="5" x14ac:dyDescent="0.25">
      <c r="A457" s="137" t="s">
        <v>90</v>
      </c>
      <c r="B457" s="137"/>
      <c r="C457" s="19" t="s">
        <v>91</v>
      </c>
      <c r="D457" s="4">
        <f>D458+D459</f>
        <v>2425</v>
      </c>
      <c r="E457" s="4">
        <f t="shared" ref="E457:L457" si="1739">E458+E459</f>
        <v>0</v>
      </c>
      <c r="F457" s="4">
        <f t="shared" si="1739"/>
        <v>2425</v>
      </c>
      <c r="G457" s="4">
        <f t="shared" si="1739"/>
        <v>0</v>
      </c>
      <c r="H457" s="4">
        <f t="shared" si="1739"/>
        <v>2425</v>
      </c>
      <c r="I457" s="4">
        <f t="shared" si="1739"/>
        <v>0</v>
      </c>
      <c r="J457" s="4">
        <f t="shared" si="1739"/>
        <v>2425</v>
      </c>
      <c r="K457" s="4">
        <f t="shared" si="1739"/>
        <v>0</v>
      </c>
      <c r="L457" s="4">
        <f t="shared" si="1739"/>
        <v>2425</v>
      </c>
      <c r="M457" s="4">
        <f t="shared" ref="M457:N457" si="1740">M458+M459</f>
        <v>122.87629</v>
      </c>
      <c r="N457" s="4">
        <f t="shared" si="1740"/>
        <v>2547.8762900000002</v>
      </c>
      <c r="O457" s="4">
        <f>O458+O459</f>
        <v>2140</v>
      </c>
      <c r="P457" s="4">
        <f t="shared" ref="P457:W457" si="1741">P458+P459</f>
        <v>0</v>
      </c>
      <c r="Q457" s="4">
        <f t="shared" si="1741"/>
        <v>2140</v>
      </c>
      <c r="R457" s="4">
        <f t="shared" si="1741"/>
        <v>0</v>
      </c>
      <c r="S457" s="4">
        <f t="shared" si="1741"/>
        <v>2140</v>
      </c>
      <c r="T457" s="4">
        <f t="shared" si="1741"/>
        <v>0</v>
      </c>
      <c r="U457" s="4">
        <f t="shared" si="1741"/>
        <v>2140</v>
      </c>
      <c r="V457" s="4">
        <f t="shared" si="1741"/>
        <v>0</v>
      </c>
      <c r="W457" s="4">
        <f t="shared" si="1741"/>
        <v>2140</v>
      </c>
      <c r="X457" s="4">
        <f t="shared" ref="X457:Y457" si="1742">X458+X459</f>
        <v>0</v>
      </c>
      <c r="Y457" s="4">
        <f t="shared" si="1742"/>
        <v>2140</v>
      </c>
      <c r="Z457" s="4">
        <f>Z458+Z459</f>
        <v>2140</v>
      </c>
      <c r="AA457" s="4">
        <f t="shared" ref="AA457:AD457" si="1743">AA458+AA459</f>
        <v>0</v>
      </c>
      <c r="AB457" s="4">
        <f t="shared" si="1743"/>
        <v>2140</v>
      </c>
      <c r="AC457" s="4">
        <f t="shared" si="1743"/>
        <v>0</v>
      </c>
      <c r="AD457" s="4">
        <f t="shared" si="1743"/>
        <v>2140</v>
      </c>
      <c r="AE457" s="4">
        <f t="shared" ref="AE457:AH457" si="1744">AE458+AE459</f>
        <v>0</v>
      </c>
      <c r="AF457" s="4">
        <f t="shared" si="1744"/>
        <v>2140</v>
      </c>
      <c r="AG457" s="4">
        <f t="shared" si="1744"/>
        <v>0</v>
      </c>
      <c r="AH457" s="4">
        <f t="shared" si="1744"/>
        <v>2140</v>
      </c>
      <c r="AI457" s="127"/>
    </row>
    <row r="458" spans="1:35" ht="31.5" hidden="1" outlineLevel="7" x14ac:dyDescent="0.25">
      <c r="A458" s="138" t="s">
        <v>90</v>
      </c>
      <c r="B458" s="138" t="s">
        <v>11</v>
      </c>
      <c r="C458" s="18" t="s">
        <v>12</v>
      </c>
      <c r="D458" s="5">
        <v>50</v>
      </c>
      <c r="E458" s="5"/>
      <c r="F458" s="5">
        <f t="shared" ref="F458:F459" si="1745">SUM(D458:E458)</f>
        <v>50</v>
      </c>
      <c r="G458" s="5"/>
      <c r="H458" s="5">
        <f t="shared" ref="H458:H459" si="1746">SUM(F458:G458)</f>
        <v>50</v>
      </c>
      <c r="I458" s="5"/>
      <c r="J458" s="5">
        <f t="shared" ref="J458:J459" si="1747">SUM(H458:I458)</f>
        <v>50</v>
      </c>
      <c r="K458" s="5"/>
      <c r="L458" s="5">
        <f t="shared" ref="L458:L459" si="1748">SUM(J458:K458)</f>
        <v>50</v>
      </c>
      <c r="M458" s="5"/>
      <c r="N458" s="5">
        <f t="shared" ref="N458:N459" si="1749">SUM(L458:M458)</f>
        <v>50</v>
      </c>
      <c r="O458" s="5">
        <v>40</v>
      </c>
      <c r="P458" s="5"/>
      <c r="Q458" s="5">
        <f t="shared" ref="Q458:Q459" si="1750">SUM(O458:P458)</f>
        <v>40</v>
      </c>
      <c r="R458" s="5"/>
      <c r="S458" s="5">
        <f t="shared" ref="S458:S459" si="1751">SUM(Q458:R458)</f>
        <v>40</v>
      </c>
      <c r="T458" s="5"/>
      <c r="U458" s="5">
        <f t="shared" ref="U458:U459" si="1752">SUM(S458:T458)</f>
        <v>40</v>
      </c>
      <c r="V458" s="5"/>
      <c r="W458" s="5">
        <f t="shared" ref="W458:W459" si="1753">SUM(U458:V458)</f>
        <v>40</v>
      </c>
      <c r="X458" s="5"/>
      <c r="Y458" s="5">
        <f t="shared" ref="Y458:Y459" si="1754">SUM(W458:X458)</f>
        <v>40</v>
      </c>
      <c r="Z458" s="5">
        <v>40</v>
      </c>
      <c r="AA458" s="5"/>
      <c r="AB458" s="5">
        <f t="shared" ref="AB458:AB459" si="1755">SUM(Z458:AA458)</f>
        <v>40</v>
      </c>
      <c r="AC458" s="5"/>
      <c r="AD458" s="5">
        <f t="shared" ref="AD458:AD459" si="1756">SUM(AB458:AC458)</f>
        <v>40</v>
      </c>
      <c r="AE458" s="5"/>
      <c r="AF458" s="5">
        <f t="shared" ref="AF458:AF459" si="1757">SUM(AD458:AE458)</f>
        <v>40</v>
      </c>
      <c r="AG458" s="5"/>
      <c r="AH458" s="5">
        <f t="shared" ref="AH458:AH459" si="1758">SUM(AF458:AG458)</f>
        <v>40</v>
      </c>
      <c r="AI458" s="127"/>
    </row>
    <row r="459" spans="1:35" ht="31.5" outlineLevel="7" x14ac:dyDescent="0.25">
      <c r="A459" s="138" t="s">
        <v>90</v>
      </c>
      <c r="B459" s="138" t="s">
        <v>92</v>
      </c>
      <c r="C459" s="18" t="s">
        <v>93</v>
      </c>
      <c r="D459" s="5">
        <v>2375</v>
      </c>
      <c r="E459" s="5"/>
      <c r="F459" s="5">
        <f t="shared" si="1745"/>
        <v>2375</v>
      </c>
      <c r="G459" s="5"/>
      <c r="H459" s="5">
        <f t="shared" si="1746"/>
        <v>2375</v>
      </c>
      <c r="I459" s="5"/>
      <c r="J459" s="5">
        <f t="shared" si="1747"/>
        <v>2375</v>
      </c>
      <c r="K459" s="5"/>
      <c r="L459" s="5">
        <f t="shared" si="1748"/>
        <v>2375</v>
      </c>
      <c r="M459" s="5">
        <v>122.87629</v>
      </c>
      <c r="N459" s="5">
        <f t="shared" si="1749"/>
        <v>2497.8762900000002</v>
      </c>
      <c r="O459" s="5">
        <v>2100</v>
      </c>
      <c r="P459" s="5"/>
      <c r="Q459" s="5">
        <f t="shared" si="1750"/>
        <v>2100</v>
      </c>
      <c r="R459" s="5"/>
      <c r="S459" s="5">
        <f t="shared" si="1751"/>
        <v>2100</v>
      </c>
      <c r="T459" s="5"/>
      <c r="U459" s="5">
        <f t="shared" si="1752"/>
        <v>2100</v>
      </c>
      <c r="V459" s="5"/>
      <c r="W459" s="5">
        <f t="shared" si="1753"/>
        <v>2100</v>
      </c>
      <c r="X459" s="5"/>
      <c r="Y459" s="5">
        <f t="shared" si="1754"/>
        <v>2100</v>
      </c>
      <c r="Z459" s="5">
        <v>2100</v>
      </c>
      <c r="AA459" s="5"/>
      <c r="AB459" s="5">
        <f t="shared" si="1755"/>
        <v>2100</v>
      </c>
      <c r="AC459" s="5"/>
      <c r="AD459" s="5">
        <f t="shared" si="1756"/>
        <v>2100</v>
      </c>
      <c r="AE459" s="5"/>
      <c r="AF459" s="5">
        <f t="shared" si="1757"/>
        <v>2100</v>
      </c>
      <c r="AG459" s="5"/>
      <c r="AH459" s="5">
        <f t="shared" si="1758"/>
        <v>2100</v>
      </c>
      <c r="AI459" s="127"/>
    </row>
    <row r="460" spans="1:35" ht="31.5" outlineLevel="7" x14ac:dyDescent="0.2">
      <c r="A460" s="7" t="s">
        <v>807</v>
      </c>
      <c r="B460" s="7"/>
      <c r="C460" s="36" t="s">
        <v>808</v>
      </c>
      <c r="D460" s="5"/>
      <c r="E460" s="5"/>
      <c r="F460" s="5"/>
      <c r="G460" s="5"/>
      <c r="H460" s="5"/>
      <c r="I460" s="5"/>
      <c r="J460" s="5"/>
      <c r="K460" s="5"/>
      <c r="L460" s="5"/>
      <c r="M460" s="43">
        <f t="shared" ref="D460:AG466" si="1759">M461</f>
        <v>49</v>
      </c>
      <c r="N460" s="43">
        <f t="shared" si="1759"/>
        <v>49</v>
      </c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127"/>
    </row>
    <row r="461" spans="1:35" ht="31.5" outlineLevel="7" x14ac:dyDescent="0.2">
      <c r="A461" s="6" t="s">
        <v>807</v>
      </c>
      <c r="B461" s="6" t="s">
        <v>92</v>
      </c>
      <c r="C461" s="20" t="s">
        <v>584</v>
      </c>
      <c r="D461" s="5"/>
      <c r="E461" s="5"/>
      <c r="F461" s="5"/>
      <c r="G461" s="5"/>
      <c r="H461" s="5"/>
      <c r="I461" s="5"/>
      <c r="J461" s="5"/>
      <c r="K461" s="5"/>
      <c r="L461" s="5"/>
      <c r="M461" s="16">
        <v>49</v>
      </c>
      <c r="N461" s="16">
        <f>SUM(L461:M461)</f>
        <v>49</v>
      </c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127"/>
    </row>
    <row r="462" spans="1:35" ht="31.5" hidden="1" outlineLevel="7" x14ac:dyDescent="0.2">
      <c r="A462" s="7" t="s">
        <v>643</v>
      </c>
      <c r="B462" s="7"/>
      <c r="C462" s="36" t="s">
        <v>665</v>
      </c>
      <c r="D462" s="4">
        <f t="shared" si="1759"/>
        <v>0</v>
      </c>
      <c r="E462" s="4">
        <f t="shared" si="1759"/>
        <v>1306</v>
      </c>
      <c r="F462" s="4">
        <f t="shared" si="1759"/>
        <v>1306</v>
      </c>
      <c r="G462" s="4">
        <f t="shared" si="1759"/>
        <v>0</v>
      </c>
      <c r="H462" s="4">
        <f t="shared" si="1759"/>
        <v>1306</v>
      </c>
      <c r="I462" s="4">
        <f t="shared" si="1759"/>
        <v>0</v>
      </c>
      <c r="J462" s="4">
        <f t="shared" si="1759"/>
        <v>1306</v>
      </c>
      <c r="K462" s="4">
        <f t="shared" si="1759"/>
        <v>0</v>
      </c>
      <c r="L462" s="4">
        <f t="shared" si="1759"/>
        <v>1306</v>
      </c>
      <c r="M462" s="4">
        <f t="shared" si="1759"/>
        <v>0</v>
      </c>
      <c r="N462" s="4">
        <f t="shared" si="1759"/>
        <v>1306</v>
      </c>
      <c r="O462" s="4">
        <f t="shared" si="1759"/>
        <v>0</v>
      </c>
      <c r="P462" s="4">
        <f t="shared" si="1759"/>
        <v>1306</v>
      </c>
      <c r="Q462" s="4">
        <f t="shared" si="1759"/>
        <v>1306</v>
      </c>
      <c r="R462" s="4">
        <f t="shared" si="1759"/>
        <v>0</v>
      </c>
      <c r="S462" s="4">
        <f t="shared" si="1759"/>
        <v>1306</v>
      </c>
      <c r="T462" s="4">
        <f t="shared" si="1759"/>
        <v>0</v>
      </c>
      <c r="U462" s="4">
        <f t="shared" si="1759"/>
        <v>1306</v>
      </c>
      <c r="V462" s="4">
        <f t="shared" si="1759"/>
        <v>0</v>
      </c>
      <c r="W462" s="4">
        <f t="shared" si="1759"/>
        <v>1306</v>
      </c>
      <c r="X462" s="4">
        <f t="shared" si="1759"/>
        <v>0</v>
      </c>
      <c r="Y462" s="4">
        <f t="shared" si="1759"/>
        <v>1306</v>
      </c>
      <c r="Z462" s="4">
        <f t="shared" si="1759"/>
        <v>0</v>
      </c>
      <c r="AA462" s="4">
        <f t="shared" si="1759"/>
        <v>1100</v>
      </c>
      <c r="AB462" s="4">
        <f t="shared" si="1759"/>
        <v>1100</v>
      </c>
      <c r="AC462" s="4">
        <f t="shared" si="1759"/>
        <v>0</v>
      </c>
      <c r="AD462" s="4">
        <f t="shared" si="1759"/>
        <v>1100</v>
      </c>
      <c r="AE462" s="4">
        <f t="shared" si="1759"/>
        <v>0</v>
      </c>
      <c r="AF462" s="4">
        <f t="shared" ref="AF462" si="1760">AF463</f>
        <v>1100</v>
      </c>
      <c r="AG462" s="4">
        <f t="shared" si="1759"/>
        <v>0</v>
      </c>
      <c r="AH462" s="4">
        <f t="shared" ref="AH462" si="1761">AH463</f>
        <v>1100</v>
      </c>
      <c r="AI462" s="127"/>
    </row>
    <row r="463" spans="1:35" ht="31.5" hidden="1" outlineLevel="7" x14ac:dyDescent="0.2">
      <c r="A463" s="6" t="s">
        <v>643</v>
      </c>
      <c r="B463" s="6" t="s">
        <v>92</v>
      </c>
      <c r="C463" s="20" t="s">
        <v>584</v>
      </c>
      <c r="D463" s="5"/>
      <c r="E463" s="5">
        <v>1306</v>
      </c>
      <c r="F463" s="5">
        <f>SUM(D463:E463)</f>
        <v>1306</v>
      </c>
      <c r="G463" s="5">
        <f>93+27.08095-120.08095</f>
        <v>0</v>
      </c>
      <c r="H463" s="5">
        <f>SUM(F463:G463)</f>
        <v>1306</v>
      </c>
      <c r="I463" s="5">
        <f>93+27.08095-120.08095</f>
        <v>0</v>
      </c>
      <c r="J463" s="5">
        <f>SUM(H463:I463)</f>
        <v>1306</v>
      </c>
      <c r="K463" s="5"/>
      <c r="L463" s="5">
        <f>SUM(J463:K463)</f>
        <v>1306</v>
      </c>
      <c r="M463" s="5"/>
      <c r="N463" s="5">
        <f>SUM(L463:M463)</f>
        <v>1306</v>
      </c>
      <c r="O463" s="5"/>
      <c r="P463" s="5">
        <v>1306</v>
      </c>
      <c r="Q463" s="5">
        <f>SUM(O463:P463)</f>
        <v>1306</v>
      </c>
      <c r="R463" s="5"/>
      <c r="S463" s="5">
        <f>SUM(Q463:R463)</f>
        <v>1306</v>
      </c>
      <c r="T463" s="5">
        <f>93+27.08095-120.08095</f>
        <v>0</v>
      </c>
      <c r="U463" s="5">
        <f>SUM(S463:T463)</f>
        <v>1306</v>
      </c>
      <c r="V463" s="5"/>
      <c r="W463" s="5">
        <f>SUM(U463:V463)</f>
        <v>1306</v>
      </c>
      <c r="X463" s="5"/>
      <c r="Y463" s="5">
        <f>SUM(W463:X463)</f>
        <v>1306</v>
      </c>
      <c r="Z463" s="5"/>
      <c r="AA463" s="5">
        <v>1100</v>
      </c>
      <c r="AB463" s="5">
        <f>SUM(Z463:AA463)</f>
        <v>1100</v>
      </c>
      <c r="AC463" s="5"/>
      <c r="AD463" s="5">
        <f>SUM(AB463:AC463)</f>
        <v>1100</v>
      </c>
      <c r="AE463" s="5"/>
      <c r="AF463" s="5">
        <f>SUM(AD463:AE463)</f>
        <v>1100</v>
      </c>
      <c r="AG463" s="5"/>
      <c r="AH463" s="5">
        <f>SUM(AF463:AG463)</f>
        <v>1100</v>
      </c>
      <c r="AI463" s="127"/>
    </row>
    <row r="464" spans="1:35" ht="31.5" outlineLevel="7" x14ac:dyDescent="0.2">
      <c r="A464" s="7" t="s">
        <v>643</v>
      </c>
      <c r="B464" s="7"/>
      <c r="C464" s="36" t="s">
        <v>666</v>
      </c>
      <c r="D464" s="5"/>
      <c r="E464" s="5"/>
      <c r="F464" s="5"/>
      <c r="G464" s="4">
        <f t="shared" si="1759"/>
        <v>129.38094999999998</v>
      </c>
      <c r="H464" s="4">
        <f t="shared" si="1759"/>
        <v>129.38094999999998</v>
      </c>
      <c r="I464" s="4">
        <f t="shared" si="1759"/>
        <v>621.49476000000004</v>
      </c>
      <c r="J464" s="4">
        <f t="shared" si="1759"/>
        <v>750.87571000000003</v>
      </c>
      <c r="K464" s="4">
        <f t="shared" si="1759"/>
        <v>0</v>
      </c>
      <c r="L464" s="4">
        <f t="shared" si="1759"/>
        <v>750.87571000000003</v>
      </c>
      <c r="M464" s="4">
        <f t="shared" si="1759"/>
        <v>-564.42429000000004</v>
      </c>
      <c r="N464" s="4">
        <f t="shared" si="1759"/>
        <v>186.45141999999998</v>
      </c>
      <c r="O464" s="5"/>
      <c r="P464" s="5"/>
      <c r="Q464" s="5"/>
      <c r="R464" s="5"/>
      <c r="S464" s="5"/>
      <c r="T464" s="4">
        <f t="shared" si="1759"/>
        <v>0</v>
      </c>
      <c r="U464" s="4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127"/>
    </row>
    <row r="465" spans="1:35" ht="31.5" outlineLevel="7" x14ac:dyDescent="0.2">
      <c r="A465" s="6" t="s">
        <v>643</v>
      </c>
      <c r="B465" s="6" t="s">
        <v>92</v>
      </c>
      <c r="C465" s="20" t="s">
        <v>584</v>
      </c>
      <c r="D465" s="5"/>
      <c r="E465" s="5"/>
      <c r="F465" s="5"/>
      <c r="G465" s="5">
        <f>102.3+27.08095</f>
        <v>129.38094999999998</v>
      </c>
      <c r="H465" s="5">
        <f>SUM(F465:G465)</f>
        <v>129.38094999999998</v>
      </c>
      <c r="I465" s="5">
        <f>399.972+221.52276</f>
        <v>621.49476000000004</v>
      </c>
      <c r="J465" s="5">
        <f>SUM(H465:I465)</f>
        <v>750.87571000000003</v>
      </c>
      <c r="K465" s="5"/>
      <c r="L465" s="5">
        <f>SUM(J465:K465)</f>
        <v>750.87571000000003</v>
      </c>
      <c r="M465" s="5">
        <v>-564.42429000000004</v>
      </c>
      <c r="N465" s="5">
        <f>SUM(L465:M465)</f>
        <v>186.45141999999998</v>
      </c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127"/>
    </row>
    <row r="466" spans="1:35" ht="15.75" hidden="1" outlineLevel="7" x14ac:dyDescent="0.2">
      <c r="A466" s="7" t="s">
        <v>643</v>
      </c>
      <c r="B466" s="7"/>
      <c r="C466" s="36" t="s">
        <v>667</v>
      </c>
      <c r="D466" s="5"/>
      <c r="E466" s="5"/>
      <c r="F466" s="5"/>
      <c r="G466" s="4">
        <f t="shared" si="1759"/>
        <v>951.34760000000006</v>
      </c>
      <c r="H466" s="4">
        <f t="shared" si="1759"/>
        <v>951.34760000000006</v>
      </c>
      <c r="I466" s="4">
        <f t="shared" si="1759"/>
        <v>0</v>
      </c>
      <c r="J466" s="4">
        <f t="shared" si="1759"/>
        <v>951.34760000000006</v>
      </c>
      <c r="K466" s="5"/>
      <c r="L466" s="4">
        <f t="shared" si="1759"/>
        <v>951.34760000000006</v>
      </c>
      <c r="M466" s="5"/>
      <c r="N466" s="4">
        <f t="shared" si="1759"/>
        <v>951.34760000000006</v>
      </c>
      <c r="O466" s="5"/>
      <c r="P466" s="5"/>
      <c r="Q466" s="5"/>
      <c r="R466" s="5"/>
      <c r="S466" s="5"/>
      <c r="T466" s="4">
        <f t="shared" si="1759"/>
        <v>0</v>
      </c>
      <c r="U466" s="4">
        <f t="shared" si="1759"/>
        <v>0</v>
      </c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127"/>
    </row>
    <row r="467" spans="1:35" ht="31.5" hidden="1" outlineLevel="7" x14ac:dyDescent="0.2">
      <c r="A467" s="6" t="s">
        <v>643</v>
      </c>
      <c r="B467" s="6" t="s">
        <v>92</v>
      </c>
      <c r="C467" s="20" t="s">
        <v>584</v>
      </c>
      <c r="D467" s="5"/>
      <c r="E467" s="5"/>
      <c r="F467" s="5"/>
      <c r="G467" s="5">
        <f>734.7+216.6476</f>
        <v>951.34760000000006</v>
      </c>
      <c r="H467" s="5">
        <f>SUM(F467:G467)</f>
        <v>951.34760000000006</v>
      </c>
      <c r="I467" s="5"/>
      <c r="J467" s="5">
        <f>SUM(H467:I467)</f>
        <v>951.34760000000006</v>
      </c>
      <c r="K467" s="5"/>
      <c r="L467" s="5">
        <f>SUM(J467:K467)</f>
        <v>951.34760000000006</v>
      </c>
      <c r="M467" s="5"/>
      <c r="N467" s="5">
        <f>SUM(L467:M467)</f>
        <v>951.34760000000006</v>
      </c>
      <c r="O467" s="5"/>
      <c r="P467" s="5"/>
      <c r="Q467" s="5"/>
      <c r="R467" s="5"/>
      <c r="S467" s="5"/>
      <c r="T467" s="5"/>
      <c r="U467" s="5">
        <f>SUM(S467:T467)</f>
        <v>0</v>
      </c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127"/>
    </row>
    <row r="468" spans="1:35" ht="31.5" outlineLevel="3" collapsed="1" x14ac:dyDescent="0.25">
      <c r="A468" s="137" t="s">
        <v>320</v>
      </c>
      <c r="B468" s="137"/>
      <c r="C468" s="19" t="s">
        <v>321</v>
      </c>
      <c r="D468" s="4">
        <f>D469</f>
        <v>2326.3000000000002</v>
      </c>
      <c r="E468" s="4">
        <f t="shared" ref="E468:N468" si="1762">E469</f>
        <v>0</v>
      </c>
      <c r="F468" s="4">
        <f t="shared" si="1762"/>
        <v>2326.3000000000002</v>
      </c>
      <c r="G468" s="4">
        <f t="shared" si="1762"/>
        <v>0</v>
      </c>
      <c r="H468" s="4">
        <f t="shared" si="1762"/>
        <v>2326.3000000000002</v>
      </c>
      <c r="I468" s="4">
        <f t="shared" si="1762"/>
        <v>0</v>
      </c>
      <c r="J468" s="4">
        <f t="shared" si="1762"/>
        <v>2326.3000000000002</v>
      </c>
      <c r="K468" s="4">
        <f t="shared" si="1762"/>
        <v>0</v>
      </c>
      <c r="L468" s="4">
        <f t="shared" si="1762"/>
        <v>2326.3000000000002</v>
      </c>
      <c r="M468" s="4">
        <f t="shared" si="1762"/>
        <v>276.37</v>
      </c>
      <c r="N468" s="4">
        <f t="shared" si="1762"/>
        <v>2602.67</v>
      </c>
      <c r="O468" s="4">
        <f>O469</f>
        <v>2095</v>
      </c>
      <c r="P468" s="4">
        <f t="shared" ref="P468:Y468" si="1763">P469</f>
        <v>0</v>
      </c>
      <c r="Q468" s="4">
        <f t="shared" si="1763"/>
        <v>2095</v>
      </c>
      <c r="R468" s="4">
        <f t="shared" si="1763"/>
        <v>0</v>
      </c>
      <c r="S468" s="4">
        <f t="shared" si="1763"/>
        <v>2095</v>
      </c>
      <c r="T468" s="4">
        <f t="shared" si="1763"/>
        <v>0</v>
      </c>
      <c r="U468" s="4">
        <f t="shared" si="1763"/>
        <v>2095</v>
      </c>
      <c r="V468" s="4">
        <f t="shared" si="1763"/>
        <v>0</v>
      </c>
      <c r="W468" s="4">
        <f t="shared" si="1763"/>
        <v>2095</v>
      </c>
      <c r="X468" s="4">
        <f t="shared" si="1763"/>
        <v>0</v>
      </c>
      <c r="Y468" s="4">
        <f t="shared" si="1763"/>
        <v>2095</v>
      </c>
      <c r="Z468" s="4">
        <f>Z469</f>
        <v>2095</v>
      </c>
      <c r="AA468" s="4">
        <f t="shared" ref="AA468:AH468" si="1764">AA469</f>
        <v>0</v>
      </c>
      <c r="AB468" s="4">
        <f t="shared" si="1764"/>
        <v>2095</v>
      </c>
      <c r="AC468" s="4">
        <f t="shared" si="1764"/>
        <v>0</v>
      </c>
      <c r="AD468" s="4">
        <f t="shared" si="1764"/>
        <v>2095</v>
      </c>
      <c r="AE468" s="4">
        <f t="shared" si="1764"/>
        <v>0</v>
      </c>
      <c r="AF468" s="4">
        <f t="shared" si="1764"/>
        <v>2095</v>
      </c>
      <c r="AG468" s="4">
        <f t="shared" si="1764"/>
        <v>0</v>
      </c>
      <c r="AH468" s="4">
        <f t="shared" si="1764"/>
        <v>2095</v>
      </c>
      <c r="AI468" s="127"/>
    </row>
    <row r="469" spans="1:35" ht="21.75" customHeight="1" outlineLevel="4" x14ac:dyDescent="0.25">
      <c r="A469" s="137" t="s">
        <v>322</v>
      </c>
      <c r="B469" s="137"/>
      <c r="C469" s="19" t="s">
        <v>323</v>
      </c>
      <c r="D469" s="4">
        <f>D470+D472</f>
        <v>2326.3000000000002</v>
      </c>
      <c r="E469" s="4">
        <f t="shared" ref="E469:L469" si="1765">E470+E472</f>
        <v>0</v>
      </c>
      <c r="F469" s="4">
        <f t="shared" si="1765"/>
        <v>2326.3000000000002</v>
      </c>
      <c r="G469" s="4">
        <f t="shared" si="1765"/>
        <v>0</v>
      </c>
      <c r="H469" s="4">
        <f t="shared" si="1765"/>
        <v>2326.3000000000002</v>
      </c>
      <c r="I469" s="4">
        <f t="shared" si="1765"/>
        <v>0</v>
      </c>
      <c r="J469" s="4">
        <f t="shared" si="1765"/>
        <v>2326.3000000000002</v>
      </c>
      <c r="K469" s="4">
        <f t="shared" si="1765"/>
        <v>0</v>
      </c>
      <c r="L469" s="4">
        <f t="shared" si="1765"/>
        <v>2326.3000000000002</v>
      </c>
      <c r="M469" s="4">
        <f t="shared" ref="M469:N469" si="1766">M470+M472</f>
        <v>276.37</v>
      </c>
      <c r="N469" s="4">
        <f t="shared" si="1766"/>
        <v>2602.67</v>
      </c>
      <c r="O469" s="4">
        <f>O470+O472</f>
        <v>2095</v>
      </c>
      <c r="P469" s="4">
        <f t="shared" ref="P469:W469" si="1767">P470+P472</f>
        <v>0</v>
      </c>
      <c r="Q469" s="4">
        <f t="shared" si="1767"/>
        <v>2095</v>
      </c>
      <c r="R469" s="4">
        <f t="shared" si="1767"/>
        <v>0</v>
      </c>
      <c r="S469" s="4">
        <f t="shared" si="1767"/>
        <v>2095</v>
      </c>
      <c r="T469" s="4">
        <f t="shared" si="1767"/>
        <v>0</v>
      </c>
      <c r="U469" s="4">
        <f t="shared" si="1767"/>
        <v>2095</v>
      </c>
      <c r="V469" s="4">
        <f t="shared" si="1767"/>
        <v>0</v>
      </c>
      <c r="W469" s="4">
        <f t="shared" si="1767"/>
        <v>2095</v>
      </c>
      <c r="X469" s="4">
        <f t="shared" ref="X469:Y469" si="1768">X470+X472</f>
        <v>0</v>
      </c>
      <c r="Y469" s="4">
        <f t="shared" si="1768"/>
        <v>2095</v>
      </c>
      <c r="Z469" s="4">
        <f>Z470+Z472</f>
        <v>2095</v>
      </c>
      <c r="AA469" s="4">
        <f t="shared" ref="AA469:AD469" si="1769">AA470+AA472</f>
        <v>0</v>
      </c>
      <c r="AB469" s="4">
        <f t="shared" si="1769"/>
        <v>2095</v>
      </c>
      <c r="AC469" s="4">
        <f t="shared" si="1769"/>
        <v>0</v>
      </c>
      <c r="AD469" s="4">
        <f t="shared" si="1769"/>
        <v>2095</v>
      </c>
      <c r="AE469" s="4">
        <f t="shared" ref="AE469:AH469" si="1770">AE470+AE472</f>
        <v>0</v>
      </c>
      <c r="AF469" s="4">
        <f t="shared" si="1770"/>
        <v>2095</v>
      </c>
      <c r="AG469" s="4">
        <f t="shared" si="1770"/>
        <v>0</v>
      </c>
      <c r="AH469" s="4">
        <f t="shared" si="1770"/>
        <v>2095</v>
      </c>
      <c r="AI469" s="127"/>
    </row>
    <row r="470" spans="1:35" ht="31.5" outlineLevel="5" x14ac:dyDescent="0.25">
      <c r="A470" s="137" t="s">
        <v>324</v>
      </c>
      <c r="B470" s="137"/>
      <c r="C470" s="19" t="s">
        <v>91</v>
      </c>
      <c r="D470" s="4">
        <f>D471</f>
        <v>1089.8</v>
      </c>
      <c r="E470" s="4">
        <f t="shared" ref="E470:N470" si="1771">E471</f>
        <v>0</v>
      </c>
      <c r="F470" s="4">
        <f t="shared" si="1771"/>
        <v>1089.8</v>
      </c>
      <c r="G470" s="4">
        <f t="shared" si="1771"/>
        <v>0</v>
      </c>
      <c r="H470" s="4">
        <f t="shared" si="1771"/>
        <v>1089.8</v>
      </c>
      <c r="I470" s="4">
        <f t="shared" si="1771"/>
        <v>0</v>
      </c>
      <c r="J470" s="4">
        <f t="shared" si="1771"/>
        <v>1089.8</v>
      </c>
      <c r="K470" s="4">
        <f t="shared" si="1771"/>
        <v>0</v>
      </c>
      <c r="L470" s="4">
        <f t="shared" si="1771"/>
        <v>1089.8</v>
      </c>
      <c r="M470" s="4">
        <f t="shared" si="1771"/>
        <v>276.37</v>
      </c>
      <c r="N470" s="4">
        <f t="shared" si="1771"/>
        <v>1366.17</v>
      </c>
      <c r="O470" s="4">
        <f>O471</f>
        <v>980</v>
      </c>
      <c r="P470" s="4">
        <f t="shared" ref="P470:Y470" si="1772">P471</f>
        <v>0</v>
      </c>
      <c r="Q470" s="4">
        <f t="shared" si="1772"/>
        <v>980</v>
      </c>
      <c r="R470" s="4">
        <f t="shared" si="1772"/>
        <v>0</v>
      </c>
      <c r="S470" s="4">
        <f t="shared" si="1772"/>
        <v>980</v>
      </c>
      <c r="T470" s="4">
        <f t="shared" si="1772"/>
        <v>0</v>
      </c>
      <c r="U470" s="4">
        <f t="shared" si="1772"/>
        <v>980</v>
      </c>
      <c r="V470" s="4">
        <f t="shared" si="1772"/>
        <v>0</v>
      </c>
      <c r="W470" s="4">
        <f t="shared" si="1772"/>
        <v>980</v>
      </c>
      <c r="X470" s="4">
        <f t="shared" si="1772"/>
        <v>0</v>
      </c>
      <c r="Y470" s="4">
        <f t="shared" si="1772"/>
        <v>980</v>
      </c>
      <c r="Z470" s="4">
        <f>Z471</f>
        <v>980</v>
      </c>
      <c r="AA470" s="4">
        <f t="shared" ref="AA470:AH470" si="1773">AA471</f>
        <v>0</v>
      </c>
      <c r="AB470" s="4">
        <f t="shared" si="1773"/>
        <v>980</v>
      </c>
      <c r="AC470" s="4">
        <f t="shared" si="1773"/>
        <v>0</v>
      </c>
      <c r="AD470" s="4">
        <f t="shared" si="1773"/>
        <v>980</v>
      </c>
      <c r="AE470" s="4">
        <f t="shared" si="1773"/>
        <v>0</v>
      </c>
      <c r="AF470" s="4">
        <f t="shared" si="1773"/>
        <v>980</v>
      </c>
      <c r="AG470" s="4">
        <f t="shared" si="1773"/>
        <v>0</v>
      </c>
      <c r="AH470" s="4">
        <f t="shared" si="1773"/>
        <v>980</v>
      </c>
      <c r="AI470" s="127"/>
    </row>
    <row r="471" spans="1:35" ht="31.5" outlineLevel="7" x14ac:dyDescent="0.25">
      <c r="A471" s="138" t="s">
        <v>324</v>
      </c>
      <c r="B471" s="138" t="s">
        <v>92</v>
      </c>
      <c r="C471" s="18" t="s">
        <v>93</v>
      </c>
      <c r="D471" s="5">
        <v>1089.8</v>
      </c>
      <c r="E471" s="5"/>
      <c r="F471" s="5">
        <f t="shared" ref="F471" si="1774">SUM(D471:E471)</f>
        <v>1089.8</v>
      </c>
      <c r="G471" s="5"/>
      <c r="H471" s="5">
        <f t="shared" ref="H471" si="1775">SUM(F471:G471)</f>
        <v>1089.8</v>
      </c>
      <c r="I471" s="5"/>
      <c r="J471" s="5">
        <f t="shared" ref="J471" si="1776">SUM(H471:I471)</f>
        <v>1089.8</v>
      </c>
      <c r="K471" s="5"/>
      <c r="L471" s="5">
        <f t="shared" ref="L471" si="1777">SUM(J471:K471)</f>
        <v>1089.8</v>
      </c>
      <c r="M471" s="5">
        <f>131.555+144.815</f>
        <v>276.37</v>
      </c>
      <c r="N471" s="5">
        <f t="shared" ref="N471" si="1778">SUM(L471:M471)</f>
        <v>1366.17</v>
      </c>
      <c r="O471" s="5">
        <v>980</v>
      </c>
      <c r="P471" s="5"/>
      <c r="Q471" s="5">
        <f t="shared" ref="Q471" si="1779">SUM(O471:P471)</f>
        <v>980</v>
      </c>
      <c r="R471" s="5"/>
      <c r="S471" s="5">
        <f t="shared" ref="S471" si="1780">SUM(Q471:R471)</f>
        <v>980</v>
      </c>
      <c r="T471" s="5"/>
      <c r="U471" s="5">
        <f t="shared" ref="U471" si="1781">SUM(S471:T471)</f>
        <v>980</v>
      </c>
      <c r="V471" s="5"/>
      <c r="W471" s="5">
        <f t="shared" ref="W471" si="1782">SUM(U471:V471)</f>
        <v>980</v>
      </c>
      <c r="X471" s="5"/>
      <c r="Y471" s="5">
        <f t="shared" ref="Y471" si="1783">SUM(W471:X471)</f>
        <v>980</v>
      </c>
      <c r="Z471" s="5">
        <v>980</v>
      </c>
      <c r="AA471" s="5"/>
      <c r="AB471" s="5">
        <f t="shared" ref="AB471" si="1784">SUM(Z471:AA471)</f>
        <v>980</v>
      </c>
      <c r="AC471" s="5"/>
      <c r="AD471" s="5">
        <f t="shared" ref="AD471" si="1785">SUM(AB471:AC471)</f>
        <v>980</v>
      </c>
      <c r="AE471" s="5"/>
      <c r="AF471" s="5">
        <f t="shared" ref="AF471" si="1786">SUM(AD471:AE471)</f>
        <v>980</v>
      </c>
      <c r="AG471" s="5"/>
      <c r="AH471" s="5">
        <f t="shared" ref="AH471" si="1787">SUM(AF471:AG471)</f>
        <v>980</v>
      </c>
      <c r="AI471" s="127"/>
    </row>
    <row r="472" spans="1:35" ht="15.75" hidden="1" outlineLevel="5" x14ac:dyDescent="0.25">
      <c r="A472" s="137" t="s">
        <v>325</v>
      </c>
      <c r="B472" s="137"/>
      <c r="C472" s="19" t="s">
        <v>326</v>
      </c>
      <c r="D472" s="4">
        <f>D473</f>
        <v>1236.5</v>
      </c>
      <c r="E472" s="4">
        <f t="shared" ref="E472:N472" si="1788">E473</f>
        <v>0</v>
      </c>
      <c r="F472" s="4">
        <f t="shared" si="1788"/>
        <v>1236.5</v>
      </c>
      <c r="G472" s="4">
        <f t="shared" si="1788"/>
        <v>0</v>
      </c>
      <c r="H472" s="4">
        <f t="shared" si="1788"/>
        <v>1236.5</v>
      </c>
      <c r="I472" s="4">
        <f t="shared" si="1788"/>
        <v>0</v>
      </c>
      <c r="J472" s="4">
        <f t="shared" si="1788"/>
        <v>1236.5</v>
      </c>
      <c r="K472" s="4">
        <f t="shared" si="1788"/>
        <v>0</v>
      </c>
      <c r="L472" s="4">
        <f t="shared" si="1788"/>
        <v>1236.5</v>
      </c>
      <c r="M472" s="4">
        <f t="shared" si="1788"/>
        <v>0</v>
      </c>
      <c r="N472" s="4">
        <f t="shared" si="1788"/>
        <v>1236.5</v>
      </c>
      <c r="O472" s="4">
        <f>O473</f>
        <v>1115</v>
      </c>
      <c r="P472" s="4">
        <f t="shared" ref="P472:Y472" si="1789">P473</f>
        <v>0</v>
      </c>
      <c r="Q472" s="4">
        <f t="shared" si="1789"/>
        <v>1115</v>
      </c>
      <c r="R472" s="4">
        <f t="shared" si="1789"/>
        <v>0</v>
      </c>
      <c r="S472" s="4">
        <f t="shared" si="1789"/>
        <v>1115</v>
      </c>
      <c r="T472" s="4">
        <f t="shared" si="1789"/>
        <v>0</v>
      </c>
      <c r="U472" s="4">
        <f t="shared" si="1789"/>
        <v>1115</v>
      </c>
      <c r="V472" s="4">
        <f t="shared" si="1789"/>
        <v>0</v>
      </c>
      <c r="W472" s="4">
        <f t="shared" si="1789"/>
        <v>1115</v>
      </c>
      <c r="X472" s="4">
        <f t="shared" si="1789"/>
        <v>0</v>
      </c>
      <c r="Y472" s="4">
        <f t="shared" si="1789"/>
        <v>1115</v>
      </c>
      <c r="Z472" s="4">
        <f>Z473</f>
        <v>1115</v>
      </c>
      <c r="AA472" s="4">
        <f t="shared" ref="AA472:AH472" si="1790">AA473</f>
        <v>0</v>
      </c>
      <c r="AB472" s="4">
        <f t="shared" si="1790"/>
        <v>1115</v>
      </c>
      <c r="AC472" s="4">
        <f t="shared" si="1790"/>
        <v>0</v>
      </c>
      <c r="AD472" s="4">
        <f t="shared" si="1790"/>
        <v>1115</v>
      </c>
      <c r="AE472" s="4">
        <f t="shared" si="1790"/>
        <v>0</v>
      </c>
      <c r="AF472" s="4">
        <f t="shared" si="1790"/>
        <v>1115</v>
      </c>
      <c r="AG472" s="4">
        <f t="shared" si="1790"/>
        <v>0</v>
      </c>
      <c r="AH472" s="4">
        <f t="shared" si="1790"/>
        <v>1115</v>
      </c>
      <c r="AI472" s="127"/>
    </row>
    <row r="473" spans="1:35" ht="15.75" hidden="1" outlineLevel="7" x14ac:dyDescent="0.25">
      <c r="A473" s="138" t="s">
        <v>325</v>
      </c>
      <c r="B473" s="138" t="s">
        <v>33</v>
      </c>
      <c r="C473" s="18" t="s">
        <v>34</v>
      </c>
      <c r="D473" s="5">
        <v>1236.5</v>
      </c>
      <c r="E473" s="5"/>
      <c r="F473" s="5">
        <f t="shared" ref="F473" si="1791">SUM(D473:E473)</f>
        <v>1236.5</v>
      </c>
      <c r="G473" s="5"/>
      <c r="H473" s="5">
        <f t="shared" ref="H473" si="1792">SUM(F473:G473)</f>
        <v>1236.5</v>
      </c>
      <c r="I473" s="5"/>
      <c r="J473" s="5">
        <f t="shared" ref="J473" si="1793">SUM(H473:I473)</f>
        <v>1236.5</v>
      </c>
      <c r="K473" s="5"/>
      <c r="L473" s="5">
        <f t="shared" ref="L473" si="1794">SUM(J473:K473)</f>
        <v>1236.5</v>
      </c>
      <c r="M473" s="5"/>
      <c r="N473" s="5">
        <f t="shared" ref="N473" si="1795">SUM(L473:M473)</f>
        <v>1236.5</v>
      </c>
      <c r="O473" s="5">
        <v>1115</v>
      </c>
      <c r="P473" s="5"/>
      <c r="Q473" s="5">
        <f t="shared" ref="Q473" si="1796">SUM(O473:P473)</f>
        <v>1115</v>
      </c>
      <c r="R473" s="5"/>
      <c r="S473" s="5">
        <f t="shared" ref="S473" si="1797">SUM(Q473:R473)</f>
        <v>1115</v>
      </c>
      <c r="T473" s="5"/>
      <c r="U473" s="5">
        <f t="shared" ref="U473" si="1798">SUM(S473:T473)</f>
        <v>1115</v>
      </c>
      <c r="V473" s="5"/>
      <c r="W473" s="5">
        <f t="shared" ref="W473" si="1799">SUM(U473:V473)</f>
        <v>1115</v>
      </c>
      <c r="X473" s="5"/>
      <c r="Y473" s="5">
        <f t="shared" ref="Y473" si="1800">SUM(W473:X473)</f>
        <v>1115</v>
      </c>
      <c r="Z473" s="5">
        <v>1115</v>
      </c>
      <c r="AA473" s="5"/>
      <c r="AB473" s="5">
        <f t="shared" ref="AB473" si="1801">SUM(Z473:AA473)</f>
        <v>1115</v>
      </c>
      <c r="AC473" s="5"/>
      <c r="AD473" s="5">
        <f t="shared" ref="AD473" si="1802">SUM(AB473:AC473)</f>
        <v>1115</v>
      </c>
      <c r="AE473" s="5"/>
      <c r="AF473" s="5">
        <f t="shared" ref="AF473" si="1803">SUM(AD473:AE473)</f>
        <v>1115</v>
      </c>
      <c r="AG473" s="5"/>
      <c r="AH473" s="5">
        <f t="shared" ref="AH473" si="1804">SUM(AF473:AG473)</f>
        <v>1115</v>
      </c>
      <c r="AI473" s="127"/>
    </row>
    <row r="474" spans="1:35" ht="31.5" outlineLevel="3" collapsed="1" x14ac:dyDescent="0.25">
      <c r="A474" s="137" t="s">
        <v>327</v>
      </c>
      <c r="B474" s="137"/>
      <c r="C474" s="19" t="s">
        <v>328</v>
      </c>
      <c r="D474" s="4">
        <f t="shared" ref="D474:AG476" si="1805">D475</f>
        <v>1241.5999999999999</v>
      </c>
      <c r="E474" s="4">
        <f t="shared" si="1805"/>
        <v>0</v>
      </c>
      <c r="F474" s="4">
        <f t="shared" si="1805"/>
        <v>1241.5999999999999</v>
      </c>
      <c r="G474" s="4">
        <f t="shared" si="1805"/>
        <v>0</v>
      </c>
      <c r="H474" s="4">
        <f t="shared" si="1805"/>
        <v>1241.5999999999999</v>
      </c>
      <c r="I474" s="4">
        <f t="shared" si="1805"/>
        <v>0</v>
      </c>
      <c r="J474" s="4">
        <f t="shared" si="1805"/>
        <v>1241.5999999999999</v>
      </c>
      <c r="K474" s="4">
        <f t="shared" si="1805"/>
        <v>0</v>
      </c>
      <c r="L474" s="4">
        <f t="shared" si="1805"/>
        <v>1241.5999999999999</v>
      </c>
      <c r="M474" s="4">
        <f t="shared" si="1805"/>
        <v>165.178</v>
      </c>
      <c r="N474" s="4">
        <f t="shared" si="1805"/>
        <v>1406.7779999999998</v>
      </c>
      <c r="O474" s="4">
        <f t="shared" si="1805"/>
        <v>1120</v>
      </c>
      <c r="P474" s="4">
        <f t="shared" si="1805"/>
        <v>0</v>
      </c>
      <c r="Q474" s="4">
        <f t="shared" si="1805"/>
        <v>1120</v>
      </c>
      <c r="R474" s="4">
        <f t="shared" si="1805"/>
        <v>0</v>
      </c>
      <c r="S474" s="4">
        <f t="shared" si="1805"/>
        <v>1120</v>
      </c>
      <c r="T474" s="4">
        <f t="shared" si="1805"/>
        <v>0</v>
      </c>
      <c r="U474" s="4">
        <f t="shared" si="1805"/>
        <v>1120</v>
      </c>
      <c r="V474" s="4">
        <f t="shared" si="1805"/>
        <v>0</v>
      </c>
      <c r="W474" s="4">
        <f t="shared" si="1805"/>
        <v>1120</v>
      </c>
      <c r="X474" s="4">
        <f t="shared" si="1805"/>
        <v>0</v>
      </c>
      <c r="Y474" s="4">
        <f t="shared" si="1805"/>
        <v>1120</v>
      </c>
      <c r="Z474" s="4">
        <f t="shared" si="1805"/>
        <v>1120</v>
      </c>
      <c r="AA474" s="4">
        <f t="shared" si="1805"/>
        <v>0</v>
      </c>
      <c r="AB474" s="4">
        <f t="shared" si="1805"/>
        <v>1120</v>
      </c>
      <c r="AC474" s="4">
        <f t="shared" si="1805"/>
        <v>0</v>
      </c>
      <c r="AD474" s="4">
        <f t="shared" si="1805"/>
        <v>1120</v>
      </c>
      <c r="AE474" s="4">
        <f t="shared" si="1805"/>
        <v>0</v>
      </c>
      <c r="AF474" s="4">
        <f t="shared" ref="AE474:AF476" si="1806">AF475</f>
        <v>1120</v>
      </c>
      <c r="AG474" s="4">
        <f t="shared" si="1805"/>
        <v>0</v>
      </c>
      <c r="AH474" s="4">
        <f t="shared" ref="AG474:AH476" si="1807">AH475</f>
        <v>1120</v>
      </c>
      <c r="AI474" s="127"/>
    </row>
    <row r="475" spans="1:35" ht="31.5" outlineLevel="4" x14ac:dyDescent="0.25">
      <c r="A475" s="137" t="s">
        <v>329</v>
      </c>
      <c r="B475" s="137"/>
      <c r="C475" s="19" t="s">
        <v>330</v>
      </c>
      <c r="D475" s="4">
        <f t="shared" si="1805"/>
        <v>1241.5999999999999</v>
      </c>
      <c r="E475" s="4">
        <f t="shared" si="1805"/>
        <v>0</v>
      </c>
      <c r="F475" s="4">
        <f t="shared" si="1805"/>
        <v>1241.5999999999999</v>
      </c>
      <c r="G475" s="4">
        <f t="shared" si="1805"/>
        <v>0</v>
      </c>
      <c r="H475" s="4">
        <f t="shared" si="1805"/>
        <v>1241.5999999999999</v>
      </c>
      <c r="I475" s="4">
        <f t="shared" si="1805"/>
        <v>0</v>
      </c>
      <c r="J475" s="4">
        <f t="shared" si="1805"/>
        <v>1241.5999999999999</v>
      </c>
      <c r="K475" s="4">
        <f t="shared" si="1805"/>
        <v>0</v>
      </c>
      <c r="L475" s="4">
        <f t="shared" si="1805"/>
        <v>1241.5999999999999</v>
      </c>
      <c r="M475" s="4">
        <f t="shared" si="1805"/>
        <v>165.178</v>
      </c>
      <c r="N475" s="4">
        <f t="shared" si="1805"/>
        <v>1406.7779999999998</v>
      </c>
      <c r="O475" s="4">
        <f t="shared" si="1805"/>
        <v>1120</v>
      </c>
      <c r="P475" s="4">
        <f t="shared" si="1805"/>
        <v>0</v>
      </c>
      <c r="Q475" s="4">
        <f t="shared" si="1805"/>
        <v>1120</v>
      </c>
      <c r="R475" s="4">
        <f t="shared" si="1805"/>
        <v>0</v>
      </c>
      <c r="S475" s="4">
        <f t="shared" si="1805"/>
        <v>1120</v>
      </c>
      <c r="T475" s="4">
        <f t="shared" si="1805"/>
        <v>0</v>
      </c>
      <c r="U475" s="4">
        <f t="shared" si="1805"/>
        <v>1120</v>
      </c>
      <c r="V475" s="4">
        <f t="shared" si="1805"/>
        <v>0</v>
      </c>
      <c r="W475" s="4">
        <f t="shared" si="1805"/>
        <v>1120</v>
      </c>
      <c r="X475" s="4">
        <f t="shared" si="1805"/>
        <v>0</v>
      </c>
      <c r="Y475" s="4">
        <f t="shared" si="1805"/>
        <v>1120</v>
      </c>
      <c r="Z475" s="4">
        <f t="shared" si="1805"/>
        <v>1120</v>
      </c>
      <c r="AA475" s="4">
        <f t="shared" si="1805"/>
        <v>0</v>
      </c>
      <c r="AB475" s="4">
        <f t="shared" si="1805"/>
        <v>1120</v>
      </c>
      <c r="AC475" s="4">
        <f t="shared" si="1805"/>
        <v>0</v>
      </c>
      <c r="AD475" s="4">
        <f t="shared" si="1805"/>
        <v>1120</v>
      </c>
      <c r="AE475" s="4">
        <f t="shared" si="1806"/>
        <v>0</v>
      </c>
      <c r="AF475" s="4">
        <f t="shared" si="1806"/>
        <v>1120</v>
      </c>
      <c r="AG475" s="4">
        <f t="shared" si="1807"/>
        <v>0</v>
      </c>
      <c r="AH475" s="4">
        <f t="shared" si="1807"/>
        <v>1120</v>
      </c>
      <c r="AI475" s="127"/>
    </row>
    <row r="476" spans="1:35" ht="31.5" outlineLevel="5" x14ac:dyDescent="0.25">
      <c r="A476" s="137" t="s">
        <v>331</v>
      </c>
      <c r="B476" s="137"/>
      <c r="C476" s="19" t="s">
        <v>91</v>
      </c>
      <c r="D476" s="4">
        <f t="shared" si="1805"/>
        <v>1241.5999999999999</v>
      </c>
      <c r="E476" s="4">
        <f t="shared" si="1805"/>
        <v>0</v>
      </c>
      <c r="F476" s="4">
        <f t="shared" si="1805"/>
        <v>1241.5999999999999</v>
      </c>
      <c r="G476" s="4">
        <f t="shared" si="1805"/>
        <v>0</v>
      </c>
      <c r="H476" s="4">
        <f t="shared" si="1805"/>
        <v>1241.5999999999999</v>
      </c>
      <c r="I476" s="4">
        <f t="shared" si="1805"/>
        <v>0</v>
      </c>
      <c r="J476" s="4">
        <f t="shared" si="1805"/>
        <v>1241.5999999999999</v>
      </c>
      <c r="K476" s="4">
        <f t="shared" si="1805"/>
        <v>0</v>
      </c>
      <c r="L476" s="4">
        <f t="shared" si="1805"/>
        <v>1241.5999999999999</v>
      </c>
      <c r="M476" s="4">
        <f t="shared" si="1805"/>
        <v>165.178</v>
      </c>
      <c r="N476" s="4">
        <f t="shared" si="1805"/>
        <v>1406.7779999999998</v>
      </c>
      <c r="O476" s="4">
        <f t="shared" si="1805"/>
        <v>1120</v>
      </c>
      <c r="P476" s="4">
        <f t="shared" si="1805"/>
        <v>0</v>
      </c>
      <c r="Q476" s="4">
        <f t="shared" si="1805"/>
        <v>1120</v>
      </c>
      <c r="R476" s="4">
        <f t="shared" si="1805"/>
        <v>0</v>
      </c>
      <c r="S476" s="4">
        <f t="shared" si="1805"/>
        <v>1120</v>
      </c>
      <c r="T476" s="4">
        <f t="shared" si="1805"/>
        <v>0</v>
      </c>
      <c r="U476" s="4">
        <f t="shared" si="1805"/>
        <v>1120</v>
      </c>
      <c r="V476" s="4">
        <f t="shared" si="1805"/>
        <v>0</v>
      </c>
      <c r="W476" s="4">
        <f t="shared" si="1805"/>
        <v>1120</v>
      </c>
      <c r="X476" s="4">
        <f t="shared" si="1805"/>
        <v>0</v>
      </c>
      <c r="Y476" s="4">
        <f t="shared" si="1805"/>
        <v>1120</v>
      </c>
      <c r="Z476" s="4">
        <f t="shared" si="1805"/>
        <v>1120</v>
      </c>
      <c r="AA476" s="4">
        <f t="shared" si="1805"/>
        <v>0</v>
      </c>
      <c r="AB476" s="4">
        <f t="shared" si="1805"/>
        <v>1120</v>
      </c>
      <c r="AC476" s="4">
        <f t="shared" si="1805"/>
        <v>0</v>
      </c>
      <c r="AD476" s="4">
        <f t="shared" si="1805"/>
        <v>1120</v>
      </c>
      <c r="AE476" s="4">
        <f t="shared" si="1806"/>
        <v>0</v>
      </c>
      <c r="AF476" s="4">
        <f t="shared" si="1806"/>
        <v>1120</v>
      </c>
      <c r="AG476" s="4">
        <f t="shared" si="1807"/>
        <v>0</v>
      </c>
      <c r="AH476" s="4">
        <f t="shared" si="1807"/>
        <v>1120</v>
      </c>
      <c r="AI476" s="127"/>
    </row>
    <row r="477" spans="1:35" ht="31.5" outlineLevel="7" x14ac:dyDescent="0.25">
      <c r="A477" s="138" t="s">
        <v>331</v>
      </c>
      <c r="B477" s="138" t="s">
        <v>92</v>
      </c>
      <c r="C477" s="18" t="s">
        <v>93</v>
      </c>
      <c r="D477" s="5">
        <v>1241.5999999999999</v>
      </c>
      <c r="E477" s="5"/>
      <c r="F477" s="5">
        <f t="shared" ref="F477" si="1808">SUM(D477:E477)</f>
        <v>1241.5999999999999</v>
      </c>
      <c r="G477" s="5"/>
      <c r="H477" s="5">
        <f t="shared" ref="H477" si="1809">SUM(F477:G477)</f>
        <v>1241.5999999999999</v>
      </c>
      <c r="I477" s="5"/>
      <c r="J477" s="5">
        <f t="shared" ref="J477" si="1810">SUM(H477:I477)</f>
        <v>1241.5999999999999</v>
      </c>
      <c r="K477" s="5"/>
      <c r="L477" s="5">
        <f t="shared" ref="L477" si="1811">SUM(J477:K477)</f>
        <v>1241.5999999999999</v>
      </c>
      <c r="M477" s="5">
        <f>-20+20+33.623+131.555</f>
        <v>165.178</v>
      </c>
      <c r="N477" s="5">
        <f t="shared" ref="N477" si="1812">SUM(L477:M477)</f>
        <v>1406.7779999999998</v>
      </c>
      <c r="O477" s="5">
        <v>1120</v>
      </c>
      <c r="P477" s="5"/>
      <c r="Q477" s="5">
        <f t="shared" ref="Q477" si="1813">SUM(O477:P477)</f>
        <v>1120</v>
      </c>
      <c r="R477" s="5"/>
      <c r="S477" s="5">
        <f t="shared" ref="S477" si="1814">SUM(Q477:R477)</f>
        <v>1120</v>
      </c>
      <c r="T477" s="5"/>
      <c r="U477" s="5">
        <f t="shared" ref="U477" si="1815">SUM(S477:T477)</f>
        <v>1120</v>
      </c>
      <c r="V477" s="5"/>
      <c r="W477" s="5">
        <f t="shared" ref="W477" si="1816">SUM(U477:V477)</f>
        <v>1120</v>
      </c>
      <c r="X477" s="5"/>
      <c r="Y477" s="5">
        <f t="shared" ref="Y477" si="1817">SUM(W477:X477)</f>
        <v>1120</v>
      </c>
      <c r="Z477" s="5">
        <v>1120</v>
      </c>
      <c r="AA477" s="5"/>
      <c r="AB477" s="5">
        <f t="shared" ref="AB477" si="1818">SUM(Z477:AA477)</f>
        <v>1120</v>
      </c>
      <c r="AC477" s="5"/>
      <c r="AD477" s="5">
        <f t="shared" ref="AD477" si="1819">SUM(AB477:AC477)</f>
        <v>1120</v>
      </c>
      <c r="AE477" s="5"/>
      <c r="AF477" s="5">
        <f t="shared" ref="AF477" si="1820">SUM(AD477:AE477)</f>
        <v>1120</v>
      </c>
      <c r="AG477" s="5"/>
      <c r="AH477" s="5">
        <f t="shared" ref="AH477" si="1821">SUM(AF477:AG477)</f>
        <v>1120</v>
      </c>
      <c r="AI477" s="127"/>
    </row>
    <row r="478" spans="1:35" ht="31.5" hidden="1" outlineLevel="3" x14ac:dyDescent="0.25">
      <c r="A478" s="137" t="s">
        <v>94</v>
      </c>
      <c r="B478" s="137"/>
      <c r="C478" s="19" t="s">
        <v>95</v>
      </c>
      <c r="D478" s="4">
        <f t="shared" ref="D478:AG480" si="1822">D479</f>
        <v>274.80099999999999</v>
      </c>
      <c r="E478" s="4">
        <f t="shared" si="1822"/>
        <v>0</v>
      </c>
      <c r="F478" s="4">
        <f t="shared" si="1822"/>
        <v>274.80099999999999</v>
      </c>
      <c r="G478" s="4">
        <f t="shared" si="1822"/>
        <v>0</v>
      </c>
      <c r="H478" s="4">
        <f t="shared" si="1822"/>
        <v>274.80099999999999</v>
      </c>
      <c r="I478" s="4">
        <f t="shared" si="1822"/>
        <v>0</v>
      </c>
      <c r="J478" s="4">
        <f t="shared" si="1822"/>
        <v>274.80099999999999</v>
      </c>
      <c r="K478" s="4">
        <f t="shared" si="1822"/>
        <v>0</v>
      </c>
      <c r="L478" s="4">
        <f t="shared" si="1822"/>
        <v>274.80099999999999</v>
      </c>
      <c r="M478" s="4">
        <f t="shared" si="1822"/>
        <v>0</v>
      </c>
      <c r="N478" s="4">
        <f t="shared" si="1822"/>
        <v>274.80099999999999</v>
      </c>
      <c r="O478" s="4">
        <f t="shared" si="1822"/>
        <v>155.69999999999999</v>
      </c>
      <c r="P478" s="4">
        <f t="shared" si="1822"/>
        <v>0</v>
      </c>
      <c r="Q478" s="4">
        <f t="shared" si="1822"/>
        <v>155.69999999999999</v>
      </c>
      <c r="R478" s="4">
        <f t="shared" si="1822"/>
        <v>0</v>
      </c>
      <c r="S478" s="4">
        <f t="shared" si="1822"/>
        <v>155.69999999999999</v>
      </c>
      <c r="T478" s="4">
        <f t="shared" si="1822"/>
        <v>0</v>
      </c>
      <c r="U478" s="4">
        <f t="shared" si="1822"/>
        <v>155.69999999999999</v>
      </c>
      <c r="V478" s="4">
        <f t="shared" si="1822"/>
        <v>0</v>
      </c>
      <c r="W478" s="4">
        <f t="shared" si="1822"/>
        <v>155.69999999999999</v>
      </c>
      <c r="X478" s="4">
        <f t="shared" si="1822"/>
        <v>0</v>
      </c>
      <c r="Y478" s="4">
        <f t="shared" si="1822"/>
        <v>155.69999999999999</v>
      </c>
      <c r="Z478" s="4">
        <f t="shared" si="1822"/>
        <v>155.69999999999999</v>
      </c>
      <c r="AA478" s="4">
        <f t="shared" si="1822"/>
        <v>0</v>
      </c>
      <c r="AB478" s="4">
        <f t="shared" si="1822"/>
        <v>155.69999999999999</v>
      </c>
      <c r="AC478" s="4">
        <f t="shared" si="1822"/>
        <v>0</v>
      </c>
      <c r="AD478" s="4">
        <f t="shared" si="1822"/>
        <v>155.69999999999999</v>
      </c>
      <c r="AE478" s="4">
        <f t="shared" si="1822"/>
        <v>0</v>
      </c>
      <c r="AF478" s="4">
        <f t="shared" ref="AE478:AF480" si="1823">AF479</f>
        <v>155.69999999999999</v>
      </c>
      <c r="AG478" s="4">
        <f t="shared" si="1822"/>
        <v>0</v>
      </c>
      <c r="AH478" s="4">
        <f t="shared" ref="AG478:AH480" si="1824">AH479</f>
        <v>155.69999999999999</v>
      </c>
      <c r="AI478" s="127"/>
    </row>
    <row r="479" spans="1:35" ht="47.25" hidden="1" outlineLevel="4" x14ac:dyDescent="0.25">
      <c r="A479" s="137" t="s">
        <v>96</v>
      </c>
      <c r="B479" s="137"/>
      <c r="C479" s="19" t="s">
        <v>97</v>
      </c>
      <c r="D479" s="4">
        <f t="shared" si="1822"/>
        <v>274.80099999999999</v>
      </c>
      <c r="E479" s="4">
        <f t="shared" si="1822"/>
        <v>0</v>
      </c>
      <c r="F479" s="4">
        <f t="shared" si="1822"/>
        <v>274.80099999999999</v>
      </c>
      <c r="G479" s="4">
        <f t="shared" si="1822"/>
        <v>0</v>
      </c>
      <c r="H479" s="4">
        <f t="shared" si="1822"/>
        <v>274.80099999999999</v>
      </c>
      <c r="I479" s="4">
        <f t="shared" si="1822"/>
        <v>0</v>
      </c>
      <c r="J479" s="4">
        <f t="shared" si="1822"/>
        <v>274.80099999999999</v>
      </c>
      <c r="K479" s="4">
        <f t="shared" si="1822"/>
        <v>0</v>
      </c>
      <c r="L479" s="4">
        <f t="shared" si="1822"/>
        <v>274.80099999999999</v>
      </c>
      <c r="M479" s="4">
        <f t="shared" si="1822"/>
        <v>0</v>
      </c>
      <c r="N479" s="4">
        <f t="shared" si="1822"/>
        <v>274.80099999999999</v>
      </c>
      <c r="O479" s="4">
        <f t="shared" si="1822"/>
        <v>155.69999999999999</v>
      </c>
      <c r="P479" s="4">
        <f t="shared" si="1822"/>
        <v>0</v>
      </c>
      <c r="Q479" s="4">
        <f t="shared" si="1822"/>
        <v>155.69999999999999</v>
      </c>
      <c r="R479" s="4">
        <f t="shared" si="1822"/>
        <v>0</v>
      </c>
      <c r="S479" s="4">
        <f t="shared" si="1822"/>
        <v>155.69999999999999</v>
      </c>
      <c r="T479" s="4">
        <f t="shared" si="1822"/>
        <v>0</v>
      </c>
      <c r="U479" s="4">
        <f t="shared" si="1822"/>
        <v>155.69999999999999</v>
      </c>
      <c r="V479" s="4">
        <f t="shared" si="1822"/>
        <v>0</v>
      </c>
      <c r="W479" s="4">
        <f t="shared" si="1822"/>
        <v>155.69999999999999</v>
      </c>
      <c r="X479" s="4">
        <f t="shared" si="1822"/>
        <v>0</v>
      </c>
      <c r="Y479" s="4">
        <f t="shared" si="1822"/>
        <v>155.69999999999999</v>
      </c>
      <c r="Z479" s="4">
        <f t="shared" si="1822"/>
        <v>155.69999999999999</v>
      </c>
      <c r="AA479" s="4">
        <f t="shared" si="1822"/>
        <v>0</v>
      </c>
      <c r="AB479" s="4">
        <f t="shared" si="1822"/>
        <v>155.69999999999999</v>
      </c>
      <c r="AC479" s="4">
        <f t="shared" si="1822"/>
        <v>0</v>
      </c>
      <c r="AD479" s="4">
        <f t="shared" si="1822"/>
        <v>155.69999999999999</v>
      </c>
      <c r="AE479" s="4">
        <f t="shared" si="1823"/>
        <v>0</v>
      </c>
      <c r="AF479" s="4">
        <f t="shared" si="1823"/>
        <v>155.69999999999999</v>
      </c>
      <c r="AG479" s="4">
        <f t="shared" si="1824"/>
        <v>0</v>
      </c>
      <c r="AH479" s="4">
        <f t="shared" si="1824"/>
        <v>155.69999999999999</v>
      </c>
      <c r="AI479" s="127"/>
    </row>
    <row r="480" spans="1:35" ht="31.5" hidden="1" outlineLevel="5" x14ac:dyDescent="0.25">
      <c r="A480" s="137" t="s">
        <v>610</v>
      </c>
      <c r="B480" s="137"/>
      <c r="C480" s="19" t="s">
        <v>611</v>
      </c>
      <c r="D480" s="4">
        <f t="shared" si="1822"/>
        <v>274.80099999999999</v>
      </c>
      <c r="E480" s="4">
        <f t="shared" si="1822"/>
        <v>0</v>
      </c>
      <c r="F480" s="4">
        <f t="shared" si="1822"/>
        <v>274.80099999999999</v>
      </c>
      <c r="G480" s="4">
        <f t="shared" si="1822"/>
        <v>0</v>
      </c>
      <c r="H480" s="4">
        <f t="shared" si="1822"/>
        <v>274.80099999999999</v>
      </c>
      <c r="I480" s="4">
        <f t="shared" si="1822"/>
        <v>0</v>
      </c>
      <c r="J480" s="4">
        <f t="shared" si="1822"/>
        <v>274.80099999999999</v>
      </c>
      <c r="K480" s="4">
        <f t="shared" si="1822"/>
        <v>0</v>
      </c>
      <c r="L480" s="4">
        <f t="shared" si="1822"/>
        <v>274.80099999999999</v>
      </c>
      <c r="M480" s="4">
        <f t="shared" si="1822"/>
        <v>0</v>
      </c>
      <c r="N480" s="4">
        <f t="shared" si="1822"/>
        <v>274.80099999999999</v>
      </c>
      <c r="O480" s="4">
        <f t="shared" si="1822"/>
        <v>155.69999999999999</v>
      </c>
      <c r="P480" s="4">
        <f t="shared" si="1822"/>
        <v>0</v>
      </c>
      <c r="Q480" s="4">
        <f t="shared" si="1822"/>
        <v>155.69999999999999</v>
      </c>
      <c r="R480" s="4">
        <f t="shared" si="1822"/>
        <v>0</v>
      </c>
      <c r="S480" s="4">
        <f t="shared" si="1822"/>
        <v>155.69999999999999</v>
      </c>
      <c r="T480" s="4">
        <f t="shared" si="1822"/>
        <v>0</v>
      </c>
      <c r="U480" s="4">
        <f t="shared" si="1822"/>
        <v>155.69999999999999</v>
      </c>
      <c r="V480" s="4">
        <f t="shared" si="1822"/>
        <v>0</v>
      </c>
      <c r="W480" s="4">
        <f t="shared" si="1822"/>
        <v>155.69999999999999</v>
      </c>
      <c r="X480" s="4">
        <f t="shared" si="1822"/>
        <v>0</v>
      </c>
      <c r="Y480" s="4">
        <f t="shared" si="1822"/>
        <v>155.69999999999999</v>
      </c>
      <c r="Z480" s="4">
        <f t="shared" si="1822"/>
        <v>155.69999999999999</v>
      </c>
      <c r="AA480" s="4">
        <f t="shared" si="1822"/>
        <v>0</v>
      </c>
      <c r="AB480" s="4">
        <f t="shared" si="1822"/>
        <v>155.69999999999999</v>
      </c>
      <c r="AC480" s="4">
        <f t="shared" si="1822"/>
        <v>0</v>
      </c>
      <c r="AD480" s="4">
        <f t="shared" si="1822"/>
        <v>155.69999999999999</v>
      </c>
      <c r="AE480" s="4">
        <f t="shared" si="1823"/>
        <v>0</v>
      </c>
      <c r="AF480" s="4">
        <f t="shared" si="1823"/>
        <v>155.69999999999999</v>
      </c>
      <c r="AG480" s="4">
        <f t="shared" si="1824"/>
        <v>0</v>
      </c>
      <c r="AH480" s="4">
        <f t="shared" si="1824"/>
        <v>155.69999999999999</v>
      </c>
      <c r="AI480" s="127"/>
    </row>
    <row r="481" spans="1:35" ht="31.5" hidden="1" outlineLevel="7" x14ac:dyDescent="0.25">
      <c r="A481" s="138" t="s">
        <v>610</v>
      </c>
      <c r="B481" s="138" t="s">
        <v>92</v>
      </c>
      <c r="C481" s="18" t="s">
        <v>93</v>
      </c>
      <c r="D481" s="15">
        <v>274.80099999999999</v>
      </c>
      <c r="E481" s="5"/>
      <c r="F481" s="5">
        <f t="shared" ref="F481" si="1825">SUM(D481:E481)</f>
        <v>274.80099999999999</v>
      </c>
      <c r="G481" s="5"/>
      <c r="H481" s="5">
        <f t="shared" ref="H481" si="1826">SUM(F481:G481)</f>
        <v>274.80099999999999</v>
      </c>
      <c r="I481" s="5"/>
      <c r="J481" s="5">
        <f t="shared" ref="J481" si="1827">SUM(H481:I481)</f>
        <v>274.80099999999999</v>
      </c>
      <c r="K481" s="5"/>
      <c r="L481" s="5">
        <f t="shared" ref="L481" si="1828">SUM(J481:K481)</f>
        <v>274.80099999999999</v>
      </c>
      <c r="M481" s="5"/>
      <c r="N481" s="5">
        <f t="shared" ref="N481" si="1829">SUM(L481:M481)</f>
        <v>274.80099999999999</v>
      </c>
      <c r="O481" s="5">
        <v>155.69999999999999</v>
      </c>
      <c r="P481" s="5"/>
      <c r="Q481" s="5">
        <f t="shared" ref="Q481" si="1830">SUM(O481:P481)</f>
        <v>155.69999999999999</v>
      </c>
      <c r="R481" s="5"/>
      <c r="S481" s="5">
        <f t="shared" ref="S481" si="1831">SUM(Q481:R481)</f>
        <v>155.69999999999999</v>
      </c>
      <c r="T481" s="5"/>
      <c r="U481" s="5">
        <f t="shared" ref="U481" si="1832">SUM(S481:T481)</f>
        <v>155.69999999999999</v>
      </c>
      <c r="V481" s="5"/>
      <c r="W481" s="5">
        <f t="shared" ref="W481" si="1833">SUM(U481:V481)</f>
        <v>155.69999999999999</v>
      </c>
      <c r="X481" s="5"/>
      <c r="Y481" s="5">
        <f t="shared" ref="Y481" si="1834">SUM(W481:X481)</f>
        <v>155.69999999999999</v>
      </c>
      <c r="Z481" s="5">
        <v>155.69999999999999</v>
      </c>
      <c r="AA481" s="5"/>
      <c r="AB481" s="5">
        <f t="shared" ref="AB481" si="1835">SUM(Z481:AA481)</f>
        <v>155.69999999999999</v>
      </c>
      <c r="AC481" s="5"/>
      <c r="AD481" s="5">
        <f t="shared" ref="AD481" si="1836">SUM(AB481:AC481)</f>
        <v>155.69999999999999</v>
      </c>
      <c r="AE481" s="5"/>
      <c r="AF481" s="5">
        <f t="shared" ref="AF481" si="1837">SUM(AD481:AE481)</f>
        <v>155.69999999999999</v>
      </c>
      <c r="AG481" s="5"/>
      <c r="AH481" s="5">
        <f t="shared" ref="AH481" si="1838">SUM(AF481:AG481)</f>
        <v>155.69999999999999</v>
      </c>
      <c r="AI481" s="127"/>
    </row>
    <row r="482" spans="1:35" ht="31.5" outlineLevel="2" collapsed="1" x14ac:dyDescent="0.25">
      <c r="A482" s="137" t="s">
        <v>42</v>
      </c>
      <c r="B482" s="137"/>
      <c r="C482" s="19" t="s">
        <v>43</v>
      </c>
      <c r="D482" s="4">
        <f>D483+D493+D524</f>
        <v>45002.53918</v>
      </c>
      <c r="E482" s="4">
        <f t="shared" ref="E482:AD482" si="1839">E483+E493+E524</f>
        <v>-2.6</v>
      </c>
      <c r="F482" s="4">
        <f t="shared" si="1839"/>
        <v>44999.939180000001</v>
      </c>
      <c r="G482" s="4">
        <f t="shared" si="1839"/>
        <v>5653.8780000000006</v>
      </c>
      <c r="H482" s="4">
        <f t="shared" si="1839"/>
        <v>50653.817179999998</v>
      </c>
      <c r="I482" s="4">
        <f t="shared" si="1839"/>
        <v>553.37</v>
      </c>
      <c r="J482" s="4">
        <f t="shared" si="1839"/>
        <v>51207.187180000001</v>
      </c>
      <c r="K482" s="4">
        <f t="shared" ref="K482:L482" si="1840">K483+K493+K524</f>
        <v>7669</v>
      </c>
      <c r="L482" s="4">
        <f t="shared" si="1840"/>
        <v>58876.187180000001</v>
      </c>
      <c r="M482" s="4">
        <f t="shared" ref="M482:N482" si="1841">M483+M493+M524</f>
        <v>900</v>
      </c>
      <c r="N482" s="4">
        <f t="shared" si="1841"/>
        <v>59776.187180000001</v>
      </c>
      <c r="O482" s="4">
        <f t="shared" si="1839"/>
        <v>36850.32</v>
      </c>
      <c r="P482" s="4">
        <f t="shared" si="1839"/>
        <v>-2.6</v>
      </c>
      <c r="Q482" s="4">
        <f t="shared" si="1839"/>
        <v>36847.72</v>
      </c>
      <c r="R482" s="4">
        <f t="shared" si="1839"/>
        <v>6557.84</v>
      </c>
      <c r="S482" s="4">
        <f t="shared" si="1839"/>
        <v>43405.56</v>
      </c>
      <c r="T482" s="4">
        <f t="shared" si="1839"/>
        <v>0</v>
      </c>
      <c r="U482" s="4">
        <f t="shared" si="1839"/>
        <v>43405.56</v>
      </c>
      <c r="V482" s="4">
        <f t="shared" si="1839"/>
        <v>0.1</v>
      </c>
      <c r="W482" s="4">
        <f t="shared" si="1839"/>
        <v>43405.659999999996</v>
      </c>
      <c r="X482" s="4">
        <f t="shared" ref="X482:Y482" si="1842">X483+X493+X524</f>
        <v>0</v>
      </c>
      <c r="Y482" s="4">
        <f t="shared" si="1842"/>
        <v>43405.659999999996</v>
      </c>
      <c r="Z482" s="4">
        <f t="shared" si="1839"/>
        <v>21942.02</v>
      </c>
      <c r="AA482" s="4">
        <f t="shared" si="1839"/>
        <v>0</v>
      </c>
      <c r="AB482" s="4">
        <f t="shared" si="1839"/>
        <v>21942.02</v>
      </c>
      <c r="AC482" s="4">
        <f t="shared" si="1839"/>
        <v>20074.625</v>
      </c>
      <c r="AD482" s="4">
        <f t="shared" si="1839"/>
        <v>42016.645000000004</v>
      </c>
      <c r="AE482" s="4">
        <f t="shared" ref="AE482:AH482" si="1843">AE483+AE493+AE524</f>
        <v>4871.6000000000004</v>
      </c>
      <c r="AF482" s="4">
        <f t="shared" si="1843"/>
        <v>46888.244999999995</v>
      </c>
      <c r="AG482" s="4">
        <f t="shared" si="1843"/>
        <v>0</v>
      </c>
      <c r="AH482" s="4">
        <f t="shared" si="1843"/>
        <v>46888.244999999995</v>
      </c>
      <c r="AI482" s="127"/>
    </row>
    <row r="483" spans="1:35" ht="31.5" hidden="1" outlineLevel="3" x14ac:dyDescent="0.25">
      <c r="A483" s="137" t="s">
        <v>484</v>
      </c>
      <c r="B483" s="137"/>
      <c r="C483" s="19" t="s">
        <v>485</v>
      </c>
      <c r="D483" s="4">
        <f t="shared" ref="D483:AH483" si="1844">D484</f>
        <v>15963.000000000002</v>
      </c>
      <c r="E483" s="4">
        <f t="shared" si="1844"/>
        <v>0</v>
      </c>
      <c r="F483" s="4">
        <f t="shared" si="1844"/>
        <v>15963.000000000002</v>
      </c>
      <c r="G483" s="4">
        <f t="shared" si="1844"/>
        <v>4653.8780000000006</v>
      </c>
      <c r="H483" s="4">
        <f t="shared" si="1844"/>
        <v>20616.878000000001</v>
      </c>
      <c r="I483" s="4">
        <f t="shared" si="1844"/>
        <v>0</v>
      </c>
      <c r="J483" s="4">
        <f t="shared" si="1844"/>
        <v>20616.878000000001</v>
      </c>
      <c r="K483" s="4">
        <f t="shared" si="1844"/>
        <v>1687.9</v>
      </c>
      <c r="L483" s="4">
        <f t="shared" si="1844"/>
        <v>22304.777999999998</v>
      </c>
      <c r="M483" s="4">
        <f t="shared" si="1844"/>
        <v>0</v>
      </c>
      <c r="N483" s="4">
        <f t="shared" si="1844"/>
        <v>22304.777999999998</v>
      </c>
      <c r="O483" s="4">
        <f t="shared" si="1844"/>
        <v>15626.4</v>
      </c>
      <c r="P483" s="4">
        <f t="shared" si="1844"/>
        <v>0</v>
      </c>
      <c r="Q483" s="4">
        <f t="shared" si="1844"/>
        <v>15626.4</v>
      </c>
      <c r="R483" s="4">
        <f t="shared" si="1844"/>
        <v>6557.84</v>
      </c>
      <c r="S483" s="4">
        <f t="shared" si="1844"/>
        <v>22184.239999999998</v>
      </c>
      <c r="T483" s="4">
        <f t="shared" si="1844"/>
        <v>0</v>
      </c>
      <c r="U483" s="4">
        <f t="shared" si="1844"/>
        <v>22184.239999999998</v>
      </c>
      <c r="V483" s="4">
        <f t="shared" si="1844"/>
        <v>0</v>
      </c>
      <c r="W483" s="4">
        <f t="shared" si="1844"/>
        <v>22184.239999999998</v>
      </c>
      <c r="X483" s="4">
        <f t="shared" si="1844"/>
        <v>0</v>
      </c>
      <c r="Y483" s="4">
        <f t="shared" si="1844"/>
        <v>22184.239999999998</v>
      </c>
      <c r="Z483" s="4">
        <f t="shared" si="1844"/>
        <v>3000</v>
      </c>
      <c r="AA483" s="4">
        <f t="shared" si="1844"/>
        <v>0</v>
      </c>
      <c r="AB483" s="4">
        <f t="shared" si="1844"/>
        <v>3000</v>
      </c>
      <c r="AC483" s="4">
        <f t="shared" si="1844"/>
        <v>20074.625</v>
      </c>
      <c r="AD483" s="4">
        <f t="shared" si="1844"/>
        <v>23074.625</v>
      </c>
      <c r="AE483" s="4">
        <f t="shared" si="1844"/>
        <v>0</v>
      </c>
      <c r="AF483" s="4">
        <f t="shared" si="1844"/>
        <v>23074.625</v>
      </c>
      <c r="AG483" s="4">
        <f t="shared" si="1844"/>
        <v>0</v>
      </c>
      <c r="AH483" s="4">
        <f t="shared" si="1844"/>
        <v>23074.625</v>
      </c>
      <c r="AI483" s="127"/>
    </row>
    <row r="484" spans="1:35" ht="31.5" hidden="1" outlineLevel="4" x14ac:dyDescent="0.25">
      <c r="A484" s="137" t="s">
        <v>486</v>
      </c>
      <c r="B484" s="137"/>
      <c r="C484" s="19" t="s">
        <v>487</v>
      </c>
      <c r="D484" s="4">
        <f>D489+D487+D485+D491</f>
        <v>15963.000000000002</v>
      </c>
      <c r="E484" s="4">
        <f t="shared" ref="E484:L484" si="1845">E489+E487+E485+E491</f>
        <v>0</v>
      </c>
      <c r="F484" s="4">
        <f t="shared" si="1845"/>
        <v>15963.000000000002</v>
      </c>
      <c r="G484" s="4">
        <f t="shared" si="1845"/>
        <v>4653.8780000000006</v>
      </c>
      <c r="H484" s="4">
        <f t="shared" si="1845"/>
        <v>20616.878000000001</v>
      </c>
      <c r="I484" s="4">
        <f t="shared" si="1845"/>
        <v>0</v>
      </c>
      <c r="J484" s="4">
        <f t="shared" si="1845"/>
        <v>20616.878000000001</v>
      </c>
      <c r="K484" s="4">
        <f t="shared" si="1845"/>
        <v>1687.9</v>
      </c>
      <c r="L484" s="4">
        <f t="shared" si="1845"/>
        <v>22304.777999999998</v>
      </c>
      <c r="M484" s="4">
        <f t="shared" ref="M484:N484" si="1846">M489+M487+M485+M491</f>
        <v>0</v>
      </c>
      <c r="N484" s="4">
        <f t="shared" si="1846"/>
        <v>22304.777999999998</v>
      </c>
      <c r="O484" s="4">
        <f>O489+O487+O485+O491</f>
        <v>15626.4</v>
      </c>
      <c r="P484" s="4">
        <f t="shared" ref="P484:W484" si="1847">P489+P487+P485+P491</f>
        <v>0</v>
      </c>
      <c r="Q484" s="4">
        <f t="shared" si="1847"/>
        <v>15626.4</v>
      </c>
      <c r="R484" s="4">
        <f t="shared" si="1847"/>
        <v>6557.84</v>
      </c>
      <c r="S484" s="4">
        <f t="shared" si="1847"/>
        <v>22184.239999999998</v>
      </c>
      <c r="T484" s="4">
        <f t="shared" si="1847"/>
        <v>0</v>
      </c>
      <c r="U484" s="4">
        <f t="shared" si="1847"/>
        <v>22184.239999999998</v>
      </c>
      <c r="V484" s="4">
        <f t="shared" si="1847"/>
        <v>0</v>
      </c>
      <c r="W484" s="4">
        <f t="shared" si="1847"/>
        <v>22184.239999999998</v>
      </c>
      <c r="X484" s="4">
        <f t="shared" ref="X484:Y484" si="1848">X489+X487+X485+X491</f>
        <v>0</v>
      </c>
      <c r="Y484" s="4">
        <f t="shared" si="1848"/>
        <v>22184.239999999998</v>
      </c>
      <c r="Z484" s="4">
        <f>Z489+Z487+Z485+Z491</f>
        <v>3000</v>
      </c>
      <c r="AA484" s="4">
        <f t="shared" ref="AA484:AD484" si="1849">AA489+AA487+AA485+AA491</f>
        <v>0</v>
      </c>
      <c r="AB484" s="4">
        <f t="shared" si="1849"/>
        <v>3000</v>
      </c>
      <c r="AC484" s="4">
        <f t="shared" si="1849"/>
        <v>20074.625</v>
      </c>
      <c r="AD484" s="4">
        <f t="shared" si="1849"/>
        <v>23074.625</v>
      </c>
      <c r="AE484" s="4">
        <f t="shared" ref="AE484:AH484" si="1850">AE489+AE487+AE485+AE491</f>
        <v>0</v>
      </c>
      <c r="AF484" s="4">
        <f t="shared" si="1850"/>
        <v>23074.625</v>
      </c>
      <c r="AG484" s="4">
        <f t="shared" si="1850"/>
        <v>0</v>
      </c>
      <c r="AH484" s="4">
        <f t="shared" si="1850"/>
        <v>23074.625</v>
      </c>
      <c r="AI484" s="127"/>
    </row>
    <row r="485" spans="1:35" ht="15.75" hidden="1" outlineLevel="5" x14ac:dyDescent="0.25">
      <c r="A485" s="122" t="s">
        <v>488</v>
      </c>
      <c r="B485" s="137"/>
      <c r="C485" s="19" t="s">
        <v>588</v>
      </c>
      <c r="D485" s="4">
        <f>D486</f>
        <v>5760.7</v>
      </c>
      <c r="E485" s="4">
        <f t="shared" ref="E485:N485" si="1851">E486</f>
        <v>0</v>
      </c>
      <c r="F485" s="4">
        <f t="shared" si="1851"/>
        <v>5760.7</v>
      </c>
      <c r="G485" s="4">
        <f t="shared" si="1851"/>
        <v>7615.1310000000003</v>
      </c>
      <c r="H485" s="4">
        <f t="shared" si="1851"/>
        <v>13375.831</v>
      </c>
      <c r="I485" s="4">
        <f t="shared" si="1851"/>
        <v>0</v>
      </c>
      <c r="J485" s="4">
        <f t="shared" si="1851"/>
        <v>13375.831</v>
      </c>
      <c r="K485" s="4">
        <f t="shared" si="1851"/>
        <v>1687.9</v>
      </c>
      <c r="L485" s="4">
        <f t="shared" si="1851"/>
        <v>15063.731</v>
      </c>
      <c r="M485" s="4">
        <f t="shared" si="1851"/>
        <v>0</v>
      </c>
      <c r="N485" s="4">
        <f t="shared" si="1851"/>
        <v>15063.731</v>
      </c>
      <c r="O485" s="4">
        <f>O486</f>
        <v>5760.7</v>
      </c>
      <c r="P485" s="4">
        <f t="shared" ref="P485:Y485" si="1852">P486</f>
        <v>0</v>
      </c>
      <c r="Q485" s="4">
        <f t="shared" si="1852"/>
        <v>5760.7</v>
      </c>
      <c r="R485" s="4">
        <f t="shared" si="1852"/>
        <v>12209.2</v>
      </c>
      <c r="S485" s="4">
        <f t="shared" si="1852"/>
        <v>17969.900000000001</v>
      </c>
      <c r="T485" s="4">
        <f t="shared" si="1852"/>
        <v>0</v>
      </c>
      <c r="U485" s="4">
        <f t="shared" si="1852"/>
        <v>17969.900000000001</v>
      </c>
      <c r="V485" s="4">
        <f t="shared" si="1852"/>
        <v>0</v>
      </c>
      <c r="W485" s="4">
        <f t="shared" si="1852"/>
        <v>17969.900000000001</v>
      </c>
      <c r="X485" s="4">
        <f t="shared" si="1852"/>
        <v>0</v>
      </c>
      <c r="Y485" s="4">
        <f t="shared" si="1852"/>
        <v>17969.900000000001</v>
      </c>
      <c r="Z485" s="4">
        <f>Z486</f>
        <v>0</v>
      </c>
      <c r="AA485" s="4">
        <f t="shared" ref="AA485" si="1853">AA486</f>
        <v>0</v>
      </c>
      <c r="AB485" s="4"/>
      <c r="AC485" s="4">
        <f t="shared" ref="AC485:AH485" si="1854">AC486</f>
        <v>17750.947</v>
      </c>
      <c r="AD485" s="4">
        <f t="shared" si="1854"/>
        <v>17750.947</v>
      </c>
      <c r="AE485" s="4">
        <f t="shared" si="1854"/>
        <v>0</v>
      </c>
      <c r="AF485" s="4">
        <f t="shared" si="1854"/>
        <v>17750.947</v>
      </c>
      <c r="AG485" s="4">
        <f t="shared" si="1854"/>
        <v>0</v>
      </c>
      <c r="AH485" s="4">
        <f t="shared" si="1854"/>
        <v>17750.947</v>
      </c>
      <c r="AI485" s="127"/>
    </row>
    <row r="486" spans="1:35" ht="15.75" hidden="1" outlineLevel="5" x14ac:dyDescent="0.25">
      <c r="A486" s="123" t="s">
        <v>488</v>
      </c>
      <c r="B486" s="138" t="s">
        <v>33</v>
      </c>
      <c r="C486" s="18" t="s">
        <v>34</v>
      </c>
      <c r="D486" s="5">
        <v>5760.7</v>
      </c>
      <c r="E486" s="5"/>
      <c r="F486" s="5">
        <f t="shared" ref="F486" si="1855">SUM(D486:E486)</f>
        <v>5760.7</v>
      </c>
      <c r="G486" s="5">
        <v>7615.1310000000003</v>
      </c>
      <c r="H486" s="5">
        <f t="shared" ref="H486" si="1856">SUM(F486:G486)</f>
        <v>13375.831</v>
      </c>
      <c r="I486" s="5"/>
      <c r="J486" s="5">
        <f t="shared" ref="J486" si="1857">SUM(H486:I486)</f>
        <v>13375.831</v>
      </c>
      <c r="K486" s="5">
        <v>1687.9</v>
      </c>
      <c r="L486" s="5">
        <f t="shared" ref="L486" si="1858">SUM(J486:K486)</f>
        <v>15063.731</v>
      </c>
      <c r="M486" s="5"/>
      <c r="N486" s="5">
        <f t="shared" ref="N486" si="1859">SUM(L486:M486)</f>
        <v>15063.731</v>
      </c>
      <c r="O486" s="5">
        <v>5760.7</v>
      </c>
      <c r="P486" s="5"/>
      <c r="Q486" s="5">
        <f t="shared" ref="Q486" si="1860">SUM(O486:P486)</f>
        <v>5760.7</v>
      </c>
      <c r="R486" s="5">
        <v>12209.2</v>
      </c>
      <c r="S486" s="5">
        <f t="shared" ref="S486" si="1861">SUM(Q486:R486)</f>
        <v>17969.900000000001</v>
      </c>
      <c r="T486" s="5"/>
      <c r="U486" s="5">
        <f t="shared" ref="U486" si="1862">SUM(S486:T486)</f>
        <v>17969.900000000001</v>
      </c>
      <c r="V486" s="5"/>
      <c r="W486" s="5">
        <f t="shared" ref="W486" si="1863">SUM(U486:V486)</f>
        <v>17969.900000000001</v>
      </c>
      <c r="X486" s="5"/>
      <c r="Y486" s="5">
        <f t="shared" ref="Y486" si="1864">SUM(W486:X486)</f>
        <v>17969.900000000001</v>
      </c>
      <c r="Z486" s="5"/>
      <c r="AA486" s="5"/>
      <c r="AB486" s="5"/>
      <c r="AC486" s="5">
        <v>17750.947</v>
      </c>
      <c r="AD486" s="5">
        <f t="shared" ref="AD486" si="1865">SUM(AB486:AC486)</f>
        <v>17750.947</v>
      </c>
      <c r="AE486" s="5"/>
      <c r="AF486" s="5">
        <f t="shared" ref="AF486" si="1866">SUM(AD486:AE486)</f>
        <v>17750.947</v>
      </c>
      <c r="AG486" s="5"/>
      <c r="AH486" s="5">
        <f t="shared" ref="AH486" si="1867">SUM(AF486:AG486)</f>
        <v>17750.947</v>
      </c>
      <c r="AI486" s="127"/>
    </row>
    <row r="487" spans="1:35" ht="31.5" hidden="1" outlineLevel="5" x14ac:dyDescent="0.25">
      <c r="A487" s="137" t="s">
        <v>489</v>
      </c>
      <c r="B487" s="137"/>
      <c r="C487" s="19" t="s">
        <v>617</v>
      </c>
      <c r="D487" s="4">
        <f>D488</f>
        <v>2200</v>
      </c>
      <c r="E487" s="4">
        <f t="shared" ref="E487:N487" si="1868">E488</f>
        <v>0</v>
      </c>
      <c r="F487" s="4">
        <f t="shared" si="1868"/>
        <v>2200</v>
      </c>
      <c r="G487" s="4">
        <f t="shared" si="1868"/>
        <v>0</v>
      </c>
      <c r="H487" s="4">
        <f t="shared" si="1868"/>
        <v>2200</v>
      </c>
      <c r="I487" s="4">
        <f t="shared" si="1868"/>
        <v>0</v>
      </c>
      <c r="J487" s="4">
        <f t="shared" si="1868"/>
        <v>2200</v>
      </c>
      <c r="K487" s="4">
        <f t="shared" si="1868"/>
        <v>0</v>
      </c>
      <c r="L487" s="4">
        <f t="shared" si="1868"/>
        <v>2200</v>
      </c>
      <c r="M487" s="4">
        <f t="shared" si="1868"/>
        <v>0</v>
      </c>
      <c r="N487" s="4">
        <f t="shared" si="1868"/>
        <v>2200</v>
      </c>
      <c r="O487" s="4">
        <f>O488</f>
        <v>2200</v>
      </c>
      <c r="P487" s="4">
        <f t="shared" ref="P487:Y487" si="1869">P488</f>
        <v>0</v>
      </c>
      <c r="Q487" s="4">
        <f t="shared" si="1869"/>
        <v>2200</v>
      </c>
      <c r="R487" s="4">
        <f t="shared" si="1869"/>
        <v>0</v>
      </c>
      <c r="S487" s="4">
        <f t="shared" si="1869"/>
        <v>2200</v>
      </c>
      <c r="T487" s="4">
        <f t="shared" si="1869"/>
        <v>0</v>
      </c>
      <c r="U487" s="4">
        <f t="shared" si="1869"/>
        <v>2200</v>
      </c>
      <c r="V487" s="4">
        <f t="shared" si="1869"/>
        <v>0</v>
      </c>
      <c r="W487" s="4">
        <f t="shared" si="1869"/>
        <v>2200</v>
      </c>
      <c r="X487" s="4">
        <f t="shared" si="1869"/>
        <v>0</v>
      </c>
      <c r="Y487" s="4">
        <f t="shared" si="1869"/>
        <v>2200</v>
      </c>
      <c r="Z487" s="4">
        <f>Z488</f>
        <v>3000</v>
      </c>
      <c r="AA487" s="4">
        <f t="shared" ref="AA487:AH487" si="1870">AA488</f>
        <v>0</v>
      </c>
      <c r="AB487" s="4">
        <f t="shared" si="1870"/>
        <v>3000</v>
      </c>
      <c r="AC487" s="4">
        <f t="shared" si="1870"/>
        <v>0</v>
      </c>
      <c r="AD487" s="4">
        <f t="shared" si="1870"/>
        <v>3000</v>
      </c>
      <c r="AE487" s="4">
        <f t="shared" si="1870"/>
        <v>0</v>
      </c>
      <c r="AF487" s="4">
        <f t="shared" si="1870"/>
        <v>3000</v>
      </c>
      <c r="AG487" s="4">
        <f t="shared" si="1870"/>
        <v>0</v>
      </c>
      <c r="AH487" s="4">
        <f t="shared" si="1870"/>
        <v>3000</v>
      </c>
      <c r="AI487" s="127"/>
    </row>
    <row r="488" spans="1:35" ht="15.75" hidden="1" outlineLevel="7" x14ac:dyDescent="0.25">
      <c r="A488" s="138" t="s">
        <v>489</v>
      </c>
      <c r="B488" s="138" t="s">
        <v>33</v>
      </c>
      <c r="C488" s="18" t="s">
        <v>34</v>
      </c>
      <c r="D488" s="5">
        <v>2200</v>
      </c>
      <c r="E488" s="5"/>
      <c r="F488" s="5">
        <f t="shared" ref="F488" si="1871">SUM(D488:E488)</f>
        <v>2200</v>
      </c>
      <c r="G488" s="5"/>
      <c r="H488" s="5">
        <f t="shared" ref="H488" si="1872">SUM(F488:G488)</f>
        <v>2200</v>
      </c>
      <c r="I488" s="5"/>
      <c r="J488" s="5">
        <f t="shared" ref="J488" si="1873">SUM(H488:I488)</f>
        <v>2200</v>
      </c>
      <c r="K488" s="5"/>
      <c r="L488" s="5">
        <f t="shared" ref="L488" si="1874">SUM(J488:K488)</f>
        <v>2200</v>
      </c>
      <c r="M488" s="5"/>
      <c r="N488" s="5">
        <f t="shared" ref="N488" si="1875">SUM(L488:M488)</f>
        <v>2200</v>
      </c>
      <c r="O488" s="5">
        <v>2200</v>
      </c>
      <c r="P488" s="5"/>
      <c r="Q488" s="5">
        <f t="shared" ref="Q488" si="1876">SUM(O488:P488)</f>
        <v>2200</v>
      </c>
      <c r="R488" s="5"/>
      <c r="S488" s="5">
        <f t="shared" ref="S488" si="1877">SUM(Q488:R488)</f>
        <v>2200</v>
      </c>
      <c r="T488" s="5"/>
      <c r="U488" s="5">
        <f t="shared" ref="U488" si="1878">SUM(S488:T488)</f>
        <v>2200</v>
      </c>
      <c r="V488" s="5"/>
      <c r="W488" s="5">
        <f t="shared" ref="W488" si="1879">SUM(U488:V488)</f>
        <v>2200</v>
      </c>
      <c r="X488" s="5"/>
      <c r="Y488" s="5">
        <f t="shared" ref="Y488" si="1880">SUM(W488:X488)</f>
        <v>2200</v>
      </c>
      <c r="Z488" s="5">
        <v>3000</v>
      </c>
      <c r="AA488" s="5"/>
      <c r="AB488" s="5">
        <f t="shared" ref="AB488" si="1881">SUM(Z488:AA488)</f>
        <v>3000</v>
      </c>
      <c r="AC488" s="5"/>
      <c r="AD488" s="5">
        <f t="shared" ref="AD488" si="1882">SUM(AB488:AC488)</f>
        <v>3000</v>
      </c>
      <c r="AE488" s="5"/>
      <c r="AF488" s="5">
        <f t="shared" ref="AF488" si="1883">SUM(AD488:AE488)</f>
        <v>3000</v>
      </c>
      <c r="AG488" s="5"/>
      <c r="AH488" s="5">
        <f t="shared" ref="AH488" si="1884">SUM(AF488:AG488)</f>
        <v>3000</v>
      </c>
      <c r="AI488" s="127"/>
    </row>
    <row r="489" spans="1:35" ht="31.5" hidden="1" outlineLevel="5" x14ac:dyDescent="0.25">
      <c r="A489" s="137" t="s">
        <v>489</v>
      </c>
      <c r="B489" s="137"/>
      <c r="C489" s="19" t="s">
        <v>618</v>
      </c>
      <c r="D489" s="4">
        <f>D490</f>
        <v>6001.7</v>
      </c>
      <c r="E489" s="4">
        <f t="shared" ref="E489:N489" si="1885">E490</f>
        <v>0</v>
      </c>
      <c r="F489" s="4">
        <f t="shared" si="1885"/>
        <v>6001.7</v>
      </c>
      <c r="G489" s="4">
        <f t="shared" si="1885"/>
        <v>-2220.915</v>
      </c>
      <c r="H489" s="4">
        <f t="shared" si="1885"/>
        <v>3780.7849999999999</v>
      </c>
      <c r="I489" s="4">
        <f t="shared" si="1885"/>
        <v>0</v>
      </c>
      <c r="J489" s="4">
        <f t="shared" si="1885"/>
        <v>3780.7849999999999</v>
      </c>
      <c r="K489" s="4">
        <f t="shared" si="1885"/>
        <v>0</v>
      </c>
      <c r="L489" s="4">
        <f t="shared" si="1885"/>
        <v>3780.7849999999999</v>
      </c>
      <c r="M489" s="4">
        <f t="shared" si="1885"/>
        <v>0</v>
      </c>
      <c r="N489" s="4">
        <f t="shared" si="1885"/>
        <v>3780.7849999999999</v>
      </c>
      <c r="O489" s="4">
        <f>O490</f>
        <v>5749.3</v>
      </c>
      <c r="P489" s="4">
        <f t="shared" ref="P489:Y489" si="1886">P490</f>
        <v>0</v>
      </c>
      <c r="Q489" s="4">
        <f t="shared" si="1886"/>
        <v>5749.3</v>
      </c>
      <c r="R489" s="4">
        <f t="shared" si="1886"/>
        <v>-4238.5600000000004</v>
      </c>
      <c r="S489" s="4">
        <f t="shared" si="1886"/>
        <v>1510.7399999999998</v>
      </c>
      <c r="T489" s="4">
        <f t="shared" si="1886"/>
        <v>0</v>
      </c>
      <c r="U489" s="4">
        <f t="shared" si="1886"/>
        <v>1510.7399999999998</v>
      </c>
      <c r="V489" s="4">
        <f t="shared" si="1886"/>
        <v>0</v>
      </c>
      <c r="W489" s="4">
        <f t="shared" si="1886"/>
        <v>1510.7399999999998</v>
      </c>
      <c r="X489" s="4">
        <f t="shared" si="1886"/>
        <v>0</v>
      </c>
      <c r="Y489" s="4">
        <f t="shared" si="1886"/>
        <v>1510.7399999999998</v>
      </c>
      <c r="Z489" s="4">
        <f>Z490</f>
        <v>0</v>
      </c>
      <c r="AA489" s="4">
        <f t="shared" ref="AA489" si="1887">AA490</f>
        <v>0</v>
      </c>
      <c r="AB489" s="4"/>
      <c r="AC489" s="4">
        <f t="shared" ref="AC489:AH489" si="1888">AC490</f>
        <v>1742.7584999999999</v>
      </c>
      <c r="AD489" s="4">
        <f t="shared" si="1888"/>
        <v>1742.7584999999999</v>
      </c>
      <c r="AE489" s="4">
        <f t="shared" si="1888"/>
        <v>0</v>
      </c>
      <c r="AF489" s="4">
        <f t="shared" si="1888"/>
        <v>1742.7584999999999</v>
      </c>
      <c r="AG489" s="4">
        <f t="shared" si="1888"/>
        <v>0</v>
      </c>
      <c r="AH489" s="4">
        <f t="shared" si="1888"/>
        <v>1742.7584999999999</v>
      </c>
      <c r="AI489" s="127"/>
    </row>
    <row r="490" spans="1:35" ht="15.75" hidden="1" outlineLevel="7" x14ac:dyDescent="0.25">
      <c r="A490" s="138" t="s">
        <v>489</v>
      </c>
      <c r="B490" s="138" t="s">
        <v>33</v>
      </c>
      <c r="C490" s="18" t="s">
        <v>34</v>
      </c>
      <c r="D490" s="5">
        <v>6001.7</v>
      </c>
      <c r="E490" s="5"/>
      <c r="F490" s="5">
        <f t="shared" ref="F490" si="1889">SUM(D490:E490)</f>
        <v>6001.7</v>
      </c>
      <c r="G490" s="5">
        <v>-2220.915</v>
      </c>
      <c r="H490" s="5">
        <f t="shared" ref="H490" si="1890">SUM(F490:G490)</f>
        <v>3780.7849999999999</v>
      </c>
      <c r="I490" s="5"/>
      <c r="J490" s="5">
        <f t="shared" ref="J490" si="1891">SUM(H490:I490)</f>
        <v>3780.7849999999999</v>
      </c>
      <c r="K490" s="5"/>
      <c r="L490" s="5">
        <f t="shared" ref="L490" si="1892">SUM(J490:K490)</f>
        <v>3780.7849999999999</v>
      </c>
      <c r="M490" s="5"/>
      <c r="N490" s="5">
        <f t="shared" ref="N490" si="1893">SUM(L490:M490)</f>
        <v>3780.7849999999999</v>
      </c>
      <c r="O490" s="5">
        <v>5749.3</v>
      </c>
      <c r="P490" s="5"/>
      <c r="Q490" s="5">
        <f t="shared" ref="Q490" si="1894">SUM(O490:P490)</f>
        <v>5749.3</v>
      </c>
      <c r="R490" s="5">
        <v>-4238.5600000000004</v>
      </c>
      <c r="S490" s="5">
        <f t="shared" ref="S490" si="1895">SUM(Q490:R490)</f>
        <v>1510.7399999999998</v>
      </c>
      <c r="T490" s="5"/>
      <c r="U490" s="5">
        <f t="shared" ref="U490" si="1896">SUM(S490:T490)</f>
        <v>1510.7399999999998</v>
      </c>
      <c r="V490" s="5"/>
      <c r="W490" s="5">
        <f t="shared" ref="W490" si="1897">SUM(U490:V490)</f>
        <v>1510.7399999999998</v>
      </c>
      <c r="X490" s="5"/>
      <c r="Y490" s="5">
        <f t="shared" ref="Y490" si="1898">SUM(W490:X490)</f>
        <v>1510.7399999999998</v>
      </c>
      <c r="Z490" s="5"/>
      <c r="AA490" s="5"/>
      <c r="AB490" s="5"/>
      <c r="AC490" s="5">
        <v>1742.7584999999999</v>
      </c>
      <c r="AD490" s="5">
        <f t="shared" ref="AD490" si="1899">SUM(AB490:AC490)</f>
        <v>1742.7584999999999</v>
      </c>
      <c r="AE490" s="5"/>
      <c r="AF490" s="5">
        <f t="shared" ref="AF490" si="1900">SUM(AD490:AE490)</f>
        <v>1742.7584999999999</v>
      </c>
      <c r="AG490" s="5"/>
      <c r="AH490" s="5">
        <f t="shared" ref="AH490" si="1901">SUM(AF490:AG490)</f>
        <v>1742.7584999999999</v>
      </c>
      <c r="AI490" s="127"/>
    </row>
    <row r="491" spans="1:35" ht="31.5" hidden="1" outlineLevel="5" x14ac:dyDescent="0.25">
      <c r="A491" s="137" t="s">
        <v>489</v>
      </c>
      <c r="B491" s="137"/>
      <c r="C491" s="19" t="s">
        <v>619</v>
      </c>
      <c r="D491" s="4">
        <f>D492</f>
        <v>2000.6</v>
      </c>
      <c r="E491" s="4">
        <f t="shared" ref="E491:N491" si="1902">E492</f>
        <v>0</v>
      </c>
      <c r="F491" s="4">
        <f t="shared" si="1902"/>
        <v>2000.6</v>
      </c>
      <c r="G491" s="4">
        <f t="shared" si="1902"/>
        <v>-740.33799999999997</v>
      </c>
      <c r="H491" s="4">
        <f t="shared" si="1902"/>
        <v>1260.2619999999999</v>
      </c>
      <c r="I491" s="4">
        <f t="shared" si="1902"/>
        <v>0</v>
      </c>
      <c r="J491" s="4">
        <f t="shared" si="1902"/>
        <v>1260.2619999999999</v>
      </c>
      <c r="K491" s="4">
        <f t="shared" si="1902"/>
        <v>0</v>
      </c>
      <c r="L491" s="4">
        <f t="shared" si="1902"/>
        <v>1260.2619999999999</v>
      </c>
      <c r="M491" s="4">
        <f t="shared" si="1902"/>
        <v>0</v>
      </c>
      <c r="N491" s="4">
        <f t="shared" si="1902"/>
        <v>1260.2619999999999</v>
      </c>
      <c r="O491" s="4">
        <f>O492</f>
        <v>1916.4</v>
      </c>
      <c r="P491" s="4">
        <f t="shared" ref="P491:Y491" si="1903">P492</f>
        <v>0</v>
      </c>
      <c r="Q491" s="4">
        <f t="shared" si="1903"/>
        <v>1916.4</v>
      </c>
      <c r="R491" s="4">
        <f t="shared" si="1903"/>
        <v>-1412.8</v>
      </c>
      <c r="S491" s="4">
        <f t="shared" si="1903"/>
        <v>503.60000000000014</v>
      </c>
      <c r="T491" s="4">
        <f t="shared" si="1903"/>
        <v>0</v>
      </c>
      <c r="U491" s="4">
        <f t="shared" si="1903"/>
        <v>503.60000000000014</v>
      </c>
      <c r="V491" s="4">
        <f t="shared" si="1903"/>
        <v>0</v>
      </c>
      <c r="W491" s="4">
        <f t="shared" si="1903"/>
        <v>503.60000000000014</v>
      </c>
      <c r="X491" s="4">
        <f t="shared" si="1903"/>
        <v>0</v>
      </c>
      <c r="Y491" s="4">
        <f t="shared" si="1903"/>
        <v>503.60000000000014</v>
      </c>
      <c r="Z491" s="4">
        <f>Z492</f>
        <v>0</v>
      </c>
      <c r="AA491" s="4">
        <f t="shared" ref="AA491" si="1904">AA492</f>
        <v>0</v>
      </c>
      <c r="AB491" s="4"/>
      <c r="AC491" s="4">
        <f t="shared" ref="AC491:AH491" si="1905">AC492</f>
        <v>580.91949999999997</v>
      </c>
      <c r="AD491" s="4">
        <f t="shared" si="1905"/>
        <v>580.91949999999997</v>
      </c>
      <c r="AE491" s="4">
        <f t="shared" si="1905"/>
        <v>0</v>
      </c>
      <c r="AF491" s="4">
        <f t="shared" si="1905"/>
        <v>580.91949999999997</v>
      </c>
      <c r="AG491" s="4">
        <f t="shared" si="1905"/>
        <v>0</v>
      </c>
      <c r="AH491" s="4">
        <f t="shared" si="1905"/>
        <v>580.91949999999997</v>
      </c>
      <c r="AI491" s="127"/>
    </row>
    <row r="492" spans="1:35" ht="15.75" hidden="1" outlineLevel="7" x14ac:dyDescent="0.25">
      <c r="A492" s="138" t="s">
        <v>489</v>
      </c>
      <c r="B492" s="138" t="s">
        <v>33</v>
      </c>
      <c r="C492" s="18" t="s">
        <v>34</v>
      </c>
      <c r="D492" s="5">
        <v>2000.6</v>
      </c>
      <c r="E492" s="5"/>
      <c r="F492" s="5">
        <f t="shared" ref="F492" si="1906">SUM(D492:E492)</f>
        <v>2000.6</v>
      </c>
      <c r="G492" s="5">
        <v>-740.33799999999997</v>
      </c>
      <c r="H492" s="5">
        <f t="shared" ref="H492" si="1907">SUM(F492:G492)</f>
        <v>1260.2619999999999</v>
      </c>
      <c r="I492" s="5"/>
      <c r="J492" s="5">
        <f t="shared" ref="J492" si="1908">SUM(H492:I492)</f>
        <v>1260.2619999999999</v>
      </c>
      <c r="K492" s="5"/>
      <c r="L492" s="5">
        <f t="shared" ref="L492" si="1909">SUM(J492:K492)</f>
        <v>1260.2619999999999</v>
      </c>
      <c r="M492" s="5"/>
      <c r="N492" s="5">
        <f t="shared" ref="N492" si="1910">SUM(L492:M492)</f>
        <v>1260.2619999999999</v>
      </c>
      <c r="O492" s="5">
        <v>1916.4</v>
      </c>
      <c r="P492" s="5"/>
      <c r="Q492" s="5">
        <f t="shared" ref="Q492" si="1911">SUM(O492:P492)</f>
        <v>1916.4</v>
      </c>
      <c r="R492" s="5">
        <v>-1412.8</v>
      </c>
      <c r="S492" s="5">
        <f t="shared" ref="S492" si="1912">SUM(Q492:R492)</f>
        <v>503.60000000000014</v>
      </c>
      <c r="T492" s="5"/>
      <c r="U492" s="5">
        <f t="shared" ref="U492" si="1913">SUM(S492:T492)</f>
        <v>503.60000000000014</v>
      </c>
      <c r="V492" s="5"/>
      <c r="W492" s="5">
        <f t="shared" ref="W492" si="1914">SUM(U492:V492)</f>
        <v>503.60000000000014</v>
      </c>
      <c r="X492" s="5"/>
      <c r="Y492" s="5">
        <f t="shared" ref="Y492" si="1915">SUM(W492:X492)</f>
        <v>503.60000000000014</v>
      </c>
      <c r="Z492" s="5"/>
      <c r="AA492" s="5"/>
      <c r="AB492" s="5"/>
      <c r="AC492" s="5">
        <v>580.91949999999997</v>
      </c>
      <c r="AD492" s="5">
        <f t="shared" ref="AD492" si="1916">SUM(AB492:AC492)</f>
        <v>580.91949999999997</v>
      </c>
      <c r="AE492" s="5"/>
      <c r="AF492" s="5">
        <f t="shared" ref="AF492" si="1917">SUM(AD492:AE492)</f>
        <v>580.91949999999997</v>
      </c>
      <c r="AG492" s="5"/>
      <c r="AH492" s="5">
        <f t="shared" ref="AH492" si="1918">SUM(AF492:AG492)</f>
        <v>580.91949999999997</v>
      </c>
      <c r="AI492" s="127"/>
    </row>
    <row r="493" spans="1:35" ht="47.25" hidden="1" outlineLevel="3" x14ac:dyDescent="0.25">
      <c r="A493" s="137" t="s">
        <v>44</v>
      </c>
      <c r="B493" s="137"/>
      <c r="C493" s="19" t="s">
        <v>45</v>
      </c>
      <c r="D493" s="4">
        <f>D494+D505+D519</f>
        <v>28439.53918</v>
      </c>
      <c r="E493" s="4">
        <f t="shared" ref="E493:AD493" si="1919">E494+E505+E519</f>
        <v>-2.6</v>
      </c>
      <c r="F493" s="4">
        <f t="shared" si="1919"/>
        <v>28436.939179999998</v>
      </c>
      <c r="G493" s="4">
        <f t="shared" si="1919"/>
        <v>0</v>
      </c>
      <c r="H493" s="4">
        <f t="shared" si="1919"/>
        <v>28436.939179999998</v>
      </c>
      <c r="I493" s="4">
        <f t="shared" si="1919"/>
        <v>553.37</v>
      </c>
      <c r="J493" s="4">
        <f t="shared" si="1919"/>
        <v>28990.30918</v>
      </c>
      <c r="K493" s="4">
        <f t="shared" ref="K493:L493" si="1920">K494+K505+K519</f>
        <v>5981.1</v>
      </c>
      <c r="L493" s="4">
        <f t="shared" si="1920"/>
        <v>34971.409180000002</v>
      </c>
      <c r="M493" s="4">
        <f t="shared" ref="M493:N493" si="1921">M494+M505+M519</f>
        <v>0</v>
      </c>
      <c r="N493" s="4">
        <f t="shared" si="1921"/>
        <v>34971.409180000002</v>
      </c>
      <c r="O493" s="4">
        <f t="shared" si="1919"/>
        <v>20623.920000000002</v>
      </c>
      <c r="P493" s="4">
        <f t="shared" si="1919"/>
        <v>-2.6</v>
      </c>
      <c r="Q493" s="4">
        <f t="shared" si="1919"/>
        <v>20621.32</v>
      </c>
      <c r="R493" s="4">
        <f t="shared" si="1919"/>
        <v>0</v>
      </c>
      <c r="S493" s="4">
        <f t="shared" si="1919"/>
        <v>20621.32</v>
      </c>
      <c r="T493" s="4">
        <f t="shared" si="1919"/>
        <v>0</v>
      </c>
      <c r="U493" s="4">
        <f t="shared" si="1919"/>
        <v>20621.32</v>
      </c>
      <c r="V493" s="4">
        <f t="shared" si="1919"/>
        <v>0.1</v>
      </c>
      <c r="W493" s="4">
        <f t="shared" si="1919"/>
        <v>20621.419999999998</v>
      </c>
      <c r="X493" s="4">
        <f t="shared" ref="X493:Y493" si="1922">X494+X505+X519</f>
        <v>0</v>
      </c>
      <c r="Y493" s="4">
        <f t="shared" si="1922"/>
        <v>20621.419999999998</v>
      </c>
      <c r="Z493" s="4">
        <f t="shared" si="1919"/>
        <v>18342.02</v>
      </c>
      <c r="AA493" s="4">
        <f t="shared" si="1919"/>
        <v>0</v>
      </c>
      <c r="AB493" s="4">
        <f t="shared" si="1919"/>
        <v>18342.02</v>
      </c>
      <c r="AC493" s="4">
        <f t="shared" si="1919"/>
        <v>0</v>
      </c>
      <c r="AD493" s="4">
        <f t="shared" si="1919"/>
        <v>18342.02</v>
      </c>
      <c r="AE493" s="4">
        <f t="shared" ref="AE493:AH493" si="1923">AE494+AE505+AE519</f>
        <v>4871.6000000000004</v>
      </c>
      <c r="AF493" s="4">
        <f t="shared" si="1923"/>
        <v>23213.62</v>
      </c>
      <c r="AG493" s="4">
        <f t="shared" si="1923"/>
        <v>0</v>
      </c>
      <c r="AH493" s="4">
        <f t="shared" si="1923"/>
        <v>23213.62</v>
      </c>
      <c r="AI493" s="127"/>
    </row>
    <row r="494" spans="1:35" ht="31.5" hidden="1" outlineLevel="4" x14ac:dyDescent="0.25">
      <c r="A494" s="137" t="s">
        <v>332</v>
      </c>
      <c r="B494" s="137"/>
      <c r="C494" s="19" t="s">
        <v>333</v>
      </c>
      <c r="D494" s="4">
        <f>D495+D497+D499+D501+D503</f>
        <v>2913.2</v>
      </c>
      <c r="E494" s="4">
        <f t="shared" ref="E494:AD494" si="1924">E495+E497+E499+E501+E503</f>
        <v>-2.6</v>
      </c>
      <c r="F494" s="4">
        <f t="shared" si="1924"/>
        <v>2910.6</v>
      </c>
      <c r="G494" s="4">
        <f t="shared" si="1924"/>
        <v>0</v>
      </c>
      <c r="H494" s="4">
        <f t="shared" si="1924"/>
        <v>2910.6</v>
      </c>
      <c r="I494" s="4">
        <f t="shared" si="1924"/>
        <v>553.37</v>
      </c>
      <c r="J494" s="4">
        <f t="shared" si="1924"/>
        <v>3463.97</v>
      </c>
      <c r="K494" s="4">
        <f t="shared" ref="K494:L494" si="1925">K495+K497+K499+K501+K503</f>
        <v>0</v>
      </c>
      <c r="L494" s="4">
        <f t="shared" si="1925"/>
        <v>3463.97</v>
      </c>
      <c r="M494" s="4">
        <f t="shared" ref="M494:N494" si="1926">M495+M497+M499+M501+M503</f>
        <v>0</v>
      </c>
      <c r="N494" s="4">
        <f t="shared" si="1926"/>
        <v>3463.97</v>
      </c>
      <c r="O494" s="4">
        <f t="shared" si="1924"/>
        <v>2713.2</v>
      </c>
      <c r="P494" s="4">
        <f t="shared" si="1924"/>
        <v>-2.6</v>
      </c>
      <c r="Q494" s="4">
        <f t="shared" si="1924"/>
        <v>2710.6</v>
      </c>
      <c r="R494" s="4">
        <f t="shared" si="1924"/>
        <v>0</v>
      </c>
      <c r="S494" s="4">
        <f t="shared" si="1924"/>
        <v>2710.6</v>
      </c>
      <c r="T494" s="4">
        <f t="shared" si="1924"/>
        <v>0</v>
      </c>
      <c r="U494" s="4">
        <f t="shared" si="1924"/>
        <v>2710.6</v>
      </c>
      <c r="V494" s="4">
        <f t="shared" si="1924"/>
        <v>0</v>
      </c>
      <c r="W494" s="4">
        <f t="shared" si="1924"/>
        <v>2710.6</v>
      </c>
      <c r="X494" s="4">
        <f t="shared" ref="X494:Y494" si="1927">X495+X497+X499+X501+X503</f>
        <v>0</v>
      </c>
      <c r="Y494" s="4">
        <f t="shared" si="1927"/>
        <v>2710.6</v>
      </c>
      <c r="Z494" s="4">
        <f t="shared" si="1924"/>
        <v>1810.6</v>
      </c>
      <c r="AA494" s="4">
        <f t="shared" si="1924"/>
        <v>0</v>
      </c>
      <c r="AB494" s="4">
        <f t="shared" si="1924"/>
        <v>1810.6</v>
      </c>
      <c r="AC494" s="4">
        <f t="shared" si="1924"/>
        <v>0</v>
      </c>
      <c r="AD494" s="4">
        <f t="shared" si="1924"/>
        <v>1810.6</v>
      </c>
      <c r="AE494" s="4">
        <f t="shared" ref="AE494:AH494" si="1928">AE495+AE497+AE499+AE501+AE503</f>
        <v>0</v>
      </c>
      <c r="AF494" s="4">
        <f t="shared" si="1928"/>
        <v>1810.6</v>
      </c>
      <c r="AG494" s="4">
        <f t="shared" si="1928"/>
        <v>0</v>
      </c>
      <c r="AH494" s="4">
        <f t="shared" si="1928"/>
        <v>1810.6</v>
      </c>
      <c r="AI494" s="127"/>
    </row>
    <row r="495" spans="1:35" ht="15.75" hidden="1" outlineLevel="5" x14ac:dyDescent="0.25">
      <c r="A495" s="137" t="s">
        <v>334</v>
      </c>
      <c r="B495" s="137"/>
      <c r="C495" s="19" t="s">
        <v>335</v>
      </c>
      <c r="D495" s="4">
        <f>D496</f>
        <v>11.4</v>
      </c>
      <c r="E495" s="4">
        <f t="shared" ref="E495:N495" si="1929">E496</f>
        <v>0</v>
      </c>
      <c r="F495" s="4">
        <f t="shared" si="1929"/>
        <v>11.4</v>
      </c>
      <c r="G495" s="4">
        <f t="shared" si="1929"/>
        <v>0</v>
      </c>
      <c r="H495" s="4">
        <f t="shared" si="1929"/>
        <v>11.4</v>
      </c>
      <c r="I495" s="4">
        <f t="shared" si="1929"/>
        <v>0</v>
      </c>
      <c r="J495" s="4">
        <f t="shared" si="1929"/>
        <v>11.4</v>
      </c>
      <c r="K495" s="4">
        <f t="shared" si="1929"/>
        <v>0</v>
      </c>
      <c r="L495" s="4">
        <f t="shared" si="1929"/>
        <v>11.4</v>
      </c>
      <c r="M495" s="4">
        <f t="shared" si="1929"/>
        <v>0</v>
      </c>
      <c r="N495" s="4">
        <f t="shared" si="1929"/>
        <v>11.4</v>
      </c>
      <c r="O495" s="4">
        <f>O496</f>
        <v>11.4</v>
      </c>
      <c r="P495" s="4">
        <f t="shared" ref="P495:Y495" si="1930">P496</f>
        <v>0</v>
      </c>
      <c r="Q495" s="4">
        <f t="shared" si="1930"/>
        <v>11.4</v>
      </c>
      <c r="R495" s="4">
        <f t="shared" si="1930"/>
        <v>0</v>
      </c>
      <c r="S495" s="4">
        <f t="shared" si="1930"/>
        <v>11.4</v>
      </c>
      <c r="T495" s="4">
        <f t="shared" si="1930"/>
        <v>0</v>
      </c>
      <c r="U495" s="4">
        <f t="shared" si="1930"/>
        <v>11.4</v>
      </c>
      <c r="V495" s="4">
        <f t="shared" si="1930"/>
        <v>0</v>
      </c>
      <c r="W495" s="4">
        <f t="shared" si="1930"/>
        <v>11.4</v>
      </c>
      <c r="X495" s="4">
        <f t="shared" si="1930"/>
        <v>0</v>
      </c>
      <c r="Y495" s="4">
        <f t="shared" si="1930"/>
        <v>11.4</v>
      </c>
      <c r="Z495" s="4">
        <f>Z496</f>
        <v>10.6</v>
      </c>
      <c r="AA495" s="4">
        <f t="shared" ref="AA495:AH495" si="1931">AA496</f>
        <v>0</v>
      </c>
      <c r="AB495" s="4">
        <f t="shared" si="1931"/>
        <v>10.6</v>
      </c>
      <c r="AC495" s="4">
        <f t="shared" si="1931"/>
        <v>0</v>
      </c>
      <c r="AD495" s="4">
        <f t="shared" si="1931"/>
        <v>10.6</v>
      </c>
      <c r="AE495" s="4">
        <f t="shared" si="1931"/>
        <v>0</v>
      </c>
      <c r="AF495" s="4">
        <f t="shared" si="1931"/>
        <v>10.6</v>
      </c>
      <c r="AG495" s="4">
        <f t="shared" si="1931"/>
        <v>0</v>
      </c>
      <c r="AH495" s="4">
        <f t="shared" si="1931"/>
        <v>10.6</v>
      </c>
      <c r="AI495" s="127"/>
    </row>
    <row r="496" spans="1:35" ht="31.5" hidden="1" outlineLevel="7" x14ac:dyDescent="0.25">
      <c r="A496" s="138" t="s">
        <v>334</v>
      </c>
      <c r="B496" s="138" t="s">
        <v>11</v>
      </c>
      <c r="C496" s="18" t="s">
        <v>12</v>
      </c>
      <c r="D496" s="5">
        <v>11.4</v>
      </c>
      <c r="E496" s="5"/>
      <c r="F496" s="5">
        <f t="shared" ref="F496" si="1932">SUM(D496:E496)</f>
        <v>11.4</v>
      </c>
      <c r="G496" s="5"/>
      <c r="H496" s="5">
        <f t="shared" ref="H496" si="1933">SUM(F496:G496)</f>
        <v>11.4</v>
      </c>
      <c r="I496" s="5"/>
      <c r="J496" s="5">
        <f t="shared" ref="J496" si="1934">SUM(H496:I496)</f>
        <v>11.4</v>
      </c>
      <c r="K496" s="5"/>
      <c r="L496" s="5">
        <f t="shared" ref="L496" si="1935">SUM(J496:K496)</f>
        <v>11.4</v>
      </c>
      <c r="M496" s="5"/>
      <c r="N496" s="5">
        <f t="shared" ref="N496" si="1936">SUM(L496:M496)</f>
        <v>11.4</v>
      </c>
      <c r="O496" s="5">
        <v>11.4</v>
      </c>
      <c r="P496" s="5"/>
      <c r="Q496" s="5">
        <f t="shared" ref="Q496" si="1937">SUM(O496:P496)</f>
        <v>11.4</v>
      </c>
      <c r="R496" s="5"/>
      <c r="S496" s="5">
        <f t="shared" ref="S496" si="1938">SUM(Q496:R496)</f>
        <v>11.4</v>
      </c>
      <c r="T496" s="5"/>
      <c r="U496" s="5">
        <f t="shared" ref="U496" si="1939">SUM(S496:T496)</f>
        <v>11.4</v>
      </c>
      <c r="V496" s="5"/>
      <c r="W496" s="5">
        <f t="shared" ref="W496" si="1940">SUM(U496:V496)</f>
        <v>11.4</v>
      </c>
      <c r="X496" s="5"/>
      <c r="Y496" s="5">
        <f t="shared" ref="Y496" si="1941">SUM(W496:X496)</f>
        <v>11.4</v>
      </c>
      <c r="Z496" s="5">
        <v>10.6</v>
      </c>
      <c r="AA496" s="5"/>
      <c r="AB496" s="5">
        <f t="shared" ref="AB496" si="1942">SUM(Z496:AA496)</f>
        <v>10.6</v>
      </c>
      <c r="AC496" s="5"/>
      <c r="AD496" s="5">
        <f t="shared" ref="AD496" si="1943">SUM(AB496:AC496)</f>
        <v>10.6</v>
      </c>
      <c r="AE496" s="5"/>
      <c r="AF496" s="5">
        <f t="shared" ref="AF496" si="1944">SUM(AD496:AE496)</f>
        <v>10.6</v>
      </c>
      <c r="AG496" s="5"/>
      <c r="AH496" s="5">
        <f t="shared" ref="AH496" si="1945">SUM(AF496:AG496)</f>
        <v>10.6</v>
      </c>
      <c r="AI496" s="127"/>
    </row>
    <row r="497" spans="1:35" ht="47.25" hidden="1" outlineLevel="5" x14ac:dyDescent="0.25">
      <c r="A497" s="137" t="s">
        <v>336</v>
      </c>
      <c r="B497" s="137"/>
      <c r="C497" s="19" t="s">
        <v>337</v>
      </c>
      <c r="D497" s="4">
        <f>D498</f>
        <v>1000</v>
      </c>
      <c r="E497" s="4">
        <f t="shared" ref="E497:N497" si="1946">E498</f>
        <v>0</v>
      </c>
      <c r="F497" s="4">
        <f t="shared" si="1946"/>
        <v>1000</v>
      </c>
      <c r="G497" s="4">
        <f t="shared" si="1946"/>
        <v>0</v>
      </c>
      <c r="H497" s="4">
        <f t="shared" si="1946"/>
        <v>1000</v>
      </c>
      <c r="I497" s="4">
        <f t="shared" si="1946"/>
        <v>553.37</v>
      </c>
      <c r="J497" s="4">
        <f t="shared" si="1946"/>
        <v>1553.37</v>
      </c>
      <c r="K497" s="4">
        <f t="shared" si="1946"/>
        <v>0</v>
      </c>
      <c r="L497" s="4">
        <f t="shared" si="1946"/>
        <v>1553.37</v>
      </c>
      <c r="M497" s="4">
        <f t="shared" si="1946"/>
        <v>0</v>
      </c>
      <c r="N497" s="4">
        <f t="shared" si="1946"/>
        <v>1553.37</v>
      </c>
      <c r="O497" s="4">
        <f>O498</f>
        <v>800</v>
      </c>
      <c r="P497" s="4">
        <f t="shared" ref="P497:Y497" si="1947">P498</f>
        <v>0</v>
      </c>
      <c r="Q497" s="4">
        <f t="shared" si="1947"/>
        <v>800</v>
      </c>
      <c r="R497" s="4">
        <f t="shared" si="1947"/>
        <v>0</v>
      </c>
      <c r="S497" s="4">
        <f t="shared" si="1947"/>
        <v>800</v>
      </c>
      <c r="T497" s="4">
        <f t="shared" si="1947"/>
        <v>0</v>
      </c>
      <c r="U497" s="4">
        <f t="shared" si="1947"/>
        <v>800</v>
      </c>
      <c r="V497" s="4">
        <f t="shared" si="1947"/>
        <v>0</v>
      </c>
      <c r="W497" s="4">
        <f t="shared" si="1947"/>
        <v>800</v>
      </c>
      <c r="X497" s="4">
        <f t="shared" si="1947"/>
        <v>0</v>
      </c>
      <c r="Y497" s="4">
        <f t="shared" si="1947"/>
        <v>800</v>
      </c>
      <c r="Z497" s="4">
        <f>Z498</f>
        <v>800</v>
      </c>
      <c r="AA497" s="4">
        <f t="shared" ref="AA497:AH497" si="1948">AA498</f>
        <v>0</v>
      </c>
      <c r="AB497" s="4">
        <f t="shared" si="1948"/>
        <v>800</v>
      </c>
      <c r="AC497" s="4">
        <f t="shared" si="1948"/>
        <v>0</v>
      </c>
      <c r="AD497" s="4">
        <f t="shared" si="1948"/>
        <v>800</v>
      </c>
      <c r="AE497" s="4">
        <f t="shared" si="1948"/>
        <v>0</v>
      </c>
      <c r="AF497" s="4">
        <f t="shared" si="1948"/>
        <v>800</v>
      </c>
      <c r="AG497" s="4">
        <f t="shared" si="1948"/>
        <v>0</v>
      </c>
      <c r="AH497" s="4">
        <f t="shared" si="1948"/>
        <v>800</v>
      </c>
      <c r="AI497" s="127"/>
    </row>
    <row r="498" spans="1:35" ht="15.75" hidden="1" outlineLevel="7" x14ac:dyDescent="0.25">
      <c r="A498" s="138" t="s">
        <v>336</v>
      </c>
      <c r="B498" s="138" t="s">
        <v>33</v>
      </c>
      <c r="C498" s="18" t="s">
        <v>34</v>
      </c>
      <c r="D498" s="5">
        <v>1000</v>
      </c>
      <c r="E498" s="5"/>
      <c r="F498" s="5">
        <f t="shared" ref="F498" si="1949">SUM(D498:E498)</f>
        <v>1000</v>
      </c>
      <c r="G498" s="5"/>
      <c r="H498" s="5">
        <f t="shared" ref="H498" si="1950">SUM(F498:G498)</f>
        <v>1000</v>
      </c>
      <c r="I498" s="5">
        <v>553.37</v>
      </c>
      <c r="J498" s="5">
        <f t="shared" ref="J498" si="1951">SUM(H498:I498)</f>
        <v>1553.37</v>
      </c>
      <c r="K498" s="5"/>
      <c r="L498" s="5">
        <f t="shared" ref="L498" si="1952">SUM(J498:K498)</f>
        <v>1553.37</v>
      </c>
      <c r="M498" s="5"/>
      <c r="N498" s="5">
        <f t="shared" ref="N498" si="1953">SUM(L498:M498)</f>
        <v>1553.37</v>
      </c>
      <c r="O498" s="5">
        <v>800</v>
      </c>
      <c r="P498" s="5"/>
      <c r="Q498" s="5">
        <f t="shared" ref="Q498" si="1954">SUM(O498:P498)</f>
        <v>800</v>
      </c>
      <c r="R498" s="5"/>
      <c r="S498" s="5">
        <f t="shared" ref="S498" si="1955">SUM(Q498:R498)</f>
        <v>800</v>
      </c>
      <c r="T498" s="5"/>
      <c r="U498" s="5">
        <f t="shared" ref="U498" si="1956">SUM(S498:T498)</f>
        <v>800</v>
      </c>
      <c r="V498" s="5"/>
      <c r="W498" s="5">
        <f t="shared" ref="W498" si="1957">SUM(U498:V498)</f>
        <v>800</v>
      </c>
      <c r="X498" s="5"/>
      <c r="Y498" s="5">
        <f t="shared" ref="Y498" si="1958">SUM(W498:X498)</f>
        <v>800</v>
      </c>
      <c r="Z498" s="5">
        <v>800</v>
      </c>
      <c r="AA498" s="5"/>
      <c r="AB498" s="5">
        <f t="shared" ref="AB498" si="1959">SUM(Z498:AA498)</f>
        <v>800</v>
      </c>
      <c r="AC498" s="5"/>
      <c r="AD498" s="5">
        <f t="shared" ref="AD498" si="1960">SUM(AB498:AC498)</f>
        <v>800</v>
      </c>
      <c r="AE498" s="5"/>
      <c r="AF498" s="5">
        <f t="shared" ref="AF498" si="1961">SUM(AD498:AE498)</f>
        <v>800</v>
      </c>
      <c r="AG498" s="5"/>
      <c r="AH498" s="5">
        <f t="shared" ref="AH498" si="1962">SUM(AF498:AG498)</f>
        <v>800</v>
      </c>
      <c r="AI498" s="127"/>
    </row>
    <row r="499" spans="1:35" ht="48" hidden="1" customHeight="1" outlineLevel="5" x14ac:dyDescent="0.25">
      <c r="A499" s="137" t="s">
        <v>622</v>
      </c>
      <c r="B499" s="137"/>
      <c r="C499" s="19" t="s">
        <v>623</v>
      </c>
      <c r="D499" s="4">
        <f>D500</f>
        <v>1000</v>
      </c>
      <c r="E499" s="4">
        <f t="shared" ref="E499:N499" si="1963">E500</f>
        <v>0</v>
      </c>
      <c r="F499" s="4">
        <f t="shared" si="1963"/>
        <v>1000</v>
      </c>
      <c r="G499" s="4">
        <f t="shared" si="1963"/>
        <v>0</v>
      </c>
      <c r="H499" s="4">
        <f t="shared" si="1963"/>
        <v>1000</v>
      </c>
      <c r="I499" s="4">
        <f t="shared" si="1963"/>
        <v>0</v>
      </c>
      <c r="J499" s="4">
        <f t="shared" si="1963"/>
        <v>1000</v>
      </c>
      <c r="K499" s="4">
        <f t="shared" si="1963"/>
        <v>0</v>
      </c>
      <c r="L499" s="4">
        <f t="shared" si="1963"/>
        <v>1000</v>
      </c>
      <c r="M499" s="4">
        <f t="shared" si="1963"/>
        <v>0</v>
      </c>
      <c r="N499" s="4">
        <f t="shared" si="1963"/>
        <v>1000</v>
      </c>
      <c r="O499" s="4">
        <f>O500</f>
        <v>1000</v>
      </c>
      <c r="P499" s="4">
        <f t="shared" ref="P499:Y499" si="1964">P500</f>
        <v>0</v>
      </c>
      <c r="Q499" s="4">
        <f t="shared" si="1964"/>
        <v>1000</v>
      </c>
      <c r="R499" s="4">
        <f t="shared" si="1964"/>
        <v>0</v>
      </c>
      <c r="S499" s="4">
        <f t="shared" si="1964"/>
        <v>1000</v>
      </c>
      <c r="T499" s="4">
        <f t="shared" si="1964"/>
        <v>0</v>
      </c>
      <c r="U499" s="4">
        <f t="shared" si="1964"/>
        <v>1000</v>
      </c>
      <c r="V499" s="4">
        <f t="shared" si="1964"/>
        <v>0</v>
      </c>
      <c r="W499" s="4">
        <f t="shared" si="1964"/>
        <v>1000</v>
      </c>
      <c r="X499" s="4">
        <f t="shared" si="1964"/>
        <v>0</v>
      </c>
      <c r="Y499" s="4">
        <f t="shared" si="1964"/>
        <v>1000</v>
      </c>
      <c r="Z499" s="4">
        <f>Z500</f>
        <v>1000</v>
      </c>
      <c r="AA499" s="4">
        <f t="shared" ref="AA499:AH499" si="1965">AA500</f>
        <v>0</v>
      </c>
      <c r="AB499" s="4">
        <f t="shared" si="1965"/>
        <v>1000</v>
      </c>
      <c r="AC499" s="4">
        <f t="shared" si="1965"/>
        <v>0</v>
      </c>
      <c r="AD499" s="4">
        <f t="shared" si="1965"/>
        <v>1000</v>
      </c>
      <c r="AE499" s="4">
        <f t="shared" si="1965"/>
        <v>0</v>
      </c>
      <c r="AF499" s="4">
        <f t="shared" si="1965"/>
        <v>1000</v>
      </c>
      <c r="AG499" s="4">
        <f t="shared" si="1965"/>
        <v>0</v>
      </c>
      <c r="AH499" s="4">
        <f t="shared" si="1965"/>
        <v>1000</v>
      </c>
      <c r="AI499" s="127"/>
    </row>
    <row r="500" spans="1:35" ht="15.75" hidden="1" outlineLevel="7" x14ac:dyDescent="0.25">
      <c r="A500" s="138" t="s">
        <v>622</v>
      </c>
      <c r="B500" s="138" t="s">
        <v>33</v>
      </c>
      <c r="C500" s="18" t="s">
        <v>34</v>
      </c>
      <c r="D500" s="5">
        <v>1000</v>
      </c>
      <c r="E500" s="5"/>
      <c r="F500" s="5">
        <f t="shared" ref="F500" si="1966">SUM(D500:E500)</f>
        <v>1000</v>
      </c>
      <c r="G500" s="5"/>
      <c r="H500" s="5">
        <f t="shared" ref="H500" si="1967">SUM(F500:G500)</f>
        <v>1000</v>
      </c>
      <c r="I500" s="5"/>
      <c r="J500" s="5">
        <f t="shared" ref="J500" si="1968">SUM(H500:I500)</f>
        <v>1000</v>
      </c>
      <c r="K500" s="5"/>
      <c r="L500" s="5">
        <f t="shared" ref="L500" si="1969">SUM(J500:K500)</f>
        <v>1000</v>
      </c>
      <c r="M500" s="5"/>
      <c r="N500" s="5">
        <f t="shared" ref="N500" si="1970">SUM(L500:M500)</f>
        <v>1000</v>
      </c>
      <c r="O500" s="5">
        <v>1000</v>
      </c>
      <c r="P500" s="5"/>
      <c r="Q500" s="5">
        <f t="shared" ref="Q500" si="1971">SUM(O500:P500)</f>
        <v>1000</v>
      </c>
      <c r="R500" s="5"/>
      <c r="S500" s="5">
        <f t="shared" ref="S500" si="1972">SUM(Q500:R500)</f>
        <v>1000</v>
      </c>
      <c r="T500" s="5"/>
      <c r="U500" s="5">
        <f t="shared" ref="U500" si="1973">SUM(S500:T500)</f>
        <v>1000</v>
      </c>
      <c r="V500" s="5"/>
      <c r="W500" s="5">
        <f t="shared" ref="W500" si="1974">SUM(U500:V500)</f>
        <v>1000</v>
      </c>
      <c r="X500" s="5"/>
      <c r="Y500" s="5">
        <f t="shared" ref="Y500" si="1975">SUM(W500:X500)</f>
        <v>1000</v>
      </c>
      <c r="Z500" s="5">
        <v>1000</v>
      </c>
      <c r="AA500" s="5"/>
      <c r="AB500" s="5">
        <f t="shared" ref="AB500" si="1976">SUM(Z500:AA500)</f>
        <v>1000</v>
      </c>
      <c r="AC500" s="5"/>
      <c r="AD500" s="5">
        <f t="shared" ref="AD500" si="1977">SUM(AB500:AC500)</f>
        <v>1000</v>
      </c>
      <c r="AE500" s="5"/>
      <c r="AF500" s="5">
        <f t="shared" ref="AF500" si="1978">SUM(AD500:AE500)</f>
        <v>1000</v>
      </c>
      <c r="AG500" s="5"/>
      <c r="AH500" s="5">
        <f t="shared" ref="AH500" si="1979">SUM(AF500:AG500)</f>
        <v>1000</v>
      </c>
      <c r="AI500" s="127"/>
    </row>
    <row r="501" spans="1:35" ht="47.25" hidden="1" outlineLevel="5" x14ac:dyDescent="0.25">
      <c r="A501" s="137" t="s">
        <v>440</v>
      </c>
      <c r="B501" s="137"/>
      <c r="C501" s="19" t="s">
        <v>566</v>
      </c>
      <c r="D501" s="4">
        <f>D502</f>
        <v>300.60000000000002</v>
      </c>
      <c r="E501" s="4">
        <f t="shared" ref="E501:N501" si="1980">E502</f>
        <v>0</v>
      </c>
      <c r="F501" s="4">
        <f t="shared" si="1980"/>
        <v>300.60000000000002</v>
      </c>
      <c r="G501" s="4">
        <f t="shared" si="1980"/>
        <v>0</v>
      </c>
      <c r="H501" s="4">
        <f t="shared" si="1980"/>
        <v>300.60000000000002</v>
      </c>
      <c r="I501" s="4">
        <f t="shared" si="1980"/>
        <v>0</v>
      </c>
      <c r="J501" s="4">
        <f t="shared" si="1980"/>
        <v>300.60000000000002</v>
      </c>
      <c r="K501" s="4">
        <f t="shared" si="1980"/>
        <v>0</v>
      </c>
      <c r="L501" s="4">
        <f t="shared" si="1980"/>
        <v>300.60000000000002</v>
      </c>
      <c r="M501" s="4">
        <f t="shared" si="1980"/>
        <v>0</v>
      </c>
      <c r="N501" s="4">
        <f t="shared" si="1980"/>
        <v>300.60000000000002</v>
      </c>
      <c r="O501" s="4">
        <f>O502</f>
        <v>300.60000000000002</v>
      </c>
      <c r="P501" s="4">
        <f t="shared" ref="P501:Y501" si="1981">P502</f>
        <v>0</v>
      </c>
      <c r="Q501" s="4">
        <f t="shared" si="1981"/>
        <v>300.60000000000002</v>
      </c>
      <c r="R501" s="4">
        <f t="shared" si="1981"/>
        <v>0</v>
      </c>
      <c r="S501" s="4">
        <f t="shared" si="1981"/>
        <v>300.60000000000002</v>
      </c>
      <c r="T501" s="4">
        <f t="shared" si="1981"/>
        <v>0</v>
      </c>
      <c r="U501" s="4">
        <f t="shared" si="1981"/>
        <v>300.60000000000002</v>
      </c>
      <c r="V501" s="4">
        <f t="shared" si="1981"/>
        <v>0</v>
      </c>
      <c r="W501" s="4">
        <f t="shared" si="1981"/>
        <v>300.60000000000002</v>
      </c>
      <c r="X501" s="4">
        <f t="shared" si="1981"/>
        <v>0</v>
      </c>
      <c r="Y501" s="4">
        <f t="shared" si="1981"/>
        <v>300.60000000000002</v>
      </c>
      <c r="Z501" s="4">
        <f>Z502</f>
        <v>0</v>
      </c>
      <c r="AA501" s="4">
        <f t="shared" ref="AA501" si="1982">AA502</f>
        <v>0</v>
      </c>
      <c r="AB501" s="4"/>
      <c r="AC501" s="4">
        <f t="shared" ref="AC501:AH501" si="1983">AC502</f>
        <v>0</v>
      </c>
      <c r="AD501" s="4">
        <f t="shared" si="1983"/>
        <v>0</v>
      </c>
      <c r="AE501" s="4">
        <f t="shared" si="1983"/>
        <v>0</v>
      </c>
      <c r="AF501" s="4">
        <f t="shared" si="1983"/>
        <v>0</v>
      </c>
      <c r="AG501" s="4">
        <f t="shared" si="1983"/>
        <v>0</v>
      </c>
      <c r="AH501" s="4">
        <f t="shared" si="1983"/>
        <v>0</v>
      </c>
      <c r="AI501" s="127"/>
    </row>
    <row r="502" spans="1:35" ht="31.5" hidden="1" outlineLevel="7" x14ac:dyDescent="0.25">
      <c r="A502" s="138" t="s">
        <v>440</v>
      </c>
      <c r="B502" s="138" t="s">
        <v>92</v>
      </c>
      <c r="C502" s="18" t="s">
        <v>93</v>
      </c>
      <c r="D502" s="5">
        <v>300.60000000000002</v>
      </c>
      <c r="E502" s="5"/>
      <c r="F502" s="5">
        <f t="shared" ref="F502" si="1984">SUM(D502:E502)</f>
        <v>300.60000000000002</v>
      </c>
      <c r="G502" s="5"/>
      <c r="H502" s="5">
        <f t="shared" ref="H502" si="1985">SUM(F502:G502)</f>
        <v>300.60000000000002</v>
      </c>
      <c r="I502" s="5"/>
      <c r="J502" s="5">
        <f t="shared" ref="J502" si="1986">SUM(H502:I502)</f>
        <v>300.60000000000002</v>
      </c>
      <c r="K502" s="5"/>
      <c r="L502" s="5">
        <f t="shared" ref="L502" si="1987">SUM(J502:K502)</f>
        <v>300.60000000000002</v>
      </c>
      <c r="M502" s="5"/>
      <c r="N502" s="5">
        <f t="shared" ref="N502" si="1988">SUM(L502:M502)</f>
        <v>300.60000000000002</v>
      </c>
      <c r="O502" s="5">
        <v>300.60000000000002</v>
      </c>
      <c r="P502" s="5"/>
      <c r="Q502" s="5">
        <f t="shared" ref="Q502" si="1989">SUM(O502:P502)</f>
        <v>300.60000000000002</v>
      </c>
      <c r="R502" s="5"/>
      <c r="S502" s="5">
        <f t="shared" ref="S502" si="1990">SUM(Q502:R502)</f>
        <v>300.60000000000002</v>
      </c>
      <c r="T502" s="5"/>
      <c r="U502" s="5">
        <f t="shared" ref="U502" si="1991">SUM(S502:T502)</f>
        <v>300.60000000000002</v>
      </c>
      <c r="V502" s="5"/>
      <c r="W502" s="5">
        <f t="shared" ref="W502" si="1992">SUM(U502:V502)</f>
        <v>300.60000000000002</v>
      </c>
      <c r="X502" s="5"/>
      <c r="Y502" s="5">
        <f t="shared" ref="Y502" si="1993">SUM(W502:X502)</f>
        <v>300.60000000000002</v>
      </c>
      <c r="Z502" s="5"/>
      <c r="AA502" s="5"/>
      <c r="AB502" s="5"/>
      <c r="AC502" s="5"/>
      <c r="AD502" s="5">
        <f t="shared" ref="AD502" si="1994">SUM(AB502:AC502)</f>
        <v>0</v>
      </c>
      <c r="AE502" s="5"/>
      <c r="AF502" s="5">
        <f t="shared" ref="AF502" si="1995">SUM(AD502:AE502)</f>
        <v>0</v>
      </c>
      <c r="AG502" s="5"/>
      <c r="AH502" s="5">
        <f t="shared" ref="AH502" si="1996">SUM(AF502:AG502)</f>
        <v>0</v>
      </c>
      <c r="AI502" s="127"/>
    </row>
    <row r="503" spans="1:35" ht="47.25" hidden="1" outlineLevel="5" x14ac:dyDescent="0.25">
      <c r="A503" s="137" t="s">
        <v>440</v>
      </c>
      <c r="B503" s="137"/>
      <c r="C503" s="19" t="s">
        <v>569</v>
      </c>
      <c r="D503" s="4">
        <f>D504</f>
        <v>601.20000000000005</v>
      </c>
      <c r="E503" s="4">
        <f t="shared" ref="E503:N503" si="1997">E504</f>
        <v>-2.6</v>
      </c>
      <c r="F503" s="4">
        <f t="shared" si="1997"/>
        <v>598.6</v>
      </c>
      <c r="G503" s="4">
        <f t="shared" si="1997"/>
        <v>0</v>
      </c>
      <c r="H503" s="4">
        <f t="shared" si="1997"/>
        <v>598.6</v>
      </c>
      <c r="I503" s="4">
        <f t="shared" si="1997"/>
        <v>0</v>
      </c>
      <c r="J503" s="4">
        <f t="shared" si="1997"/>
        <v>598.6</v>
      </c>
      <c r="K503" s="4">
        <f t="shared" si="1997"/>
        <v>0</v>
      </c>
      <c r="L503" s="4">
        <f t="shared" si="1997"/>
        <v>598.6</v>
      </c>
      <c r="M503" s="4">
        <f t="shared" si="1997"/>
        <v>0</v>
      </c>
      <c r="N503" s="4">
        <f t="shared" si="1997"/>
        <v>598.6</v>
      </c>
      <c r="O503" s="4">
        <f>O504</f>
        <v>601.20000000000005</v>
      </c>
      <c r="P503" s="4">
        <f t="shared" ref="P503:Y503" si="1998">P504</f>
        <v>-2.6</v>
      </c>
      <c r="Q503" s="4">
        <f t="shared" si="1998"/>
        <v>598.6</v>
      </c>
      <c r="R503" s="4">
        <f t="shared" si="1998"/>
        <v>0</v>
      </c>
      <c r="S503" s="4">
        <f t="shared" si="1998"/>
        <v>598.6</v>
      </c>
      <c r="T503" s="4">
        <f t="shared" si="1998"/>
        <v>0</v>
      </c>
      <c r="U503" s="4">
        <f t="shared" si="1998"/>
        <v>598.6</v>
      </c>
      <c r="V503" s="4">
        <f t="shared" si="1998"/>
        <v>0</v>
      </c>
      <c r="W503" s="4">
        <f t="shared" si="1998"/>
        <v>598.6</v>
      </c>
      <c r="X503" s="4">
        <f t="shared" si="1998"/>
        <v>0</v>
      </c>
      <c r="Y503" s="4">
        <f t="shared" si="1998"/>
        <v>598.6</v>
      </c>
      <c r="Z503" s="4">
        <f>Z504</f>
        <v>0</v>
      </c>
      <c r="AA503" s="4">
        <f t="shared" ref="AA503" si="1999">AA504</f>
        <v>0</v>
      </c>
      <c r="AB503" s="4"/>
      <c r="AC503" s="4">
        <f t="shared" ref="AC503:AH503" si="2000">AC504</f>
        <v>0</v>
      </c>
      <c r="AD503" s="4">
        <f t="shared" si="2000"/>
        <v>0</v>
      </c>
      <c r="AE503" s="4">
        <f t="shared" si="2000"/>
        <v>0</v>
      </c>
      <c r="AF503" s="4">
        <f t="shared" si="2000"/>
        <v>0</v>
      </c>
      <c r="AG503" s="4">
        <f t="shared" si="2000"/>
        <v>0</v>
      </c>
      <c r="AH503" s="4">
        <f t="shared" si="2000"/>
        <v>0</v>
      </c>
      <c r="AI503" s="127"/>
    </row>
    <row r="504" spans="1:35" ht="31.5" hidden="1" outlineLevel="7" x14ac:dyDescent="0.25">
      <c r="A504" s="138" t="s">
        <v>440</v>
      </c>
      <c r="B504" s="138" t="s">
        <v>92</v>
      </c>
      <c r="C504" s="18" t="s">
        <v>93</v>
      </c>
      <c r="D504" s="5">
        <v>601.20000000000005</v>
      </c>
      <c r="E504" s="5">
        <v>-2.6</v>
      </c>
      <c r="F504" s="5">
        <f t="shared" ref="F504" si="2001">SUM(D504:E504)</f>
        <v>598.6</v>
      </c>
      <c r="G504" s="5"/>
      <c r="H504" s="5">
        <f t="shared" ref="H504" si="2002">SUM(F504:G504)</f>
        <v>598.6</v>
      </c>
      <c r="I504" s="5"/>
      <c r="J504" s="5">
        <f t="shared" ref="J504" si="2003">SUM(H504:I504)</f>
        <v>598.6</v>
      </c>
      <c r="K504" s="5"/>
      <c r="L504" s="5">
        <f t="shared" ref="L504" si="2004">SUM(J504:K504)</f>
        <v>598.6</v>
      </c>
      <c r="M504" s="5"/>
      <c r="N504" s="5">
        <f t="shared" ref="N504" si="2005">SUM(L504:M504)</f>
        <v>598.6</v>
      </c>
      <c r="O504" s="5">
        <v>601.20000000000005</v>
      </c>
      <c r="P504" s="5">
        <v>-2.6</v>
      </c>
      <c r="Q504" s="5">
        <f t="shared" ref="Q504" si="2006">SUM(O504:P504)</f>
        <v>598.6</v>
      </c>
      <c r="R504" s="5"/>
      <c r="S504" s="5">
        <f t="shared" ref="S504" si="2007">SUM(Q504:R504)</f>
        <v>598.6</v>
      </c>
      <c r="T504" s="5"/>
      <c r="U504" s="5">
        <f t="shared" ref="U504" si="2008">SUM(S504:T504)</f>
        <v>598.6</v>
      </c>
      <c r="V504" s="5"/>
      <c r="W504" s="5">
        <f t="shared" ref="W504" si="2009">SUM(U504:V504)</f>
        <v>598.6</v>
      </c>
      <c r="X504" s="5"/>
      <c r="Y504" s="5">
        <f t="shared" ref="Y504" si="2010">SUM(W504:X504)</f>
        <v>598.6</v>
      </c>
      <c r="Z504" s="5"/>
      <c r="AA504" s="5"/>
      <c r="AB504" s="5"/>
      <c r="AC504" s="5"/>
      <c r="AD504" s="5">
        <f t="shared" ref="AD504" si="2011">SUM(AB504:AC504)</f>
        <v>0</v>
      </c>
      <c r="AE504" s="5"/>
      <c r="AF504" s="5">
        <f t="shared" ref="AF504" si="2012">SUM(AD504:AE504)</f>
        <v>0</v>
      </c>
      <c r="AG504" s="5"/>
      <c r="AH504" s="5">
        <f t="shared" ref="AH504" si="2013">SUM(AF504:AG504)</f>
        <v>0</v>
      </c>
      <c r="AI504" s="127"/>
    </row>
    <row r="505" spans="1:35" ht="31.5" hidden="1" outlineLevel="4" x14ac:dyDescent="0.25">
      <c r="A505" s="137" t="s">
        <v>46</v>
      </c>
      <c r="B505" s="137"/>
      <c r="C505" s="19" t="s">
        <v>47</v>
      </c>
      <c r="D505" s="4">
        <f>D512+D514+D508+D510+D517</f>
        <v>23671.599999999999</v>
      </c>
      <c r="E505" s="4">
        <f t="shared" ref="E505:J505" si="2014">E512+E514+E508+E510+E517</f>
        <v>0</v>
      </c>
      <c r="F505" s="4">
        <f t="shared" si="2014"/>
        <v>23671.599999999999</v>
      </c>
      <c r="G505" s="4">
        <f t="shared" si="2014"/>
        <v>0</v>
      </c>
      <c r="H505" s="4">
        <f t="shared" si="2014"/>
        <v>23671.599999999999</v>
      </c>
      <c r="I505" s="4">
        <f t="shared" si="2014"/>
        <v>0</v>
      </c>
      <c r="J505" s="4">
        <f t="shared" si="2014"/>
        <v>23671.599999999999</v>
      </c>
      <c r="K505" s="4">
        <f>K512+K514+K508+K510+K517+K506</f>
        <v>7701</v>
      </c>
      <c r="L505" s="4">
        <f t="shared" ref="L505:AH505" si="2015">L512+L514+L508+L510+L517+L506</f>
        <v>31372.6</v>
      </c>
      <c r="M505" s="4">
        <f>M512+M514+M508+M510+M517+M506</f>
        <v>0</v>
      </c>
      <c r="N505" s="4">
        <f t="shared" ref="N505" si="2016">N512+N514+N508+N510+N517+N506</f>
        <v>31372.6</v>
      </c>
      <c r="O505" s="4">
        <f t="shared" si="2015"/>
        <v>17552.400000000001</v>
      </c>
      <c r="P505" s="4">
        <f t="shared" si="2015"/>
        <v>0</v>
      </c>
      <c r="Q505" s="4">
        <f t="shared" si="2015"/>
        <v>17552.400000000001</v>
      </c>
      <c r="R505" s="4">
        <f t="shared" si="2015"/>
        <v>0</v>
      </c>
      <c r="S505" s="4">
        <f t="shared" si="2015"/>
        <v>17552.400000000001</v>
      </c>
      <c r="T505" s="4">
        <f t="shared" si="2015"/>
        <v>0</v>
      </c>
      <c r="U505" s="4">
        <f t="shared" si="2015"/>
        <v>17552.400000000001</v>
      </c>
      <c r="V505" s="4">
        <f t="shared" si="2015"/>
        <v>0.1</v>
      </c>
      <c r="W505" s="4">
        <f t="shared" si="2015"/>
        <v>17552.5</v>
      </c>
      <c r="X505" s="4">
        <f t="shared" ref="X505:Y505" si="2017">X512+X514+X508+X510+X517+X506</f>
        <v>0</v>
      </c>
      <c r="Y505" s="4">
        <f t="shared" si="2017"/>
        <v>17552.5</v>
      </c>
      <c r="Z505" s="4">
        <f t="shared" si="2015"/>
        <v>16173.1</v>
      </c>
      <c r="AA505" s="4">
        <f t="shared" si="2015"/>
        <v>0</v>
      </c>
      <c r="AB505" s="4">
        <f t="shared" si="2015"/>
        <v>16173.1</v>
      </c>
      <c r="AC505" s="4">
        <f t="shared" si="2015"/>
        <v>0</v>
      </c>
      <c r="AD505" s="4">
        <f t="shared" si="2015"/>
        <v>16173.1</v>
      </c>
      <c r="AE505" s="4">
        <f t="shared" si="2015"/>
        <v>4871.6000000000004</v>
      </c>
      <c r="AF505" s="4">
        <f t="shared" si="2015"/>
        <v>21044.7</v>
      </c>
      <c r="AG505" s="4">
        <f t="shared" si="2015"/>
        <v>0</v>
      </c>
      <c r="AH505" s="4">
        <f t="shared" si="2015"/>
        <v>21044.7</v>
      </c>
      <c r="AI505" s="127"/>
    </row>
    <row r="506" spans="1:35" ht="47.25" hidden="1" outlineLevel="4" x14ac:dyDescent="0.2">
      <c r="A506" s="40" t="s">
        <v>749</v>
      </c>
      <c r="B506" s="7"/>
      <c r="C506" s="36" t="s">
        <v>748</v>
      </c>
      <c r="D506" s="4"/>
      <c r="E506" s="4"/>
      <c r="F506" s="4"/>
      <c r="G506" s="4"/>
      <c r="H506" s="4"/>
      <c r="I506" s="4"/>
      <c r="J506" s="4"/>
      <c r="K506" s="4">
        <f t="shared" ref="E506:N508" si="2018">K507</f>
        <v>0</v>
      </c>
      <c r="L506" s="4"/>
      <c r="M506" s="4">
        <f t="shared" si="2018"/>
        <v>0</v>
      </c>
      <c r="N506" s="4"/>
      <c r="O506" s="4"/>
      <c r="P506" s="4"/>
      <c r="Q506" s="4"/>
      <c r="R506" s="4"/>
      <c r="S506" s="4"/>
      <c r="T506" s="4"/>
      <c r="U506" s="4"/>
      <c r="V506" s="4">
        <f t="shared" ref="P506:Y508" si="2019">V507</f>
        <v>0</v>
      </c>
      <c r="W506" s="4"/>
      <c r="X506" s="4">
        <f t="shared" si="2019"/>
        <v>0</v>
      </c>
      <c r="Y506" s="4"/>
      <c r="Z506" s="4"/>
      <c r="AA506" s="4"/>
      <c r="AB506" s="4"/>
      <c r="AC506" s="4"/>
      <c r="AD506" s="4"/>
      <c r="AE506" s="4">
        <f t="shared" ref="AA506:AH508" si="2020">AE507</f>
        <v>4871.6000000000004</v>
      </c>
      <c r="AF506" s="4">
        <f t="shared" si="2020"/>
        <v>4871.6000000000004</v>
      </c>
      <c r="AG506" s="4">
        <f t="shared" si="2020"/>
        <v>0</v>
      </c>
      <c r="AH506" s="4">
        <f t="shared" si="2020"/>
        <v>4871.6000000000004</v>
      </c>
      <c r="AI506" s="127"/>
    </row>
    <row r="507" spans="1:35" ht="15.75" hidden="1" outlineLevel="4" x14ac:dyDescent="0.2">
      <c r="A507" s="42" t="s">
        <v>749</v>
      </c>
      <c r="B507" s="6" t="s">
        <v>33</v>
      </c>
      <c r="C507" s="20" t="s">
        <v>34</v>
      </c>
      <c r="D507" s="4"/>
      <c r="E507" s="4"/>
      <c r="F507" s="4"/>
      <c r="G507" s="4"/>
      <c r="H507" s="4"/>
      <c r="I507" s="4"/>
      <c r="J507" s="4"/>
      <c r="K507" s="5"/>
      <c r="L507" s="5"/>
      <c r="M507" s="5"/>
      <c r="N507" s="5"/>
      <c r="O507" s="4"/>
      <c r="P507" s="4"/>
      <c r="Q507" s="4"/>
      <c r="R507" s="4"/>
      <c r="S507" s="4"/>
      <c r="T507" s="4"/>
      <c r="U507" s="4"/>
      <c r="V507" s="5"/>
      <c r="W507" s="5"/>
      <c r="X507" s="5"/>
      <c r="Y507" s="5"/>
      <c r="Z507" s="4"/>
      <c r="AA507" s="4"/>
      <c r="AB507" s="4"/>
      <c r="AC507" s="4"/>
      <c r="AD507" s="4"/>
      <c r="AE507" s="5">
        <v>4871.6000000000004</v>
      </c>
      <c r="AF507" s="5">
        <f t="shared" ref="AF507" si="2021">SUM(AD507:AE507)</f>
        <v>4871.6000000000004</v>
      </c>
      <c r="AG507" s="5"/>
      <c r="AH507" s="5">
        <f t="shared" ref="AH507:AH509" si="2022">SUM(AF507:AG507)</f>
        <v>4871.6000000000004</v>
      </c>
      <c r="AI507" s="127"/>
    </row>
    <row r="508" spans="1:35" ht="47.25" hidden="1" outlineLevel="5" x14ac:dyDescent="0.25">
      <c r="A508" s="137" t="s">
        <v>240</v>
      </c>
      <c r="B508" s="137"/>
      <c r="C508" s="19" t="s">
        <v>241</v>
      </c>
      <c r="D508" s="4">
        <f>D509</f>
        <v>485</v>
      </c>
      <c r="E508" s="4">
        <f t="shared" si="2018"/>
        <v>0</v>
      </c>
      <c r="F508" s="4">
        <f t="shared" si="2018"/>
        <v>485</v>
      </c>
      <c r="G508" s="4">
        <f t="shared" si="2018"/>
        <v>0</v>
      </c>
      <c r="H508" s="4">
        <f t="shared" si="2018"/>
        <v>485</v>
      </c>
      <c r="I508" s="4">
        <f t="shared" si="2018"/>
        <v>0</v>
      </c>
      <c r="J508" s="4">
        <f t="shared" si="2018"/>
        <v>485</v>
      </c>
      <c r="K508" s="4">
        <f t="shared" si="2018"/>
        <v>0</v>
      </c>
      <c r="L508" s="4">
        <f t="shared" si="2018"/>
        <v>485</v>
      </c>
      <c r="M508" s="4">
        <f t="shared" si="2018"/>
        <v>0</v>
      </c>
      <c r="N508" s="4">
        <f t="shared" si="2018"/>
        <v>485</v>
      </c>
      <c r="O508" s="4">
        <f>O509</f>
        <v>551</v>
      </c>
      <c r="P508" s="4">
        <f t="shared" si="2019"/>
        <v>0</v>
      </c>
      <c r="Q508" s="4">
        <f t="shared" si="2019"/>
        <v>551</v>
      </c>
      <c r="R508" s="4">
        <f t="shared" si="2019"/>
        <v>0</v>
      </c>
      <c r="S508" s="4">
        <f t="shared" si="2019"/>
        <v>551</v>
      </c>
      <c r="T508" s="4">
        <f t="shared" si="2019"/>
        <v>0</v>
      </c>
      <c r="U508" s="4">
        <f t="shared" si="2019"/>
        <v>551</v>
      </c>
      <c r="V508" s="4">
        <f t="shared" si="2019"/>
        <v>0</v>
      </c>
      <c r="W508" s="4">
        <f t="shared" si="2019"/>
        <v>551</v>
      </c>
      <c r="X508" s="4">
        <f t="shared" si="2019"/>
        <v>0</v>
      </c>
      <c r="Y508" s="4">
        <f t="shared" si="2019"/>
        <v>551</v>
      </c>
      <c r="Z508" s="4">
        <f>Z509</f>
        <v>591</v>
      </c>
      <c r="AA508" s="4">
        <f t="shared" si="2020"/>
        <v>0</v>
      </c>
      <c r="AB508" s="4">
        <f t="shared" si="2020"/>
        <v>591</v>
      </c>
      <c r="AC508" s="4">
        <f t="shared" si="2020"/>
        <v>0</v>
      </c>
      <c r="AD508" s="4">
        <f t="shared" si="2020"/>
        <v>591</v>
      </c>
      <c r="AE508" s="4">
        <f t="shared" si="2020"/>
        <v>0</v>
      </c>
      <c r="AF508" s="4">
        <f t="shared" si="2020"/>
        <v>591</v>
      </c>
      <c r="AG508" s="4">
        <f t="shared" si="2020"/>
        <v>0</v>
      </c>
      <c r="AH508" s="4">
        <f t="shared" si="2020"/>
        <v>591</v>
      </c>
      <c r="AI508" s="127"/>
    </row>
    <row r="509" spans="1:35" ht="31.5" hidden="1" outlineLevel="7" x14ac:dyDescent="0.25">
      <c r="A509" s="138" t="s">
        <v>240</v>
      </c>
      <c r="B509" s="138" t="s">
        <v>11</v>
      </c>
      <c r="C509" s="18" t="s">
        <v>12</v>
      </c>
      <c r="D509" s="5">
        <v>485</v>
      </c>
      <c r="E509" s="5"/>
      <c r="F509" s="5">
        <f t="shared" ref="F509" si="2023">SUM(D509:E509)</f>
        <v>485</v>
      </c>
      <c r="G509" s="5"/>
      <c r="H509" s="5">
        <f t="shared" ref="H509" si="2024">SUM(F509:G509)</f>
        <v>485</v>
      </c>
      <c r="I509" s="5"/>
      <c r="J509" s="5">
        <f t="shared" ref="J509" si="2025">SUM(H509:I509)</f>
        <v>485</v>
      </c>
      <c r="K509" s="5"/>
      <c r="L509" s="5">
        <f t="shared" ref="L509" si="2026">SUM(J509:K509)</f>
        <v>485</v>
      </c>
      <c r="M509" s="5"/>
      <c r="N509" s="5">
        <f t="shared" ref="N509" si="2027">SUM(L509:M509)</f>
        <v>485</v>
      </c>
      <c r="O509" s="5">
        <v>551</v>
      </c>
      <c r="P509" s="5"/>
      <c r="Q509" s="5">
        <f t="shared" ref="Q509" si="2028">SUM(O509:P509)</f>
        <v>551</v>
      </c>
      <c r="R509" s="5"/>
      <c r="S509" s="5">
        <f t="shared" ref="S509" si="2029">SUM(Q509:R509)</f>
        <v>551</v>
      </c>
      <c r="T509" s="5"/>
      <c r="U509" s="5">
        <f t="shared" ref="U509" si="2030">SUM(S509:T509)</f>
        <v>551</v>
      </c>
      <c r="V509" s="5"/>
      <c r="W509" s="5">
        <f t="shared" ref="W509" si="2031">SUM(U509:V509)</f>
        <v>551</v>
      </c>
      <c r="X509" s="5"/>
      <c r="Y509" s="5">
        <f t="shared" ref="Y509" si="2032">SUM(W509:X509)</f>
        <v>551</v>
      </c>
      <c r="Z509" s="5">
        <v>591</v>
      </c>
      <c r="AA509" s="5"/>
      <c r="AB509" s="5">
        <f t="shared" ref="AB509" si="2033">SUM(Z509:AA509)</f>
        <v>591</v>
      </c>
      <c r="AC509" s="5"/>
      <c r="AD509" s="5">
        <f t="shared" ref="AD509" si="2034">SUM(AB509:AC509)</f>
        <v>591</v>
      </c>
      <c r="AE509" s="5"/>
      <c r="AF509" s="5">
        <f t="shared" ref="AF509" si="2035">SUM(AD509:AE509)</f>
        <v>591</v>
      </c>
      <c r="AG509" s="5"/>
      <c r="AH509" s="5">
        <f t="shared" si="2022"/>
        <v>591</v>
      </c>
      <c r="AI509" s="127"/>
    </row>
    <row r="510" spans="1:35" ht="82.5" hidden="1" customHeight="1" outlineLevel="5" x14ac:dyDescent="0.25">
      <c r="A510" s="137" t="s">
        <v>316</v>
      </c>
      <c r="B510" s="137"/>
      <c r="C510" s="67" t="s">
        <v>317</v>
      </c>
      <c r="D510" s="4">
        <f>D511</f>
        <v>6124.3</v>
      </c>
      <c r="E510" s="4">
        <f t="shared" ref="E510:N510" si="2036">E511</f>
        <v>0</v>
      </c>
      <c r="F510" s="4">
        <f t="shared" si="2036"/>
        <v>6124.3</v>
      </c>
      <c r="G510" s="4">
        <f t="shared" si="2036"/>
        <v>0</v>
      </c>
      <c r="H510" s="4">
        <f t="shared" si="2036"/>
        <v>6124.3</v>
      </c>
      <c r="I510" s="4">
        <f t="shared" si="2036"/>
        <v>0</v>
      </c>
      <c r="J510" s="4">
        <f t="shared" si="2036"/>
        <v>6124.3</v>
      </c>
      <c r="K510" s="4">
        <f t="shared" si="2036"/>
        <v>7695.9</v>
      </c>
      <c r="L510" s="4">
        <f t="shared" si="2036"/>
        <v>13820.2</v>
      </c>
      <c r="M510" s="4">
        <f t="shared" si="2036"/>
        <v>0</v>
      </c>
      <c r="N510" s="4">
        <f t="shared" si="2036"/>
        <v>13820.2</v>
      </c>
      <c r="O510" s="4">
        <f>O511</f>
        <v>3062.1</v>
      </c>
      <c r="P510" s="4">
        <f t="shared" ref="P510:Y510" si="2037">P511</f>
        <v>0</v>
      </c>
      <c r="Q510" s="4">
        <f t="shared" si="2037"/>
        <v>3062.1</v>
      </c>
      <c r="R510" s="4">
        <f t="shared" si="2037"/>
        <v>0</v>
      </c>
      <c r="S510" s="4">
        <f t="shared" si="2037"/>
        <v>3062.1</v>
      </c>
      <c r="T510" s="4">
        <f t="shared" si="2037"/>
        <v>0</v>
      </c>
      <c r="U510" s="4">
        <f t="shared" si="2037"/>
        <v>3062.1</v>
      </c>
      <c r="V510" s="4">
        <f t="shared" si="2037"/>
        <v>0</v>
      </c>
      <c r="W510" s="4">
        <f t="shared" si="2037"/>
        <v>3062.1</v>
      </c>
      <c r="X510" s="4">
        <f t="shared" si="2037"/>
        <v>0</v>
      </c>
      <c r="Y510" s="4">
        <f t="shared" si="2037"/>
        <v>3062.1</v>
      </c>
      <c r="Z510" s="4">
        <f>Z511</f>
        <v>3062.1</v>
      </c>
      <c r="AA510" s="4">
        <f t="shared" ref="AA510:AH510" si="2038">AA511</f>
        <v>0</v>
      </c>
      <c r="AB510" s="4">
        <f t="shared" si="2038"/>
        <v>3062.1</v>
      </c>
      <c r="AC510" s="4">
        <f t="shared" si="2038"/>
        <v>0</v>
      </c>
      <c r="AD510" s="4">
        <f t="shared" si="2038"/>
        <v>3062.1</v>
      </c>
      <c r="AE510" s="4">
        <f t="shared" si="2038"/>
        <v>0</v>
      </c>
      <c r="AF510" s="4">
        <f t="shared" si="2038"/>
        <v>3062.1</v>
      </c>
      <c r="AG510" s="4">
        <f t="shared" si="2038"/>
        <v>0</v>
      </c>
      <c r="AH510" s="4">
        <f t="shared" si="2038"/>
        <v>3062.1</v>
      </c>
      <c r="AI510" s="127"/>
    </row>
    <row r="511" spans="1:35" ht="31.5" hidden="1" outlineLevel="7" x14ac:dyDescent="0.25">
      <c r="A511" s="138" t="s">
        <v>316</v>
      </c>
      <c r="B511" s="138" t="s">
        <v>143</v>
      </c>
      <c r="C511" s="18" t="s">
        <v>144</v>
      </c>
      <c r="D511" s="5">
        <v>6124.3</v>
      </c>
      <c r="E511" s="5"/>
      <c r="F511" s="5">
        <f t="shared" ref="F511" si="2039">SUM(D511:E511)</f>
        <v>6124.3</v>
      </c>
      <c r="G511" s="5"/>
      <c r="H511" s="5">
        <f t="shared" ref="H511" si="2040">SUM(F511:G511)</f>
        <v>6124.3</v>
      </c>
      <c r="I511" s="5"/>
      <c r="J511" s="5">
        <f t="shared" ref="J511" si="2041">SUM(H511:I511)</f>
        <v>6124.3</v>
      </c>
      <c r="K511" s="5">
        <v>7695.9</v>
      </c>
      <c r="L511" s="5">
        <f t="shared" ref="L511" si="2042">SUM(J511:K511)</f>
        <v>13820.2</v>
      </c>
      <c r="M511" s="5"/>
      <c r="N511" s="5">
        <f t="shared" ref="N511" si="2043">SUM(L511:M511)</f>
        <v>13820.2</v>
      </c>
      <c r="O511" s="5">
        <v>3062.1</v>
      </c>
      <c r="P511" s="5"/>
      <c r="Q511" s="5">
        <f t="shared" ref="Q511" si="2044">SUM(O511:P511)</f>
        <v>3062.1</v>
      </c>
      <c r="R511" s="5"/>
      <c r="S511" s="5">
        <f t="shared" ref="S511" si="2045">SUM(Q511:R511)</f>
        <v>3062.1</v>
      </c>
      <c r="T511" s="5"/>
      <c r="U511" s="5">
        <f t="shared" ref="U511" si="2046">SUM(S511:T511)</f>
        <v>3062.1</v>
      </c>
      <c r="V511" s="5"/>
      <c r="W511" s="5">
        <f t="shared" ref="W511" si="2047">SUM(U511:V511)</f>
        <v>3062.1</v>
      </c>
      <c r="X511" s="5"/>
      <c r="Y511" s="5">
        <f t="shared" ref="Y511" si="2048">SUM(W511:X511)</f>
        <v>3062.1</v>
      </c>
      <c r="Z511" s="5">
        <v>3062.1</v>
      </c>
      <c r="AA511" s="5"/>
      <c r="AB511" s="5">
        <f t="shared" ref="AB511" si="2049">SUM(Z511:AA511)</f>
        <v>3062.1</v>
      </c>
      <c r="AC511" s="5"/>
      <c r="AD511" s="5">
        <f t="shared" ref="AD511" si="2050">SUM(AB511:AC511)</f>
        <v>3062.1</v>
      </c>
      <c r="AE511" s="5"/>
      <c r="AF511" s="5">
        <f t="shared" ref="AF511" si="2051">SUM(AD511:AE511)</f>
        <v>3062.1</v>
      </c>
      <c r="AG511" s="5"/>
      <c r="AH511" s="5">
        <f t="shared" ref="AH511" si="2052">SUM(AF511:AG511)</f>
        <v>3062.1</v>
      </c>
      <c r="AI511" s="127"/>
    </row>
    <row r="512" spans="1:35" ht="63" hidden="1" outlineLevel="5" x14ac:dyDescent="0.25">
      <c r="A512" s="137" t="s">
        <v>48</v>
      </c>
      <c r="B512" s="137"/>
      <c r="C512" s="19" t="s">
        <v>49</v>
      </c>
      <c r="D512" s="4">
        <f>D513</f>
        <v>264</v>
      </c>
      <c r="E512" s="4">
        <f t="shared" ref="E512:N512" si="2053">E513</f>
        <v>0</v>
      </c>
      <c r="F512" s="4">
        <f t="shared" si="2053"/>
        <v>264</v>
      </c>
      <c r="G512" s="4">
        <f t="shared" si="2053"/>
        <v>0</v>
      </c>
      <c r="H512" s="4">
        <f t="shared" si="2053"/>
        <v>264</v>
      </c>
      <c r="I512" s="4">
        <f t="shared" si="2053"/>
        <v>0</v>
      </c>
      <c r="J512" s="4">
        <f t="shared" si="2053"/>
        <v>264</v>
      </c>
      <c r="K512" s="4">
        <f t="shared" si="2053"/>
        <v>5</v>
      </c>
      <c r="L512" s="4">
        <f t="shared" si="2053"/>
        <v>269</v>
      </c>
      <c r="M512" s="4">
        <f t="shared" si="2053"/>
        <v>0</v>
      </c>
      <c r="N512" s="4">
        <f t="shared" si="2053"/>
        <v>269</v>
      </c>
      <c r="O512" s="4">
        <f>O513</f>
        <v>271.5</v>
      </c>
      <c r="P512" s="4">
        <f t="shared" ref="P512:Y512" si="2054">P513</f>
        <v>0</v>
      </c>
      <c r="Q512" s="4">
        <f t="shared" si="2054"/>
        <v>271.5</v>
      </c>
      <c r="R512" s="4">
        <f t="shared" si="2054"/>
        <v>0</v>
      </c>
      <c r="S512" s="4">
        <f t="shared" si="2054"/>
        <v>271.5</v>
      </c>
      <c r="T512" s="4">
        <f t="shared" si="2054"/>
        <v>0</v>
      </c>
      <c r="U512" s="4">
        <f t="shared" si="2054"/>
        <v>271.5</v>
      </c>
      <c r="V512" s="4">
        <f t="shared" si="2054"/>
        <v>0</v>
      </c>
      <c r="W512" s="4">
        <f t="shared" si="2054"/>
        <v>271.5</v>
      </c>
      <c r="X512" s="4">
        <f t="shared" si="2054"/>
        <v>0</v>
      </c>
      <c r="Y512" s="4">
        <f t="shared" si="2054"/>
        <v>271.5</v>
      </c>
      <c r="Z512" s="4">
        <f>Z513</f>
        <v>271.5</v>
      </c>
      <c r="AA512" s="4">
        <f t="shared" ref="AA512:AH512" si="2055">AA513</f>
        <v>0</v>
      </c>
      <c r="AB512" s="4">
        <f t="shared" si="2055"/>
        <v>271.5</v>
      </c>
      <c r="AC512" s="4">
        <f t="shared" si="2055"/>
        <v>0</v>
      </c>
      <c r="AD512" s="4">
        <f t="shared" si="2055"/>
        <v>271.5</v>
      </c>
      <c r="AE512" s="4">
        <f t="shared" si="2055"/>
        <v>0</v>
      </c>
      <c r="AF512" s="4">
        <f t="shared" si="2055"/>
        <v>271.5</v>
      </c>
      <c r="AG512" s="4">
        <f t="shared" si="2055"/>
        <v>0</v>
      </c>
      <c r="AH512" s="4">
        <f t="shared" si="2055"/>
        <v>271.5</v>
      </c>
      <c r="AI512" s="127"/>
    </row>
    <row r="513" spans="1:35" ht="47.25" hidden="1" outlineLevel="7" x14ac:dyDescent="0.25">
      <c r="A513" s="138" t="s">
        <v>48</v>
      </c>
      <c r="B513" s="138" t="s">
        <v>8</v>
      </c>
      <c r="C513" s="18" t="s">
        <v>9</v>
      </c>
      <c r="D513" s="5">
        <v>264</v>
      </c>
      <c r="E513" s="5"/>
      <c r="F513" s="5">
        <f t="shared" ref="F513" si="2056">SUM(D513:E513)</f>
        <v>264</v>
      </c>
      <c r="G513" s="5"/>
      <c r="H513" s="5">
        <f t="shared" ref="H513" si="2057">SUM(F513:G513)</f>
        <v>264</v>
      </c>
      <c r="I513" s="5"/>
      <c r="J513" s="5">
        <f t="shared" ref="J513" si="2058">SUM(H513:I513)</f>
        <v>264</v>
      </c>
      <c r="K513" s="5">
        <v>5</v>
      </c>
      <c r="L513" s="5">
        <f t="shared" ref="L513" si="2059">SUM(J513:K513)</f>
        <v>269</v>
      </c>
      <c r="M513" s="5"/>
      <c r="N513" s="5">
        <f t="shared" ref="N513" si="2060">SUM(L513:M513)</f>
        <v>269</v>
      </c>
      <c r="O513" s="5">
        <v>271.5</v>
      </c>
      <c r="P513" s="5"/>
      <c r="Q513" s="5">
        <f t="shared" ref="Q513" si="2061">SUM(O513:P513)</f>
        <v>271.5</v>
      </c>
      <c r="R513" s="5"/>
      <c r="S513" s="5">
        <f t="shared" ref="S513" si="2062">SUM(Q513:R513)</f>
        <v>271.5</v>
      </c>
      <c r="T513" s="5"/>
      <c r="U513" s="5">
        <f t="shared" ref="U513" si="2063">SUM(S513:T513)</f>
        <v>271.5</v>
      </c>
      <c r="V513" s="5"/>
      <c r="W513" s="5">
        <f t="shared" ref="W513" si="2064">SUM(U513:V513)</f>
        <v>271.5</v>
      </c>
      <c r="X513" s="5"/>
      <c r="Y513" s="5">
        <f t="shared" ref="Y513" si="2065">SUM(W513:X513)</f>
        <v>271.5</v>
      </c>
      <c r="Z513" s="5">
        <v>271.5</v>
      </c>
      <c r="AA513" s="5"/>
      <c r="AB513" s="5">
        <f t="shared" ref="AB513" si="2066">SUM(Z513:AA513)</f>
        <v>271.5</v>
      </c>
      <c r="AC513" s="5"/>
      <c r="AD513" s="5">
        <f t="shared" ref="AD513" si="2067">SUM(AB513:AC513)</f>
        <v>271.5</v>
      </c>
      <c r="AE513" s="5"/>
      <c r="AF513" s="5">
        <f t="shared" ref="AF513" si="2068">SUM(AD513:AE513)</f>
        <v>271.5</v>
      </c>
      <c r="AG513" s="5"/>
      <c r="AH513" s="5">
        <f t="shared" ref="AH513" si="2069">SUM(AF513:AG513)</f>
        <v>271.5</v>
      </c>
      <c r="AI513" s="127"/>
    </row>
    <row r="514" spans="1:35" ht="47.25" hidden="1" outlineLevel="5" x14ac:dyDescent="0.25">
      <c r="A514" s="137" t="s">
        <v>50</v>
      </c>
      <c r="B514" s="137"/>
      <c r="C514" s="19" t="s">
        <v>51</v>
      </c>
      <c r="D514" s="4">
        <f>D515+D516</f>
        <v>7611.9000000000005</v>
      </c>
      <c r="E514" s="4">
        <f t="shared" ref="E514:AA514" si="2070">E515+E516</f>
        <v>0</v>
      </c>
      <c r="F514" s="4">
        <f t="shared" si="2070"/>
        <v>7611.9000000000005</v>
      </c>
      <c r="G514" s="4">
        <f t="shared" si="2070"/>
        <v>0</v>
      </c>
      <c r="H514" s="4">
        <f t="shared" si="2070"/>
        <v>7611.9000000000005</v>
      </c>
      <c r="I514" s="4">
        <f t="shared" si="2070"/>
        <v>0</v>
      </c>
      <c r="J514" s="4">
        <f t="shared" si="2070"/>
        <v>7611.9000000000005</v>
      </c>
      <c r="K514" s="4">
        <f t="shared" ref="K514:L514" si="2071">K515+K516</f>
        <v>0.1</v>
      </c>
      <c r="L514" s="4">
        <f t="shared" si="2071"/>
        <v>7612</v>
      </c>
      <c r="M514" s="4">
        <f t="shared" ref="M514:N514" si="2072">M515+M516</f>
        <v>0</v>
      </c>
      <c r="N514" s="4">
        <f t="shared" si="2072"/>
        <v>7612</v>
      </c>
      <c r="O514" s="4">
        <f t="shared" si="2070"/>
        <v>1419.2</v>
      </c>
      <c r="P514" s="4">
        <f t="shared" si="2070"/>
        <v>0</v>
      </c>
      <c r="Q514" s="4">
        <f t="shared" si="2070"/>
        <v>1419.2</v>
      </c>
      <c r="R514" s="4">
        <f t="shared" si="2070"/>
        <v>0</v>
      </c>
      <c r="S514" s="4">
        <f t="shared" si="2070"/>
        <v>1419.2</v>
      </c>
      <c r="T514" s="4">
        <f t="shared" si="2070"/>
        <v>0</v>
      </c>
      <c r="U514" s="4">
        <f t="shared" si="2070"/>
        <v>1419.2</v>
      </c>
      <c r="V514" s="4">
        <f t="shared" si="2070"/>
        <v>0.1</v>
      </c>
      <c r="W514" s="4">
        <f t="shared" si="2070"/>
        <v>1419.3</v>
      </c>
      <c r="X514" s="4">
        <f t="shared" ref="X514:Y514" si="2073">X515+X516</f>
        <v>0</v>
      </c>
      <c r="Y514" s="4">
        <f t="shared" si="2073"/>
        <v>1419.3</v>
      </c>
      <c r="Z514" s="4">
        <f t="shared" si="2070"/>
        <v>0</v>
      </c>
      <c r="AA514" s="4">
        <f t="shared" si="2070"/>
        <v>0</v>
      </c>
      <c r="AB514" s="4"/>
      <c r="AC514" s="4">
        <f t="shared" ref="AC514:AD514" si="2074">AC515+AC516</f>
        <v>0</v>
      </c>
      <c r="AD514" s="4">
        <f t="shared" si="2074"/>
        <v>0</v>
      </c>
      <c r="AE514" s="4">
        <f t="shared" ref="AE514" si="2075">AE515+AE516</f>
        <v>0</v>
      </c>
      <c r="AF514" s="4"/>
      <c r="AG514" s="4">
        <f t="shared" ref="AG514:AH514" si="2076">AG515+AG516</f>
        <v>0</v>
      </c>
      <c r="AH514" s="4">
        <f t="shared" si="2076"/>
        <v>0</v>
      </c>
      <c r="AI514" s="127"/>
    </row>
    <row r="515" spans="1:35" ht="47.25" hidden="1" outlineLevel="7" x14ac:dyDescent="0.25">
      <c r="A515" s="138" t="s">
        <v>50</v>
      </c>
      <c r="B515" s="138" t="s">
        <v>8</v>
      </c>
      <c r="C515" s="18" t="s">
        <v>9</v>
      </c>
      <c r="D515" s="5">
        <v>75.3</v>
      </c>
      <c r="E515" s="5"/>
      <c r="F515" s="5">
        <f t="shared" ref="F515:F516" si="2077">SUM(D515:E515)</f>
        <v>75.3</v>
      </c>
      <c r="G515" s="5"/>
      <c r="H515" s="5">
        <f t="shared" ref="H515:H516" si="2078">SUM(F515:G515)</f>
        <v>75.3</v>
      </c>
      <c r="I515" s="5"/>
      <c r="J515" s="5">
        <f t="shared" ref="J515:J516" si="2079">SUM(H515:I515)</f>
        <v>75.3</v>
      </c>
      <c r="K515" s="5">
        <v>0.1</v>
      </c>
      <c r="L515" s="5">
        <f t="shared" ref="L515:L516" si="2080">SUM(J515:K515)</f>
        <v>75.399999999999991</v>
      </c>
      <c r="M515" s="5"/>
      <c r="N515" s="5">
        <f t="shared" ref="N515:N516" si="2081">SUM(L515:M515)</f>
        <v>75.399999999999991</v>
      </c>
      <c r="O515" s="5">
        <v>14</v>
      </c>
      <c r="P515" s="5"/>
      <c r="Q515" s="5">
        <f t="shared" ref="Q515:Q516" si="2082">SUM(O515:P515)</f>
        <v>14</v>
      </c>
      <c r="R515" s="5"/>
      <c r="S515" s="5">
        <f t="shared" ref="S515:S516" si="2083">SUM(Q515:R515)</f>
        <v>14</v>
      </c>
      <c r="T515" s="5"/>
      <c r="U515" s="5">
        <f t="shared" ref="U515:U516" si="2084">SUM(S515:T515)</f>
        <v>14</v>
      </c>
      <c r="V515" s="5">
        <v>0.1</v>
      </c>
      <c r="W515" s="5">
        <f t="shared" ref="W515:W516" si="2085">SUM(U515:V515)</f>
        <v>14.1</v>
      </c>
      <c r="X515" s="5"/>
      <c r="Y515" s="5">
        <f t="shared" ref="Y515:Y516" si="2086">SUM(W515:X515)</f>
        <v>14.1</v>
      </c>
      <c r="Z515" s="5"/>
      <c r="AA515" s="5"/>
      <c r="AB515" s="5"/>
      <c r="AC515" s="5"/>
      <c r="AD515" s="5">
        <f t="shared" ref="AD515:AD516" si="2087">SUM(AB515:AC515)</f>
        <v>0</v>
      </c>
      <c r="AE515" s="5"/>
      <c r="AF515" s="5"/>
      <c r="AG515" s="5"/>
      <c r="AH515" s="5">
        <f t="shared" ref="AH515:AH516" si="2088">SUM(AF515:AG515)</f>
        <v>0</v>
      </c>
      <c r="AI515" s="127"/>
    </row>
    <row r="516" spans="1:35" ht="15.75" hidden="1" outlineLevel="7" x14ac:dyDescent="0.25">
      <c r="A516" s="138" t="s">
        <v>50</v>
      </c>
      <c r="B516" s="138" t="s">
        <v>33</v>
      </c>
      <c r="C516" s="18" t="s">
        <v>34</v>
      </c>
      <c r="D516" s="5">
        <v>7536.6</v>
      </c>
      <c r="E516" s="5"/>
      <c r="F516" s="5">
        <f t="shared" si="2077"/>
        <v>7536.6</v>
      </c>
      <c r="G516" s="5"/>
      <c r="H516" s="5">
        <f t="shared" si="2078"/>
        <v>7536.6</v>
      </c>
      <c r="I516" s="5"/>
      <c r="J516" s="5">
        <f t="shared" si="2079"/>
        <v>7536.6</v>
      </c>
      <c r="K516" s="5"/>
      <c r="L516" s="5">
        <f t="shared" si="2080"/>
        <v>7536.6</v>
      </c>
      <c r="M516" s="5"/>
      <c r="N516" s="5">
        <f t="shared" si="2081"/>
        <v>7536.6</v>
      </c>
      <c r="O516" s="5">
        <v>1405.2</v>
      </c>
      <c r="P516" s="5"/>
      <c r="Q516" s="5">
        <f t="shared" si="2082"/>
        <v>1405.2</v>
      </c>
      <c r="R516" s="5"/>
      <c r="S516" s="5">
        <f t="shared" si="2083"/>
        <v>1405.2</v>
      </c>
      <c r="T516" s="5"/>
      <c r="U516" s="5">
        <f t="shared" si="2084"/>
        <v>1405.2</v>
      </c>
      <c r="V516" s="5"/>
      <c r="W516" s="5">
        <f t="shared" si="2085"/>
        <v>1405.2</v>
      </c>
      <c r="X516" s="5"/>
      <c r="Y516" s="5">
        <f t="shared" si="2086"/>
        <v>1405.2</v>
      </c>
      <c r="Z516" s="5"/>
      <c r="AA516" s="5"/>
      <c r="AB516" s="5"/>
      <c r="AC516" s="5"/>
      <c r="AD516" s="5">
        <f t="shared" si="2087"/>
        <v>0</v>
      </c>
      <c r="AE516" s="5"/>
      <c r="AF516" s="5">
        <f t="shared" ref="AF516" si="2089">SUM(AD516:AE516)</f>
        <v>0</v>
      </c>
      <c r="AG516" s="5"/>
      <c r="AH516" s="5">
        <f t="shared" si="2088"/>
        <v>0</v>
      </c>
      <c r="AI516" s="127"/>
    </row>
    <row r="517" spans="1:35" ht="47.25" hidden="1" outlineLevel="5" x14ac:dyDescent="0.25">
      <c r="A517" s="137" t="s">
        <v>773</v>
      </c>
      <c r="B517" s="137"/>
      <c r="C517" s="67" t="s">
        <v>568</v>
      </c>
      <c r="D517" s="4">
        <f>D518</f>
        <v>9186.4</v>
      </c>
      <c r="E517" s="4">
        <f t="shared" ref="E517:N517" si="2090">E518</f>
        <v>0</v>
      </c>
      <c r="F517" s="4">
        <f t="shared" si="2090"/>
        <v>9186.4</v>
      </c>
      <c r="G517" s="4">
        <f t="shared" si="2090"/>
        <v>0</v>
      </c>
      <c r="H517" s="4">
        <f t="shared" si="2090"/>
        <v>9186.4</v>
      </c>
      <c r="I517" s="4">
        <f t="shared" si="2090"/>
        <v>0</v>
      </c>
      <c r="J517" s="4">
        <f t="shared" si="2090"/>
        <v>9186.4</v>
      </c>
      <c r="K517" s="4">
        <f t="shared" si="2090"/>
        <v>0</v>
      </c>
      <c r="L517" s="4">
        <f t="shared" si="2090"/>
        <v>9186.4</v>
      </c>
      <c r="M517" s="4">
        <f t="shared" si="2090"/>
        <v>0</v>
      </c>
      <c r="N517" s="4">
        <f t="shared" si="2090"/>
        <v>9186.4</v>
      </c>
      <c r="O517" s="4">
        <f>O518</f>
        <v>12248.6</v>
      </c>
      <c r="P517" s="4">
        <f t="shared" ref="P517:Y517" si="2091">P518</f>
        <v>0</v>
      </c>
      <c r="Q517" s="4">
        <f t="shared" si="2091"/>
        <v>12248.6</v>
      </c>
      <c r="R517" s="4">
        <f t="shared" si="2091"/>
        <v>0</v>
      </c>
      <c r="S517" s="4">
        <f t="shared" si="2091"/>
        <v>12248.6</v>
      </c>
      <c r="T517" s="4">
        <f t="shared" si="2091"/>
        <v>0</v>
      </c>
      <c r="U517" s="4">
        <f t="shared" si="2091"/>
        <v>12248.6</v>
      </c>
      <c r="V517" s="4">
        <f t="shared" si="2091"/>
        <v>0</v>
      </c>
      <c r="W517" s="4">
        <f t="shared" si="2091"/>
        <v>12248.6</v>
      </c>
      <c r="X517" s="4">
        <f t="shared" si="2091"/>
        <v>0</v>
      </c>
      <c r="Y517" s="4">
        <f t="shared" si="2091"/>
        <v>12248.6</v>
      </c>
      <c r="Z517" s="4">
        <f>Z518</f>
        <v>12248.5</v>
      </c>
      <c r="AA517" s="4">
        <f t="shared" ref="AA517:AH517" si="2092">AA518</f>
        <v>0</v>
      </c>
      <c r="AB517" s="4">
        <f t="shared" si="2092"/>
        <v>12248.5</v>
      </c>
      <c r="AC517" s="4">
        <f t="shared" si="2092"/>
        <v>0</v>
      </c>
      <c r="AD517" s="4">
        <f t="shared" si="2092"/>
        <v>12248.5</v>
      </c>
      <c r="AE517" s="4">
        <f t="shared" si="2092"/>
        <v>0</v>
      </c>
      <c r="AF517" s="4">
        <f t="shared" si="2092"/>
        <v>12248.5</v>
      </c>
      <c r="AG517" s="4">
        <f t="shared" si="2092"/>
        <v>0</v>
      </c>
      <c r="AH517" s="4">
        <f t="shared" si="2092"/>
        <v>12248.5</v>
      </c>
      <c r="AI517" s="127"/>
    </row>
    <row r="518" spans="1:35" ht="31.5" hidden="1" outlineLevel="7" x14ac:dyDescent="0.25">
      <c r="A518" s="138" t="s">
        <v>773</v>
      </c>
      <c r="B518" s="138" t="s">
        <v>143</v>
      </c>
      <c r="C518" s="18" t="s">
        <v>144</v>
      </c>
      <c r="D518" s="5">
        <v>9186.4</v>
      </c>
      <c r="E518" s="5"/>
      <c r="F518" s="5">
        <f t="shared" ref="F518" si="2093">SUM(D518:E518)</f>
        <v>9186.4</v>
      </c>
      <c r="G518" s="5"/>
      <c r="H518" s="5">
        <f t="shared" ref="H518" si="2094">SUM(F518:G518)</f>
        <v>9186.4</v>
      </c>
      <c r="I518" s="5"/>
      <c r="J518" s="5">
        <f t="shared" ref="J518" si="2095">SUM(H518:I518)</f>
        <v>9186.4</v>
      </c>
      <c r="K518" s="5"/>
      <c r="L518" s="5">
        <f t="shared" ref="L518" si="2096">SUM(J518:K518)</f>
        <v>9186.4</v>
      </c>
      <c r="M518" s="5"/>
      <c r="N518" s="5">
        <f t="shared" ref="N518" si="2097">SUM(L518:M518)</f>
        <v>9186.4</v>
      </c>
      <c r="O518" s="5">
        <v>12248.6</v>
      </c>
      <c r="P518" s="5"/>
      <c r="Q518" s="5">
        <f t="shared" ref="Q518" si="2098">SUM(O518:P518)</f>
        <v>12248.6</v>
      </c>
      <c r="R518" s="5"/>
      <c r="S518" s="5">
        <f t="shared" ref="S518" si="2099">SUM(Q518:R518)</f>
        <v>12248.6</v>
      </c>
      <c r="T518" s="5"/>
      <c r="U518" s="5">
        <f t="shared" ref="U518" si="2100">SUM(S518:T518)</f>
        <v>12248.6</v>
      </c>
      <c r="V518" s="5"/>
      <c r="W518" s="5">
        <f t="shared" ref="W518" si="2101">SUM(U518:V518)</f>
        <v>12248.6</v>
      </c>
      <c r="X518" s="5"/>
      <c r="Y518" s="5">
        <f t="shared" ref="Y518" si="2102">SUM(W518:X518)</f>
        <v>12248.6</v>
      </c>
      <c r="Z518" s="5">
        <v>12248.5</v>
      </c>
      <c r="AA518" s="5"/>
      <c r="AB518" s="5">
        <f t="shared" ref="AB518" si="2103">SUM(Z518:AA518)</f>
        <v>12248.5</v>
      </c>
      <c r="AC518" s="5"/>
      <c r="AD518" s="5">
        <f t="shared" ref="AD518" si="2104">SUM(AB518:AC518)</f>
        <v>12248.5</v>
      </c>
      <c r="AE518" s="5"/>
      <c r="AF518" s="5">
        <f t="shared" ref="AF518" si="2105">SUM(AD518:AE518)</f>
        <v>12248.5</v>
      </c>
      <c r="AG518" s="5"/>
      <c r="AH518" s="5">
        <f t="shared" ref="AH518" si="2106">SUM(AF518:AG518)</f>
        <v>12248.5</v>
      </c>
      <c r="AI518" s="127"/>
    </row>
    <row r="519" spans="1:35" ht="18" hidden="1" customHeight="1" outlineLevel="4" x14ac:dyDescent="0.25">
      <c r="A519" s="137" t="s">
        <v>312</v>
      </c>
      <c r="B519" s="137"/>
      <c r="C519" s="19" t="s">
        <v>252</v>
      </c>
      <c r="D519" s="4">
        <f>D520+D522</f>
        <v>1854.73918</v>
      </c>
      <c r="E519" s="4">
        <f t="shared" ref="E519:L519" si="2107">E520+E522</f>
        <v>0</v>
      </c>
      <c r="F519" s="4">
        <f t="shared" si="2107"/>
        <v>1854.73918</v>
      </c>
      <c r="G519" s="4">
        <f t="shared" si="2107"/>
        <v>0</v>
      </c>
      <c r="H519" s="4">
        <f t="shared" si="2107"/>
        <v>1854.73918</v>
      </c>
      <c r="I519" s="4">
        <f t="shared" si="2107"/>
        <v>0</v>
      </c>
      <c r="J519" s="4">
        <f t="shared" si="2107"/>
        <v>1854.73918</v>
      </c>
      <c r="K519" s="4">
        <f t="shared" si="2107"/>
        <v>-1719.9</v>
      </c>
      <c r="L519" s="4">
        <f t="shared" si="2107"/>
        <v>134.83918</v>
      </c>
      <c r="M519" s="4">
        <f t="shared" ref="M519:N519" si="2108">M520+M522</f>
        <v>0</v>
      </c>
      <c r="N519" s="4">
        <f t="shared" si="2108"/>
        <v>134.83918</v>
      </c>
      <c r="O519" s="4">
        <f>O520+O522</f>
        <v>358.32</v>
      </c>
      <c r="P519" s="4">
        <f t="shared" ref="P519:W519" si="2109">P520+P522</f>
        <v>0</v>
      </c>
      <c r="Q519" s="4">
        <f t="shared" si="2109"/>
        <v>358.32</v>
      </c>
      <c r="R519" s="4">
        <f t="shared" si="2109"/>
        <v>0</v>
      </c>
      <c r="S519" s="4">
        <f t="shared" si="2109"/>
        <v>358.32</v>
      </c>
      <c r="T519" s="4">
        <f t="shared" si="2109"/>
        <v>0</v>
      </c>
      <c r="U519" s="4">
        <f t="shared" si="2109"/>
        <v>358.32</v>
      </c>
      <c r="V519" s="4">
        <f t="shared" si="2109"/>
        <v>0</v>
      </c>
      <c r="W519" s="4">
        <f t="shared" si="2109"/>
        <v>358.32</v>
      </c>
      <c r="X519" s="4">
        <f t="shared" ref="X519:Y519" si="2110">X520+X522</f>
        <v>0</v>
      </c>
      <c r="Y519" s="4">
        <f t="shared" si="2110"/>
        <v>358.32</v>
      </c>
      <c r="Z519" s="4">
        <f>Z520+Z522</f>
        <v>358.32</v>
      </c>
      <c r="AA519" s="4">
        <f t="shared" ref="AA519:AD519" si="2111">AA520+AA522</f>
        <v>0</v>
      </c>
      <c r="AB519" s="4">
        <f t="shared" si="2111"/>
        <v>358.32</v>
      </c>
      <c r="AC519" s="4">
        <f t="shared" si="2111"/>
        <v>0</v>
      </c>
      <c r="AD519" s="4">
        <f t="shared" si="2111"/>
        <v>358.32</v>
      </c>
      <c r="AE519" s="4">
        <f t="shared" ref="AE519:AH519" si="2112">AE520+AE522</f>
        <v>0</v>
      </c>
      <c r="AF519" s="4">
        <f t="shared" si="2112"/>
        <v>358.32</v>
      </c>
      <c r="AG519" s="4">
        <f t="shared" si="2112"/>
        <v>0</v>
      </c>
      <c r="AH519" s="4">
        <f t="shared" si="2112"/>
        <v>358.32</v>
      </c>
      <c r="AI519" s="127"/>
    </row>
    <row r="520" spans="1:35" ht="63" hidden="1" outlineLevel="5" x14ac:dyDescent="0.25">
      <c r="A520" s="137" t="s">
        <v>313</v>
      </c>
      <c r="B520" s="137"/>
      <c r="C520" s="19" t="s">
        <v>564</v>
      </c>
      <c r="D520" s="4">
        <f>D521</f>
        <v>134.83918</v>
      </c>
      <c r="E520" s="4">
        <f t="shared" ref="E520:N520" si="2113">E521</f>
        <v>0</v>
      </c>
      <c r="F520" s="4">
        <f t="shared" si="2113"/>
        <v>134.83918</v>
      </c>
      <c r="G520" s="4">
        <f t="shared" si="2113"/>
        <v>0</v>
      </c>
      <c r="H520" s="4">
        <f t="shared" si="2113"/>
        <v>134.83918</v>
      </c>
      <c r="I520" s="4">
        <f t="shared" si="2113"/>
        <v>0</v>
      </c>
      <c r="J520" s="4">
        <f t="shared" si="2113"/>
        <v>134.83918</v>
      </c>
      <c r="K520" s="4">
        <f t="shared" si="2113"/>
        <v>0</v>
      </c>
      <c r="L520" s="4">
        <f t="shared" si="2113"/>
        <v>134.83918</v>
      </c>
      <c r="M520" s="4">
        <f t="shared" si="2113"/>
        <v>0</v>
      </c>
      <c r="N520" s="4">
        <f t="shared" si="2113"/>
        <v>134.83918</v>
      </c>
      <c r="O520" s="4">
        <f>O521</f>
        <v>358.32</v>
      </c>
      <c r="P520" s="4">
        <f t="shared" ref="P520:Y520" si="2114">P521</f>
        <v>0</v>
      </c>
      <c r="Q520" s="4">
        <f t="shared" si="2114"/>
        <v>358.32</v>
      </c>
      <c r="R520" s="4">
        <f t="shared" si="2114"/>
        <v>0</v>
      </c>
      <c r="S520" s="4">
        <f t="shared" si="2114"/>
        <v>358.32</v>
      </c>
      <c r="T520" s="4">
        <f t="shared" si="2114"/>
        <v>0</v>
      </c>
      <c r="U520" s="4">
        <f t="shared" si="2114"/>
        <v>358.32</v>
      </c>
      <c r="V520" s="4">
        <f t="shared" si="2114"/>
        <v>0</v>
      </c>
      <c r="W520" s="4">
        <f t="shared" si="2114"/>
        <v>358.32</v>
      </c>
      <c r="X520" s="4">
        <f t="shared" si="2114"/>
        <v>0</v>
      </c>
      <c r="Y520" s="4">
        <f t="shared" si="2114"/>
        <v>358.32</v>
      </c>
      <c r="Z520" s="4">
        <f>Z521</f>
        <v>358.32</v>
      </c>
      <c r="AA520" s="4">
        <f t="shared" ref="AA520:AH520" si="2115">AA521</f>
        <v>0</v>
      </c>
      <c r="AB520" s="4">
        <f t="shared" si="2115"/>
        <v>358.32</v>
      </c>
      <c r="AC520" s="4">
        <f t="shared" si="2115"/>
        <v>0</v>
      </c>
      <c r="AD520" s="4">
        <f t="shared" si="2115"/>
        <v>358.32</v>
      </c>
      <c r="AE520" s="4">
        <f t="shared" si="2115"/>
        <v>0</v>
      </c>
      <c r="AF520" s="4">
        <f t="shared" si="2115"/>
        <v>358.32</v>
      </c>
      <c r="AG520" s="4">
        <f t="shared" si="2115"/>
        <v>0</v>
      </c>
      <c r="AH520" s="4">
        <f t="shared" si="2115"/>
        <v>358.32</v>
      </c>
      <c r="AI520" s="127"/>
    </row>
    <row r="521" spans="1:35" ht="15.75" hidden="1" outlineLevel="7" x14ac:dyDescent="0.25">
      <c r="A521" s="138" t="s">
        <v>313</v>
      </c>
      <c r="B521" s="138" t="s">
        <v>33</v>
      </c>
      <c r="C521" s="18" t="s">
        <v>34</v>
      </c>
      <c r="D521" s="16">
        <v>134.83918</v>
      </c>
      <c r="E521" s="5"/>
      <c r="F521" s="5">
        <f t="shared" ref="F521" si="2116">SUM(D521:E521)</f>
        <v>134.83918</v>
      </c>
      <c r="G521" s="5"/>
      <c r="H521" s="5">
        <f t="shared" ref="H521" si="2117">SUM(F521:G521)</f>
        <v>134.83918</v>
      </c>
      <c r="I521" s="5"/>
      <c r="J521" s="5">
        <f t="shared" ref="J521" si="2118">SUM(H521:I521)</f>
        <v>134.83918</v>
      </c>
      <c r="K521" s="5"/>
      <c r="L521" s="5">
        <f t="shared" ref="L521" si="2119">SUM(J521:K521)</f>
        <v>134.83918</v>
      </c>
      <c r="M521" s="5"/>
      <c r="N521" s="5">
        <f t="shared" ref="N521" si="2120">SUM(L521:M521)</f>
        <v>134.83918</v>
      </c>
      <c r="O521" s="16">
        <v>358.32</v>
      </c>
      <c r="P521" s="5"/>
      <c r="Q521" s="5">
        <f t="shared" ref="Q521" si="2121">SUM(O521:P521)</f>
        <v>358.32</v>
      </c>
      <c r="R521" s="5"/>
      <c r="S521" s="5">
        <f t="shared" ref="S521" si="2122">SUM(Q521:R521)</f>
        <v>358.32</v>
      </c>
      <c r="T521" s="5"/>
      <c r="U521" s="5">
        <f t="shared" ref="U521" si="2123">SUM(S521:T521)</f>
        <v>358.32</v>
      </c>
      <c r="V521" s="5"/>
      <c r="W521" s="5">
        <f t="shared" ref="W521" si="2124">SUM(U521:V521)</f>
        <v>358.32</v>
      </c>
      <c r="X521" s="5"/>
      <c r="Y521" s="5">
        <f t="shared" ref="Y521" si="2125">SUM(W521:X521)</f>
        <v>358.32</v>
      </c>
      <c r="Z521" s="16">
        <v>358.32</v>
      </c>
      <c r="AA521" s="5"/>
      <c r="AB521" s="5">
        <f t="shared" ref="AB521" si="2126">SUM(Z521:AA521)</f>
        <v>358.32</v>
      </c>
      <c r="AC521" s="5"/>
      <c r="AD521" s="5">
        <f t="shared" ref="AD521" si="2127">SUM(AB521:AC521)</f>
        <v>358.32</v>
      </c>
      <c r="AE521" s="5"/>
      <c r="AF521" s="5">
        <f t="shared" ref="AF521" si="2128">SUM(AD521:AE521)</f>
        <v>358.32</v>
      </c>
      <c r="AG521" s="5"/>
      <c r="AH521" s="5">
        <f t="shared" ref="AH521" si="2129">SUM(AF521:AG521)</f>
        <v>358.32</v>
      </c>
      <c r="AI521" s="127"/>
    </row>
    <row r="522" spans="1:35" ht="63" hidden="1" outlineLevel="5" x14ac:dyDescent="0.25">
      <c r="A522" s="137" t="s">
        <v>313</v>
      </c>
      <c r="B522" s="137"/>
      <c r="C522" s="19" t="s">
        <v>577</v>
      </c>
      <c r="D522" s="4">
        <f>D523</f>
        <v>1719.9</v>
      </c>
      <c r="E522" s="4">
        <f t="shared" ref="E522:N522" si="2130">E523</f>
        <v>0</v>
      </c>
      <c r="F522" s="4">
        <f t="shared" si="2130"/>
        <v>1719.9</v>
      </c>
      <c r="G522" s="4">
        <f t="shared" si="2130"/>
        <v>0</v>
      </c>
      <c r="H522" s="4">
        <f t="shared" si="2130"/>
        <v>1719.9</v>
      </c>
      <c r="I522" s="4">
        <f t="shared" si="2130"/>
        <v>0</v>
      </c>
      <c r="J522" s="4">
        <f t="shared" si="2130"/>
        <v>1719.9</v>
      </c>
      <c r="K522" s="4">
        <f t="shared" si="2130"/>
        <v>-1719.9</v>
      </c>
      <c r="L522" s="4">
        <f t="shared" si="2130"/>
        <v>0</v>
      </c>
      <c r="M522" s="4">
        <f t="shared" si="2130"/>
        <v>0</v>
      </c>
      <c r="N522" s="4">
        <f t="shared" si="2130"/>
        <v>0</v>
      </c>
      <c r="O522" s="4">
        <f>O523</f>
        <v>0</v>
      </c>
      <c r="P522" s="4">
        <f t="shared" ref="P522" si="2131">P523</f>
        <v>0</v>
      </c>
      <c r="Q522" s="4"/>
      <c r="R522" s="4">
        <f t="shared" ref="R522:Y522" si="2132">R523</f>
        <v>0</v>
      </c>
      <c r="S522" s="4">
        <f t="shared" si="2132"/>
        <v>0</v>
      </c>
      <c r="T522" s="4">
        <f t="shared" si="2132"/>
        <v>0</v>
      </c>
      <c r="U522" s="4">
        <f t="shared" si="2132"/>
        <v>0</v>
      </c>
      <c r="V522" s="4">
        <f t="shared" si="2132"/>
        <v>0</v>
      </c>
      <c r="W522" s="4">
        <f t="shared" si="2132"/>
        <v>0</v>
      </c>
      <c r="X522" s="4">
        <f t="shared" si="2132"/>
        <v>0</v>
      </c>
      <c r="Y522" s="4">
        <f t="shared" si="2132"/>
        <v>0</v>
      </c>
      <c r="Z522" s="4">
        <f>Z523</f>
        <v>0</v>
      </c>
      <c r="AA522" s="4">
        <f t="shared" ref="AA522" si="2133">AA523</f>
        <v>0</v>
      </c>
      <c r="AB522" s="4"/>
      <c r="AC522" s="4">
        <f t="shared" ref="AC522:AH522" si="2134">AC523</f>
        <v>0</v>
      </c>
      <c r="AD522" s="4">
        <f t="shared" si="2134"/>
        <v>0</v>
      </c>
      <c r="AE522" s="4">
        <f t="shared" si="2134"/>
        <v>0</v>
      </c>
      <c r="AF522" s="4">
        <f t="shared" si="2134"/>
        <v>0</v>
      </c>
      <c r="AG522" s="4">
        <f t="shared" si="2134"/>
        <v>0</v>
      </c>
      <c r="AH522" s="4">
        <f t="shared" si="2134"/>
        <v>0</v>
      </c>
      <c r="AI522" s="127"/>
    </row>
    <row r="523" spans="1:35" ht="15.75" hidden="1" outlineLevel="7" x14ac:dyDescent="0.25">
      <c r="A523" s="138" t="s">
        <v>313</v>
      </c>
      <c r="B523" s="138" t="s">
        <v>33</v>
      </c>
      <c r="C523" s="18" t="s">
        <v>34</v>
      </c>
      <c r="D523" s="5">
        <v>1719.9</v>
      </c>
      <c r="E523" s="5"/>
      <c r="F523" s="5">
        <f t="shared" ref="F523" si="2135">SUM(D523:E523)</f>
        <v>1719.9</v>
      </c>
      <c r="G523" s="5"/>
      <c r="H523" s="5">
        <f t="shared" ref="H523" si="2136">SUM(F523:G523)</f>
        <v>1719.9</v>
      </c>
      <c r="I523" s="5"/>
      <c r="J523" s="5">
        <f t="shared" ref="J523" si="2137">SUM(H523:I523)</f>
        <v>1719.9</v>
      </c>
      <c r="K523" s="5">
        <v>-1719.9</v>
      </c>
      <c r="L523" s="5">
        <f t="shared" ref="L523" si="2138">SUM(J523:K523)</f>
        <v>0</v>
      </c>
      <c r="M523" s="5"/>
      <c r="N523" s="5">
        <f t="shared" ref="N523" si="2139">SUM(L523:M523)</f>
        <v>0</v>
      </c>
      <c r="O523" s="5"/>
      <c r="P523" s="5"/>
      <c r="Q523" s="5"/>
      <c r="R523" s="5"/>
      <c r="S523" s="5">
        <f t="shared" ref="S523" si="2140">SUM(Q523:R523)</f>
        <v>0</v>
      </c>
      <c r="T523" s="5"/>
      <c r="U523" s="5">
        <f t="shared" ref="U523" si="2141">SUM(S523:T523)</f>
        <v>0</v>
      </c>
      <c r="V523" s="5"/>
      <c r="W523" s="5">
        <f t="shared" ref="W523" si="2142">SUM(U523:V523)</f>
        <v>0</v>
      </c>
      <c r="X523" s="5"/>
      <c r="Y523" s="5">
        <f t="shared" ref="Y523" si="2143">SUM(W523:X523)</f>
        <v>0</v>
      </c>
      <c r="Z523" s="5"/>
      <c r="AA523" s="5"/>
      <c r="AB523" s="5"/>
      <c r="AC523" s="5"/>
      <c r="AD523" s="5">
        <f t="shared" ref="AD523" si="2144">SUM(AB523:AC523)</f>
        <v>0</v>
      </c>
      <c r="AE523" s="5"/>
      <c r="AF523" s="5">
        <f t="shared" ref="AF523" si="2145">SUM(AD523:AE523)</f>
        <v>0</v>
      </c>
      <c r="AG523" s="5"/>
      <c r="AH523" s="5">
        <f t="shared" ref="AH523" si="2146">SUM(AF523:AG523)</f>
        <v>0</v>
      </c>
      <c r="AI523" s="127"/>
    </row>
    <row r="524" spans="1:35" ht="15.75" outlineLevel="3" collapsed="1" x14ac:dyDescent="0.25">
      <c r="A524" s="137" t="s">
        <v>338</v>
      </c>
      <c r="B524" s="137"/>
      <c r="C524" s="19" t="s">
        <v>339</v>
      </c>
      <c r="D524" s="4">
        <f t="shared" ref="D524:AG526" si="2147">D525</f>
        <v>600</v>
      </c>
      <c r="E524" s="4">
        <f t="shared" si="2147"/>
        <v>0</v>
      </c>
      <c r="F524" s="4">
        <f t="shared" si="2147"/>
        <v>600</v>
      </c>
      <c r="G524" s="4">
        <f t="shared" si="2147"/>
        <v>1000</v>
      </c>
      <c r="H524" s="4">
        <f t="shared" si="2147"/>
        <v>1600</v>
      </c>
      <c r="I524" s="4">
        <f t="shared" si="2147"/>
        <v>0</v>
      </c>
      <c r="J524" s="4">
        <f t="shared" si="2147"/>
        <v>1600</v>
      </c>
      <c r="K524" s="4">
        <f t="shared" si="2147"/>
        <v>0</v>
      </c>
      <c r="L524" s="4">
        <f t="shared" si="2147"/>
        <v>1600</v>
      </c>
      <c r="M524" s="4">
        <f t="shared" si="2147"/>
        <v>900</v>
      </c>
      <c r="N524" s="4">
        <f t="shared" si="2147"/>
        <v>2500</v>
      </c>
      <c r="O524" s="4">
        <f t="shared" si="2147"/>
        <v>600</v>
      </c>
      <c r="P524" s="4">
        <f t="shared" si="2147"/>
        <v>0</v>
      </c>
      <c r="Q524" s="4">
        <f t="shared" si="2147"/>
        <v>600</v>
      </c>
      <c r="R524" s="4">
        <f t="shared" si="2147"/>
        <v>0</v>
      </c>
      <c r="S524" s="4">
        <f t="shared" si="2147"/>
        <v>600</v>
      </c>
      <c r="T524" s="4">
        <f t="shared" si="2147"/>
        <v>0</v>
      </c>
      <c r="U524" s="4">
        <f t="shared" si="2147"/>
        <v>600</v>
      </c>
      <c r="V524" s="4">
        <f t="shared" si="2147"/>
        <v>0</v>
      </c>
      <c r="W524" s="4">
        <f t="shared" si="2147"/>
        <v>600</v>
      </c>
      <c r="X524" s="4">
        <f t="shared" si="2147"/>
        <v>0</v>
      </c>
      <c r="Y524" s="4">
        <f t="shared" si="2147"/>
        <v>600</v>
      </c>
      <c r="Z524" s="4">
        <f t="shared" si="2147"/>
        <v>600</v>
      </c>
      <c r="AA524" s="4">
        <f t="shared" si="2147"/>
        <v>0</v>
      </c>
      <c r="AB524" s="4">
        <f t="shared" si="2147"/>
        <v>600</v>
      </c>
      <c r="AC524" s="4">
        <f t="shared" si="2147"/>
        <v>0</v>
      </c>
      <c r="AD524" s="4">
        <f t="shared" si="2147"/>
        <v>600</v>
      </c>
      <c r="AE524" s="4">
        <f t="shared" si="2147"/>
        <v>0</v>
      </c>
      <c r="AF524" s="4">
        <f t="shared" ref="AE524:AF526" si="2148">AF525</f>
        <v>600</v>
      </c>
      <c r="AG524" s="4">
        <f t="shared" si="2147"/>
        <v>0</v>
      </c>
      <c r="AH524" s="4">
        <f t="shared" ref="AG524:AH526" si="2149">AH525</f>
        <v>600</v>
      </c>
      <c r="AI524" s="127"/>
    </row>
    <row r="525" spans="1:35" ht="31.5" outlineLevel="4" x14ac:dyDescent="0.25">
      <c r="A525" s="137" t="s">
        <v>340</v>
      </c>
      <c r="B525" s="137"/>
      <c r="C525" s="19" t="s">
        <v>341</v>
      </c>
      <c r="D525" s="4">
        <f t="shared" si="2147"/>
        <v>600</v>
      </c>
      <c r="E525" s="4">
        <f t="shared" si="2147"/>
        <v>0</v>
      </c>
      <c r="F525" s="4">
        <f t="shared" si="2147"/>
        <v>600</v>
      </c>
      <c r="G525" s="4">
        <f t="shared" si="2147"/>
        <v>1000</v>
      </c>
      <c r="H525" s="4">
        <f t="shared" si="2147"/>
        <v>1600</v>
      </c>
      <c r="I525" s="4">
        <f t="shared" si="2147"/>
        <v>0</v>
      </c>
      <c r="J525" s="4">
        <f t="shared" si="2147"/>
        <v>1600</v>
      </c>
      <c r="K525" s="4">
        <f t="shared" si="2147"/>
        <v>0</v>
      </c>
      <c r="L525" s="4">
        <f t="shared" si="2147"/>
        <v>1600</v>
      </c>
      <c r="M525" s="4">
        <f t="shared" si="2147"/>
        <v>900</v>
      </c>
      <c r="N525" s="4">
        <f t="shared" si="2147"/>
        <v>2500</v>
      </c>
      <c r="O525" s="4">
        <f t="shared" si="2147"/>
        <v>600</v>
      </c>
      <c r="P525" s="4">
        <f t="shared" si="2147"/>
        <v>0</v>
      </c>
      <c r="Q525" s="4">
        <f t="shared" si="2147"/>
        <v>600</v>
      </c>
      <c r="R525" s="4">
        <f t="shared" si="2147"/>
        <v>0</v>
      </c>
      <c r="S525" s="4">
        <f t="shared" si="2147"/>
        <v>600</v>
      </c>
      <c r="T525" s="4">
        <f t="shared" si="2147"/>
        <v>0</v>
      </c>
      <c r="U525" s="4">
        <f t="shared" si="2147"/>
        <v>600</v>
      </c>
      <c r="V525" s="4">
        <f t="shared" si="2147"/>
        <v>0</v>
      </c>
      <c r="W525" s="4">
        <f t="shared" si="2147"/>
        <v>600</v>
      </c>
      <c r="X525" s="4">
        <f t="shared" si="2147"/>
        <v>0</v>
      </c>
      <c r="Y525" s="4">
        <f t="shared" si="2147"/>
        <v>600</v>
      </c>
      <c r="Z525" s="4">
        <f t="shared" si="2147"/>
        <v>600</v>
      </c>
      <c r="AA525" s="4">
        <f t="shared" si="2147"/>
        <v>0</v>
      </c>
      <c r="AB525" s="4">
        <f t="shared" si="2147"/>
        <v>600</v>
      </c>
      <c r="AC525" s="4">
        <f t="shared" si="2147"/>
        <v>0</v>
      </c>
      <c r="AD525" s="4">
        <f t="shared" si="2147"/>
        <v>600</v>
      </c>
      <c r="AE525" s="4">
        <f t="shared" si="2148"/>
        <v>0</v>
      </c>
      <c r="AF525" s="4">
        <f t="shared" si="2148"/>
        <v>600</v>
      </c>
      <c r="AG525" s="4">
        <f t="shared" si="2149"/>
        <v>0</v>
      </c>
      <c r="AH525" s="4">
        <f t="shared" si="2149"/>
        <v>600</v>
      </c>
      <c r="AI525" s="127"/>
    </row>
    <row r="526" spans="1:35" ht="31.5" outlineLevel="5" x14ac:dyDescent="0.25">
      <c r="A526" s="137" t="s">
        <v>342</v>
      </c>
      <c r="B526" s="137"/>
      <c r="C526" s="19" t="s">
        <v>343</v>
      </c>
      <c r="D526" s="4">
        <f t="shared" si="2147"/>
        <v>600</v>
      </c>
      <c r="E526" s="4">
        <f t="shared" si="2147"/>
        <v>0</v>
      </c>
      <c r="F526" s="4">
        <f t="shared" si="2147"/>
        <v>600</v>
      </c>
      <c r="G526" s="4">
        <f t="shared" si="2147"/>
        <v>1000</v>
      </c>
      <c r="H526" s="4">
        <f t="shared" si="2147"/>
        <v>1600</v>
      </c>
      <c r="I526" s="4">
        <f t="shared" si="2147"/>
        <v>0</v>
      </c>
      <c r="J526" s="4">
        <f t="shared" si="2147"/>
        <v>1600</v>
      </c>
      <c r="K526" s="4">
        <f t="shared" si="2147"/>
        <v>0</v>
      </c>
      <c r="L526" s="4">
        <f t="shared" si="2147"/>
        <v>1600</v>
      </c>
      <c r="M526" s="4">
        <f t="shared" si="2147"/>
        <v>900</v>
      </c>
      <c r="N526" s="4">
        <f t="shared" si="2147"/>
        <v>2500</v>
      </c>
      <c r="O526" s="4">
        <f t="shared" si="2147"/>
        <v>600</v>
      </c>
      <c r="P526" s="4">
        <f t="shared" si="2147"/>
        <v>0</v>
      </c>
      <c r="Q526" s="4">
        <f t="shared" si="2147"/>
        <v>600</v>
      </c>
      <c r="R526" s="4">
        <f t="shared" si="2147"/>
        <v>0</v>
      </c>
      <c r="S526" s="4">
        <f t="shared" si="2147"/>
        <v>600</v>
      </c>
      <c r="T526" s="4">
        <f t="shared" si="2147"/>
        <v>0</v>
      </c>
      <c r="U526" s="4">
        <f t="shared" si="2147"/>
        <v>600</v>
      </c>
      <c r="V526" s="4">
        <f t="shared" si="2147"/>
        <v>0</v>
      </c>
      <c r="W526" s="4">
        <f t="shared" si="2147"/>
        <v>600</v>
      </c>
      <c r="X526" s="4">
        <f t="shared" si="2147"/>
        <v>0</v>
      </c>
      <c r="Y526" s="4">
        <f t="shared" si="2147"/>
        <v>600</v>
      </c>
      <c r="Z526" s="4">
        <f t="shared" si="2147"/>
        <v>600</v>
      </c>
      <c r="AA526" s="4">
        <f t="shared" si="2147"/>
        <v>0</v>
      </c>
      <c r="AB526" s="4">
        <f t="shared" si="2147"/>
        <v>600</v>
      </c>
      <c r="AC526" s="4">
        <f t="shared" si="2147"/>
        <v>0</v>
      </c>
      <c r="AD526" s="4">
        <f t="shared" si="2147"/>
        <v>600</v>
      </c>
      <c r="AE526" s="4">
        <f t="shared" si="2148"/>
        <v>0</v>
      </c>
      <c r="AF526" s="4">
        <f t="shared" si="2148"/>
        <v>600</v>
      </c>
      <c r="AG526" s="4">
        <f t="shared" si="2149"/>
        <v>0</v>
      </c>
      <c r="AH526" s="4">
        <f t="shared" si="2149"/>
        <v>600</v>
      </c>
      <c r="AI526" s="127"/>
    </row>
    <row r="527" spans="1:35" ht="15.75" outlineLevel="7" x14ac:dyDescent="0.25">
      <c r="A527" s="138" t="s">
        <v>342</v>
      </c>
      <c r="B527" s="138" t="s">
        <v>33</v>
      </c>
      <c r="C527" s="18" t="s">
        <v>34</v>
      </c>
      <c r="D527" s="5">
        <v>600</v>
      </c>
      <c r="E527" s="5"/>
      <c r="F527" s="5">
        <f t="shared" ref="F527" si="2150">SUM(D527:E527)</f>
        <v>600</v>
      </c>
      <c r="G527" s="5">
        <v>1000</v>
      </c>
      <c r="H527" s="5">
        <f t="shared" ref="H527" si="2151">SUM(F527:G527)</f>
        <v>1600</v>
      </c>
      <c r="I527" s="5"/>
      <c r="J527" s="5">
        <f t="shared" ref="J527" si="2152">SUM(H527:I527)</f>
        <v>1600</v>
      </c>
      <c r="K527" s="5"/>
      <c r="L527" s="5">
        <f t="shared" ref="L527" si="2153">SUM(J527:K527)</f>
        <v>1600</v>
      </c>
      <c r="M527" s="5">
        <v>900</v>
      </c>
      <c r="N527" s="5">
        <f t="shared" ref="N527" si="2154">SUM(L527:M527)</f>
        <v>2500</v>
      </c>
      <c r="O527" s="5">
        <v>600</v>
      </c>
      <c r="P527" s="5"/>
      <c r="Q527" s="5">
        <f t="shared" ref="Q527" si="2155">SUM(O527:P527)</f>
        <v>600</v>
      </c>
      <c r="R527" s="5"/>
      <c r="S527" s="5">
        <f t="shared" ref="S527" si="2156">SUM(Q527:R527)</f>
        <v>600</v>
      </c>
      <c r="T527" s="5"/>
      <c r="U527" s="5">
        <f t="shared" ref="U527" si="2157">SUM(S527:T527)</f>
        <v>600</v>
      </c>
      <c r="V527" s="5"/>
      <c r="W527" s="5">
        <f t="shared" ref="W527" si="2158">SUM(U527:V527)</f>
        <v>600</v>
      </c>
      <c r="X527" s="5"/>
      <c r="Y527" s="5">
        <f t="shared" ref="Y527" si="2159">SUM(W527:X527)</f>
        <v>600</v>
      </c>
      <c r="Z527" s="5">
        <v>600</v>
      </c>
      <c r="AA527" s="5"/>
      <c r="AB527" s="5">
        <f t="shared" ref="AB527" si="2160">SUM(Z527:AA527)</f>
        <v>600</v>
      </c>
      <c r="AC527" s="5"/>
      <c r="AD527" s="5">
        <f t="shared" ref="AD527" si="2161">SUM(AB527:AC527)</f>
        <v>600</v>
      </c>
      <c r="AE527" s="5"/>
      <c r="AF527" s="5">
        <f t="shared" ref="AF527" si="2162">SUM(AD527:AE527)</f>
        <v>600</v>
      </c>
      <c r="AG527" s="5"/>
      <c r="AH527" s="5">
        <f t="shared" ref="AH527" si="2163">SUM(AF527:AG527)</f>
        <v>600</v>
      </c>
      <c r="AI527" s="127"/>
    </row>
    <row r="528" spans="1:35" ht="31.5" outlineLevel="2" x14ac:dyDescent="0.25">
      <c r="A528" s="137" t="s">
        <v>52</v>
      </c>
      <c r="B528" s="137"/>
      <c r="C528" s="19" t="s">
        <v>53</v>
      </c>
      <c r="D528" s="4">
        <f>D529+D534</f>
        <v>298834.39999999997</v>
      </c>
      <c r="E528" s="4">
        <f t="shared" ref="E528:AD528" si="2164">E529+E534</f>
        <v>15.5</v>
      </c>
      <c r="F528" s="4">
        <f t="shared" si="2164"/>
        <v>298849.89999999997</v>
      </c>
      <c r="G528" s="4">
        <f t="shared" si="2164"/>
        <v>444</v>
      </c>
      <c r="H528" s="4">
        <f t="shared" si="2164"/>
        <v>299293.89999999997</v>
      </c>
      <c r="I528" s="4">
        <f t="shared" si="2164"/>
        <v>3850</v>
      </c>
      <c r="J528" s="4">
        <f t="shared" si="2164"/>
        <v>303143.89999999997</v>
      </c>
      <c r="K528" s="4">
        <f t="shared" ref="K528:L528" si="2165">K529+K534</f>
        <v>112.39999999999999</v>
      </c>
      <c r="L528" s="4">
        <f t="shared" si="2165"/>
        <v>303256.3</v>
      </c>
      <c r="M528" s="4">
        <f t="shared" ref="M528:N528" si="2166">M529+M534</f>
        <v>-5160.1796699999995</v>
      </c>
      <c r="N528" s="4">
        <f t="shared" si="2166"/>
        <v>298096.12033000001</v>
      </c>
      <c r="O528" s="4">
        <f t="shared" si="2164"/>
        <v>280638.8</v>
      </c>
      <c r="P528" s="4">
        <f t="shared" si="2164"/>
        <v>30.9</v>
      </c>
      <c r="Q528" s="4">
        <f t="shared" si="2164"/>
        <v>280669.69999999995</v>
      </c>
      <c r="R528" s="4">
        <f t="shared" si="2164"/>
        <v>0</v>
      </c>
      <c r="S528" s="4">
        <f t="shared" si="2164"/>
        <v>280669.69999999995</v>
      </c>
      <c r="T528" s="4">
        <f t="shared" si="2164"/>
        <v>0</v>
      </c>
      <c r="U528" s="4">
        <f t="shared" si="2164"/>
        <v>280669.69999999995</v>
      </c>
      <c r="V528" s="4">
        <f t="shared" si="2164"/>
        <v>0</v>
      </c>
      <c r="W528" s="4">
        <f t="shared" si="2164"/>
        <v>280669.69999999995</v>
      </c>
      <c r="X528" s="4">
        <f t="shared" ref="X528:Y528" si="2167">X529+X534</f>
        <v>0</v>
      </c>
      <c r="Y528" s="4">
        <f t="shared" si="2167"/>
        <v>280669.69999999995</v>
      </c>
      <c r="Z528" s="4">
        <f t="shared" si="2164"/>
        <v>280226.09999999998</v>
      </c>
      <c r="AA528" s="4">
        <f t="shared" si="2164"/>
        <v>30.7</v>
      </c>
      <c r="AB528" s="4">
        <f t="shared" si="2164"/>
        <v>280256.79999999993</v>
      </c>
      <c r="AC528" s="4">
        <f t="shared" si="2164"/>
        <v>0</v>
      </c>
      <c r="AD528" s="4">
        <f t="shared" si="2164"/>
        <v>280256.79999999993</v>
      </c>
      <c r="AE528" s="4">
        <f t="shared" ref="AE528:AH528" si="2168">AE529+AE534</f>
        <v>0</v>
      </c>
      <c r="AF528" s="4">
        <f t="shared" si="2168"/>
        <v>280256.79999999993</v>
      </c>
      <c r="AG528" s="4">
        <f t="shared" si="2168"/>
        <v>0</v>
      </c>
      <c r="AH528" s="4">
        <f t="shared" si="2168"/>
        <v>280256.79999999993</v>
      </c>
      <c r="AI528" s="127"/>
    </row>
    <row r="529" spans="1:35" ht="31.5" outlineLevel="2" x14ac:dyDescent="0.25">
      <c r="A529" s="137" t="s">
        <v>98</v>
      </c>
      <c r="B529" s="137"/>
      <c r="C529" s="19" t="s">
        <v>99</v>
      </c>
      <c r="D529" s="4">
        <f>D530</f>
        <v>1327.7</v>
      </c>
      <c r="E529" s="4">
        <f t="shared" ref="E529:AG530" si="2169">E530</f>
        <v>0</v>
      </c>
      <c r="F529" s="4">
        <f t="shared" si="2169"/>
        <v>1327.7</v>
      </c>
      <c r="G529" s="4">
        <f t="shared" si="2169"/>
        <v>0</v>
      </c>
      <c r="H529" s="4">
        <f t="shared" si="2169"/>
        <v>1327.7</v>
      </c>
      <c r="I529" s="4">
        <f t="shared" si="2169"/>
        <v>0</v>
      </c>
      <c r="J529" s="4">
        <f t="shared" si="2169"/>
        <v>1327.7</v>
      </c>
      <c r="K529" s="4">
        <f t="shared" si="2169"/>
        <v>0</v>
      </c>
      <c r="L529" s="4">
        <f t="shared" si="2169"/>
        <v>1327.7</v>
      </c>
      <c r="M529" s="4">
        <f t="shared" si="2169"/>
        <v>91.3</v>
      </c>
      <c r="N529" s="4">
        <f t="shared" si="2169"/>
        <v>1419</v>
      </c>
      <c r="O529" s="4">
        <f t="shared" si="2169"/>
        <v>1169.5</v>
      </c>
      <c r="P529" s="4">
        <f t="shared" si="2169"/>
        <v>0</v>
      </c>
      <c r="Q529" s="4">
        <f t="shared" si="2169"/>
        <v>1169.5</v>
      </c>
      <c r="R529" s="4">
        <f t="shared" si="2169"/>
        <v>0</v>
      </c>
      <c r="S529" s="4">
        <f t="shared" si="2169"/>
        <v>1169.5</v>
      </c>
      <c r="T529" s="4">
        <f t="shared" si="2169"/>
        <v>0</v>
      </c>
      <c r="U529" s="4">
        <f t="shared" si="2169"/>
        <v>1169.5</v>
      </c>
      <c r="V529" s="4">
        <f t="shared" si="2169"/>
        <v>0</v>
      </c>
      <c r="W529" s="4">
        <f t="shared" si="2169"/>
        <v>1169.5</v>
      </c>
      <c r="X529" s="4">
        <f t="shared" si="2169"/>
        <v>0</v>
      </c>
      <c r="Y529" s="4">
        <f t="shared" si="2169"/>
        <v>1169.5</v>
      </c>
      <c r="Z529" s="4">
        <f t="shared" si="2169"/>
        <v>1169.5</v>
      </c>
      <c r="AA529" s="4">
        <f t="shared" si="2169"/>
        <v>0</v>
      </c>
      <c r="AB529" s="4">
        <f t="shared" si="2169"/>
        <v>1169.5</v>
      </c>
      <c r="AC529" s="4">
        <f t="shared" si="2169"/>
        <v>0</v>
      </c>
      <c r="AD529" s="4">
        <f t="shared" si="2169"/>
        <v>1169.5</v>
      </c>
      <c r="AE529" s="4">
        <f t="shared" si="2169"/>
        <v>0</v>
      </c>
      <c r="AF529" s="4">
        <f t="shared" ref="AE529:AF530" si="2170">AF530</f>
        <v>1169.5</v>
      </c>
      <c r="AG529" s="4">
        <f t="shared" si="2169"/>
        <v>0</v>
      </c>
      <c r="AH529" s="4">
        <f t="shared" ref="AG529:AH530" si="2171">AH530</f>
        <v>1169.5</v>
      </c>
      <c r="AI529" s="127"/>
    </row>
    <row r="530" spans="1:35" ht="47.25" outlineLevel="4" x14ac:dyDescent="0.25">
      <c r="A530" s="137" t="s">
        <v>100</v>
      </c>
      <c r="B530" s="137"/>
      <c r="C530" s="19" t="s">
        <v>101</v>
      </c>
      <c r="D530" s="4">
        <f>D531</f>
        <v>1327.7</v>
      </c>
      <c r="E530" s="4">
        <f t="shared" si="2169"/>
        <v>0</v>
      </c>
      <c r="F530" s="4">
        <f t="shared" si="2169"/>
        <v>1327.7</v>
      </c>
      <c r="G530" s="4">
        <f t="shared" si="2169"/>
        <v>0</v>
      </c>
      <c r="H530" s="4">
        <f t="shared" si="2169"/>
        <v>1327.7</v>
      </c>
      <c r="I530" s="4">
        <f t="shared" si="2169"/>
        <v>0</v>
      </c>
      <c r="J530" s="4">
        <f t="shared" si="2169"/>
        <v>1327.7</v>
      </c>
      <c r="K530" s="4">
        <f t="shared" si="2169"/>
        <v>0</v>
      </c>
      <c r="L530" s="4">
        <f t="shared" si="2169"/>
        <v>1327.7</v>
      </c>
      <c r="M530" s="4">
        <f t="shared" si="2169"/>
        <v>91.3</v>
      </c>
      <c r="N530" s="4">
        <f t="shared" si="2169"/>
        <v>1419</v>
      </c>
      <c r="O530" s="4">
        <f>O531</f>
        <v>1169.5</v>
      </c>
      <c r="P530" s="4">
        <f t="shared" si="2169"/>
        <v>0</v>
      </c>
      <c r="Q530" s="4">
        <f t="shared" si="2169"/>
        <v>1169.5</v>
      </c>
      <c r="R530" s="4">
        <f t="shared" si="2169"/>
        <v>0</v>
      </c>
      <c r="S530" s="4">
        <f t="shared" si="2169"/>
        <v>1169.5</v>
      </c>
      <c r="T530" s="4">
        <f t="shared" si="2169"/>
        <v>0</v>
      </c>
      <c r="U530" s="4">
        <f t="shared" si="2169"/>
        <v>1169.5</v>
      </c>
      <c r="V530" s="4">
        <f t="shared" si="2169"/>
        <v>0</v>
      </c>
      <c r="W530" s="4">
        <f t="shared" si="2169"/>
        <v>1169.5</v>
      </c>
      <c r="X530" s="4">
        <f t="shared" si="2169"/>
        <v>0</v>
      </c>
      <c r="Y530" s="4">
        <f t="shared" si="2169"/>
        <v>1169.5</v>
      </c>
      <c r="Z530" s="4">
        <f>Z531</f>
        <v>1169.5</v>
      </c>
      <c r="AA530" s="4">
        <f t="shared" si="2169"/>
        <v>0</v>
      </c>
      <c r="AB530" s="4">
        <f t="shared" si="2169"/>
        <v>1169.5</v>
      </c>
      <c r="AC530" s="4">
        <f t="shared" si="2169"/>
        <v>0</v>
      </c>
      <c r="AD530" s="4">
        <f t="shared" si="2169"/>
        <v>1169.5</v>
      </c>
      <c r="AE530" s="4">
        <f t="shared" si="2170"/>
        <v>0</v>
      </c>
      <c r="AF530" s="4">
        <f t="shared" si="2170"/>
        <v>1169.5</v>
      </c>
      <c r="AG530" s="4">
        <f t="shared" si="2171"/>
        <v>0</v>
      </c>
      <c r="AH530" s="4">
        <f t="shared" si="2171"/>
        <v>1169.5</v>
      </c>
      <c r="AI530" s="127"/>
    </row>
    <row r="531" spans="1:35" ht="15.75" outlineLevel="5" x14ac:dyDescent="0.25">
      <c r="A531" s="137" t="s">
        <v>102</v>
      </c>
      <c r="B531" s="137"/>
      <c r="C531" s="19" t="s">
        <v>103</v>
      </c>
      <c r="D531" s="4">
        <f>D532+D533</f>
        <v>1327.7</v>
      </c>
      <c r="E531" s="4">
        <f t="shared" ref="E531:L531" si="2172">E532+E533</f>
        <v>0</v>
      </c>
      <c r="F531" s="4">
        <f t="shared" si="2172"/>
        <v>1327.7</v>
      </c>
      <c r="G531" s="4">
        <f t="shared" si="2172"/>
        <v>0</v>
      </c>
      <c r="H531" s="4">
        <f t="shared" si="2172"/>
        <v>1327.7</v>
      </c>
      <c r="I531" s="4">
        <f t="shared" si="2172"/>
        <v>0</v>
      </c>
      <c r="J531" s="4">
        <f t="shared" si="2172"/>
        <v>1327.7</v>
      </c>
      <c r="K531" s="4">
        <f t="shared" si="2172"/>
        <v>0</v>
      </c>
      <c r="L531" s="4">
        <f t="shared" si="2172"/>
        <v>1327.7</v>
      </c>
      <c r="M531" s="4">
        <f t="shared" ref="M531:N531" si="2173">M532+M533</f>
        <v>91.3</v>
      </c>
      <c r="N531" s="4">
        <f t="shared" si="2173"/>
        <v>1419</v>
      </c>
      <c r="O531" s="4">
        <f>O532+O533</f>
        <v>1169.5</v>
      </c>
      <c r="P531" s="4">
        <f t="shared" ref="P531:W531" si="2174">P532+P533</f>
        <v>0</v>
      </c>
      <c r="Q531" s="4">
        <f t="shared" si="2174"/>
        <v>1169.5</v>
      </c>
      <c r="R531" s="4">
        <f t="shared" si="2174"/>
        <v>0</v>
      </c>
      <c r="S531" s="4">
        <f t="shared" si="2174"/>
        <v>1169.5</v>
      </c>
      <c r="T531" s="4">
        <f t="shared" si="2174"/>
        <v>0</v>
      </c>
      <c r="U531" s="4">
        <f t="shared" si="2174"/>
        <v>1169.5</v>
      </c>
      <c r="V531" s="4">
        <f t="shared" si="2174"/>
        <v>0</v>
      </c>
      <c r="W531" s="4">
        <f t="shared" si="2174"/>
        <v>1169.5</v>
      </c>
      <c r="X531" s="4">
        <f t="shared" ref="X531:Y531" si="2175">X532+X533</f>
        <v>0</v>
      </c>
      <c r="Y531" s="4">
        <f t="shared" si="2175"/>
        <v>1169.5</v>
      </c>
      <c r="Z531" s="4">
        <f>Z532+Z533</f>
        <v>1169.5</v>
      </c>
      <c r="AA531" s="4">
        <f t="shared" ref="AA531:AD531" si="2176">AA532+AA533</f>
        <v>0</v>
      </c>
      <c r="AB531" s="4">
        <f t="shared" si="2176"/>
        <v>1169.5</v>
      </c>
      <c r="AC531" s="4">
        <f t="shared" si="2176"/>
        <v>0</v>
      </c>
      <c r="AD531" s="4">
        <f t="shared" si="2176"/>
        <v>1169.5</v>
      </c>
      <c r="AE531" s="4">
        <f t="shared" ref="AE531:AH531" si="2177">AE532+AE533</f>
        <v>0</v>
      </c>
      <c r="AF531" s="4">
        <f t="shared" si="2177"/>
        <v>1169.5</v>
      </c>
      <c r="AG531" s="4">
        <f t="shared" si="2177"/>
        <v>0</v>
      </c>
      <c r="AH531" s="4">
        <f t="shared" si="2177"/>
        <v>1169.5</v>
      </c>
      <c r="AI531" s="127"/>
    </row>
    <row r="532" spans="1:35" ht="47.25" hidden="1" outlineLevel="7" x14ac:dyDescent="0.25">
      <c r="A532" s="138" t="s">
        <v>102</v>
      </c>
      <c r="B532" s="138" t="s">
        <v>8</v>
      </c>
      <c r="C532" s="18" t="s">
        <v>9</v>
      </c>
      <c r="D532" s="5">
        <v>252.4</v>
      </c>
      <c r="E532" s="5"/>
      <c r="F532" s="5">
        <f t="shared" ref="F532:F533" si="2178">SUM(D532:E532)</f>
        <v>252.4</v>
      </c>
      <c r="G532" s="5"/>
      <c r="H532" s="5">
        <f t="shared" ref="H532:H533" si="2179">SUM(F532:G532)</f>
        <v>252.4</v>
      </c>
      <c r="I532" s="5"/>
      <c r="J532" s="5">
        <f t="shared" ref="J532:J533" si="2180">SUM(H532:I532)</f>
        <v>252.4</v>
      </c>
      <c r="K532" s="5"/>
      <c r="L532" s="5">
        <f t="shared" ref="L532:L533" si="2181">SUM(J532:K532)</f>
        <v>252.4</v>
      </c>
      <c r="M532" s="5"/>
      <c r="N532" s="5">
        <f t="shared" ref="N532:N533" si="2182">SUM(L532:M532)</f>
        <v>252.4</v>
      </c>
      <c r="O532" s="5">
        <v>252.4</v>
      </c>
      <c r="P532" s="5"/>
      <c r="Q532" s="5">
        <f t="shared" ref="Q532:Q533" si="2183">SUM(O532:P532)</f>
        <v>252.4</v>
      </c>
      <c r="R532" s="5"/>
      <c r="S532" s="5">
        <f t="shared" ref="S532:S533" si="2184">SUM(Q532:R532)</f>
        <v>252.4</v>
      </c>
      <c r="T532" s="5"/>
      <c r="U532" s="5">
        <f t="shared" ref="U532:U533" si="2185">SUM(S532:T532)</f>
        <v>252.4</v>
      </c>
      <c r="V532" s="5"/>
      <c r="W532" s="5">
        <f t="shared" ref="W532:W533" si="2186">SUM(U532:V532)</f>
        <v>252.4</v>
      </c>
      <c r="X532" s="5"/>
      <c r="Y532" s="5">
        <f t="shared" ref="Y532:Y533" si="2187">SUM(W532:X532)</f>
        <v>252.4</v>
      </c>
      <c r="Z532" s="5">
        <v>252.4</v>
      </c>
      <c r="AA532" s="5"/>
      <c r="AB532" s="5">
        <f t="shared" ref="AB532:AB533" si="2188">SUM(Z532:AA532)</f>
        <v>252.4</v>
      </c>
      <c r="AC532" s="5"/>
      <c r="AD532" s="5">
        <f t="shared" ref="AD532:AD533" si="2189">SUM(AB532:AC532)</f>
        <v>252.4</v>
      </c>
      <c r="AE532" s="5"/>
      <c r="AF532" s="5">
        <f t="shared" ref="AF532:AF533" si="2190">SUM(AD532:AE532)</f>
        <v>252.4</v>
      </c>
      <c r="AG532" s="5"/>
      <c r="AH532" s="5">
        <f t="shared" ref="AH532:AH533" si="2191">SUM(AF532:AG532)</f>
        <v>252.4</v>
      </c>
      <c r="AI532" s="127"/>
    </row>
    <row r="533" spans="1:35" ht="31.5" outlineLevel="7" x14ac:dyDescent="0.25">
      <c r="A533" s="138" t="s">
        <v>102</v>
      </c>
      <c r="B533" s="138" t="s">
        <v>11</v>
      </c>
      <c r="C533" s="18" t="s">
        <v>12</v>
      </c>
      <c r="D533" s="5">
        <v>1075.3</v>
      </c>
      <c r="E533" s="5"/>
      <c r="F533" s="5">
        <f t="shared" si="2178"/>
        <v>1075.3</v>
      </c>
      <c r="G533" s="5"/>
      <c r="H533" s="5">
        <f t="shared" si="2179"/>
        <v>1075.3</v>
      </c>
      <c r="I533" s="5"/>
      <c r="J533" s="5">
        <f t="shared" si="2180"/>
        <v>1075.3</v>
      </c>
      <c r="K533" s="5"/>
      <c r="L533" s="5">
        <f t="shared" si="2181"/>
        <v>1075.3</v>
      </c>
      <c r="M533" s="5">
        <v>91.3</v>
      </c>
      <c r="N533" s="5">
        <f t="shared" si="2182"/>
        <v>1166.5999999999999</v>
      </c>
      <c r="O533" s="5">
        <v>917.1</v>
      </c>
      <c r="P533" s="5"/>
      <c r="Q533" s="5">
        <f t="shared" si="2183"/>
        <v>917.1</v>
      </c>
      <c r="R533" s="5"/>
      <c r="S533" s="5">
        <f t="shared" si="2184"/>
        <v>917.1</v>
      </c>
      <c r="T533" s="5"/>
      <c r="U533" s="5">
        <f t="shared" si="2185"/>
        <v>917.1</v>
      </c>
      <c r="V533" s="5"/>
      <c r="W533" s="5">
        <f t="shared" si="2186"/>
        <v>917.1</v>
      </c>
      <c r="X533" s="5"/>
      <c r="Y533" s="5">
        <f t="shared" si="2187"/>
        <v>917.1</v>
      </c>
      <c r="Z533" s="5">
        <v>917.1</v>
      </c>
      <c r="AA533" s="5"/>
      <c r="AB533" s="5">
        <f t="shared" si="2188"/>
        <v>917.1</v>
      </c>
      <c r="AC533" s="5"/>
      <c r="AD533" s="5">
        <f t="shared" si="2189"/>
        <v>917.1</v>
      </c>
      <c r="AE533" s="5"/>
      <c r="AF533" s="5">
        <f t="shared" si="2190"/>
        <v>917.1</v>
      </c>
      <c r="AG533" s="5"/>
      <c r="AH533" s="5">
        <f t="shared" si="2191"/>
        <v>917.1</v>
      </c>
      <c r="AI533" s="127"/>
    </row>
    <row r="534" spans="1:35" ht="47.25" outlineLevel="3" x14ac:dyDescent="0.25">
      <c r="A534" s="137" t="s">
        <v>54</v>
      </c>
      <c r="B534" s="137"/>
      <c r="C534" s="19" t="s">
        <v>55</v>
      </c>
      <c r="D534" s="4">
        <f>D535+D569+D576</f>
        <v>297506.69999999995</v>
      </c>
      <c r="E534" s="4">
        <f t="shared" ref="E534:AD534" si="2192">E535+E569+E576</f>
        <v>15.5</v>
      </c>
      <c r="F534" s="4">
        <f t="shared" si="2192"/>
        <v>297522.19999999995</v>
      </c>
      <c r="G534" s="4">
        <f t="shared" si="2192"/>
        <v>444</v>
      </c>
      <c r="H534" s="4">
        <f t="shared" si="2192"/>
        <v>297966.19999999995</v>
      </c>
      <c r="I534" s="4">
        <f t="shared" si="2192"/>
        <v>3850</v>
      </c>
      <c r="J534" s="4">
        <f t="shared" si="2192"/>
        <v>301816.19999999995</v>
      </c>
      <c r="K534" s="4">
        <f t="shared" ref="K534:L534" si="2193">K535+K569+K576</f>
        <v>112.39999999999999</v>
      </c>
      <c r="L534" s="4">
        <f t="shared" si="2193"/>
        <v>301928.59999999998</v>
      </c>
      <c r="M534" s="4">
        <f t="shared" ref="M534:N534" si="2194">M535+M569+M576</f>
        <v>-5251.4796699999997</v>
      </c>
      <c r="N534" s="4">
        <f t="shared" si="2194"/>
        <v>296677.12033000001</v>
      </c>
      <c r="O534" s="4">
        <f t="shared" si="2192"/>
        <v>279469.3</v>
      </c>
      <c r="P534" s="4">
        <f t="shared" si="2192"/>
        <v>30.9</v>
      </c>
      <c r="Q534" s="4">
        <f t="shared" si="2192"/>
        <v>279500.19999999995</v>
      </c>
      <c r="R534" s="4">
        <f t="shared" si="2192"/>
        <v>0</v>
      </c>
      <c r="S534" s="4">
        <f t="shared" si="2192"/>
        <v>279500.19999999995</v>
      </c>
      <c r="T534" s="4">
        <f t="shared" si="2192"/>
        <v>0</v>
      </c>
      <c r="U534" s="4">
        <f t="shared" si="2192"/>
        <v>279500.19999999995</v>
      </c>
      <c r="V534" s="4">
        <f t="shared" si="2192"/>
        <v>0</v>
      </c>
      <c r="W534" s="4">
        <f t="shared" si="2192"/>
        <v>279500.19999999995</v>
      </c>
      <c r="X534" s="4">
        <f t="shared" ref="X534:Y534" si="2195">X535+X569+X576</f>
        <v>0</v>
      </c>
      <c r="Y534" s="4">
        <f t="shared" si="2195"/>
        <v>279500.19999999995</v>
      </c>
      <c r="Z534" s="4">
        <f t="shared" si="2192"/>
        <v>279056.59999999998</v>
      </c>
      <c r="AA534" s="4">
        <f t="shared" si="2192"/>
        <v>30.7</v>
      </c>
      <c r="AB534" s="4">
        <f t="shared" si="2192"/>
        <v>279087.29999999993</v>
      </c>
      <c r="AC534" s="4">
        <f t="shared" si="2192"/>
        <v>0</v>
      </c>
      <c r="AD534" s="4">
        <f t="shared" si="2192"/>
        <v>279087.29999999993</v>
      </c>
      <c r="AE534" s="4">
        <f t="shared" ref="AE534:AH534" si="2196">AE535+AE569+AE576</f>
        <v>0</v>
      </c>
      <c r="AF534" s="4">
        <f t="shared" si="2196"/>
        <v>279087.29999999993</v>
      </c>
      <c r="AG534" s="4">
        <f t="shared" si="2196"/>
        <v>0</v>
      </c>
      <c r="AH534" s="4">
        <f t="shared" si="2196"/>
        <v>279087.29999999993</v>
      </c>
      <c r="AI534" s="127"/>
    </row>
    <row r="535" spans="1:35" ht="31.5" outlineLevel="4" x14ac:dyDescent="0.25">
      <c r="A535" s="137" t="s">
        <v>56</v>
      </c>
      <c r="B535" s="137"/>
      <c r="C535" s="19" t="s">
        <v>57</v>
      </c>
      <c r="D535" s="4">
        <f>D536+D542+D550+D554+D556+D559+D562+D540+D544+D546+D548+D552+D564+D566</f>
        <v>141468.19999999995</v>
      </c>
      <c r="E535" s="4">
        <f t="shared" ref="E535:AD535" si="2197">E536+E542+E550+E554+E556+E559+E562+E540+E544+E546+E548+E552+E564+E566</f>
        <v>15.5</v>
      </c>
      <c r="F535" s="4">
        <f t="shared" si="2197"/>
        <v>141483.69999999995</v>
      </c>
      <c r="G535" s="4">
        <f t="shared" si="2197"/>
        <v>444</v>
      </c>
      <c r="H535" s="4">
        <f t="shared" si="2197"/>
        <v>141927.69999999995</v>
      </c>
      <c r="I535" s="4">
        <f t="shared" si="2197"/>
        <v>3850</v>
      </c>
      <c r="J535" s="4">
        <f t="shared" si="2197"/>
        <v>145777.69999999995</v>
      </c>
      <c r="K535" s="4">
        <f t="shared" ref="K535:L535" si="2198">K536+K542+K550+K554+K556+K559+K562+K540+K544+K546+K548+K552+K564+K566</f>
        <v>110.6</v>
      </c>
      <c r="L535" s="4">
        <f t="shared" si="2198"/>
        <v>145888.29999999999</v>
      </c>
      <c r="M535" s="4">
        <f t="shared" ref="M535:N535" si="2199">M536+M542+M550+M554+M556+M559+M562+M540+M544+M546+M548+M552+M564+M566</f>
        <v>-137.54</v>
      </c>
      <c r="N535" s="4">
        <f t="shared" si="2199"/>
        <v>145750.75999999998</v>
      </c>
      <c r="O535" s="4">
        <f t="shared" si="2197"/>
        <v>134635.4</v>
      </c>
      <c r="P535" s="4">
        <f t="shared" si="2197"/>
        <v>30.9</v>
      </c>
      <c r="Q535" s="4">
        <f t="shared" si="2197"/>
        <v>134666.29999999999</v>
      </c>
      <c r="R535" s="4">
        <f t="shared" si="2197"/>
        <v>0</v>
      </c>
      <c r="S535" s="4">
        <f t="shared" si="2197"/>
        <v>134666.29999999999</v>
      </c>
      <c r="T535" s="4">
        <f t="shared" si="2197"/>
        <v>0</v>
      </c>
      <c r="U535" s="4">
        <f t="shared" si="2197"/>
        <v>134666.29999999999</v>
      </c>
      <c r="V535" s="4">
        <f t="shared" si="2197"/>
        <v>0</v>
      </c>
      <c r="W535" s="4">
        <f t="shared" si="2197"/>
        <v>134666.29999999999</v>
      </c>
      <c r="X535" s="4">
        <f t="shared" ref="X535:Y535" si="2200">X536+X542+X550+X554+X556+X559+X562+X540+X544+X546+X548+X552+X564+X566</f>
        <v>0</v>
      </c>
      <c r="Y535" s="4">
        <f t="shared" si="2200"/>
        <v>134666.29999999999</v>
      </c>
      <c r="Z535" s="4">
        <f t="shared" si="2197"/>
        <v>134635.4</v>
      </c>
      <c r="AA535" s="4">
        <f t="shared" si="2197"/>
        <v>30.7</v>
      </c>
      <c r="AB535" s="4">
        <f t="shared" si="2197"/>
        <v>134666.09999999998</v>
      </c>
      <c r="AC535" s="4">
        <f t="shared" si="2197"/>
        <v>0</v>
      </c>
      <c r="AD535" s="4">
        <f t="shared" si="2197"/>
        <v>134666.09999999998</v>
      </c>
      <c r="AE535" s="4">
        <f t="shared" ref="AE535:AH535" si="2201">AE536+AE542+AE550+AE554+AE556+AE559+AE562+AE540+AE544+AE546+AE548+AE552+AE564+AE566</f>
        <v>0</v>
      </c>
      <c r="AF535" s="4">
        <f t="shared" si="2201"/>
        <v>134666.09999999998</v>
      </c>
      <c r="AG535" s="4">
        <f t="shared" si="2201"/>
        <v>0</v>
      </c>
      <c r="AH535" s="4">
        <f t="shared" si="2201"/>
        <v>134666.09999999998</v>
      </c>
      <c r="AI535" s="127"/>
    </row>
    <row r="536" spans="1:35" ht="15.75" hidden="1" outlineLevel="5" x14ac:dyDescent="0.25">
      <c r="A536" s="137" t="s">
        <v>58</v>
      </c>
      <c r="B536" s="137"/>
      <c r="C536" s="19" t="s">
        <v>59</v>
      </c>
      <c r="D536" s="4">
        <f>D537+D538+D539</f>
        <v>102638.2</v>
      </c>
      <c r="E536" s="4">
        <f t="shared" ref="E536:L536" si="2202">E537+E538+E539</f>
        <v>0</v>
      </c>
      <c r="F536" s="4">
        <f t="shared" si="2202"/>
        <v>102638.2</v>
      </c>
      <c r="G536" s="4">
        <f t="shared" si="2202"/>
        <v>444</v>
      </c>
      <c r="H536" s="4">
        <f t="shared" si="2202"/>
        <v>103082.2</v>
      </c>
      <c r="I536" s="4">
        <f t="shared" si="2202"/>
        <v>0</v>
      </c>
      <c r="J536" s="4">
        <f t="shared" si="2202"/>
        <v>103082.2</v>
      </c>
      <c r="K536" s="4">
        <f t="shared" si="2202"/>
        <v>0</v>
      </c>
      <c r="L536" s="4">
        <f t="shared" si="2202"/>
        <v>103082.2</v>
      </c>
      <c r="M536" s="4">
        <f t="shared" ref="M536:N536" si="2203">M537+M538+M539</f>
        <v>0</v>
      </c>
      <c r="N536" s="4">
        <f t="shared" si="2203"/>
        <v>103082.2</v>
      </c>
      <c r="O536" s="4">
        <f>O537+O538+O539</f>
        <v>96622.8</v>
      </c>
      <c r="P536" s="4">
        <f t="shared" ref="P536:W536" si="2204">P537+P538+P539</f>
        <v>0</v>
      </c>
      <c r="Q536" s="4">
        <f t="shared" si="2204"/>
        <v>96622.8</v>
      </c>
      <c r="R536" s="4">
        <f t="shared" si="2204"/>
        <v>0</v>
      </c>
      <c r="S536" s="4">
        <f t="shared" si="2204"/>
        <v>96622.8</v>
      </c>
      <c r="T536" s="4">
        <f t="shared" si="2204"/>
        <v>0</v>
      </c>
      <c r="U536" s="4">
        <f t="shared" si="2204"/>
        <v>96622.8</v>
      </c>
      <c r="V536" s="4">
        <f t="shared" si="2204"/>
        <v>0</v>
      </c>
      <c r="W536" s="4">
        <f t="shared" si="2204"/>
        <v>96622.8</v>
      </c>
      <c r="X536" s="4">
        <f t="shared" ref="X536:Y536" si="2205">X537+X538+X539</f>
        <v>0</v>
      </c>
      <c r="Y536" s="4">
        <f t="shared" si="2205"/>
        <v>96622.8</v>
      </c>
      <c r="Z536" s="4">
        <f>Z537+Z538+Z539</f>
        <v>96622.8</v>
      </c>
      <c r="AA536" s="4">
        <f t="shared" ref="AA536:AD536" si="2206">AA537+AA538+AA539</f>
        <v>0</v>
      </c>
      <c r="AB536" s="4">
        <f t="shared" si="2206"/>
        <v>96622.8</v>
      </c>
      <c r="AC536" s="4">
        <f t="shared" si="2206"/>
        <v>0</v>
      </c>
      <c r="AD536" s="4">
        <f t="shared" si="2206"/>
        <v>96622.8</v>
      </c>
      <c r="AE536" s="4">
        <f t="shared" ref="AE536:AH536" si="2207">AE537+AE538+AE539</f>
        <v>0</v>
      </c>
      <c r="AF536" s="4">
        <f t="shared" si="2207"/>
        <v>96622.8</v>
      </c>
      <c r="AG536" s="4">
        <f t="shared" si="2207"/>
        <v>0</v>
      </c>
      <c r="AH536" s="4">
        <f t="shared" si="2207"/>
        <v>96622.8</v>
      </c>
      <c r="AI536" s="127"/>
    </row>
    <row r="537" spans="1:35" ht="47.25" hidden="1" outlineLevel="7" x14ac:dyDescent="0.25">
      <c r="A537" s="138" t="s">
        <v>58</v>
      </c>
      <c r="B537" s="138" t="s">
        <v>8</v>
      </c>
      <c r="C537" s="18" t="s">
        <v>9</v>
      </c>
      <c r="D537" s="5">
        <v>93787.7</v>
      </c>
      <c r="E537" s="5"/>
      <c r="F537" s="5">
        <f t="shared" ref="F537:F539" si="2208">SUM(D537:E537)</f>
        <v>93787.7</v>
      </c>
      <c r="G537" s="5">
        <v>444</v>
      </c>
      <c r="H537" s="5">
        <f t="shared" ref="H537:H539" si="2209">SUM(F537:G537)</f>
        <v>94231.7</v>
      </c>
      <c r="I537" s="5"/>
      <c r="J537" s="5">
        <f t="shared" ref="J537:J539" si="2210">SUM(H537:I537)</f>
        <v>94231.7</v>
      </c>
      <c r="K537" s="5"/>
      <c r="L537" s="5">
        <f t="shared" ref="L537:L539" si="2211">SUM(J537:K537)</f>
        <v>94231.7</v>
      </c>
      <c r="M537" s="5"/>
      <c r="N537" s="5">
        <f t="shared" ref="N537:N539" si="2212">SUM(L537:M537)</f>
        <v>94231.7</v>
      </c>
      <c r="O537" s="5">
        <v>87772.2</v>
      </c>
      <c r="P537" s="5"/>
      <c r="Q537" s="5">
        <f t="shared" ref="Q537:Q539" si="2213">SUM(O537:P537)</f>
        <v>87772.2</v>
      </c>
      <c r="R537" s="5"/>
      <c r="S537" s="5">
        <f t="shared" ref="S537:S539" si="2214">SUM(Q537:R537)</f>
        <v>87772.2</v>
      </c>
      <c r="T537" s="5"/>
      <c r="U537" s="5">
        <f t="shared" ref="U537:U539" si="2215">SUM(S537:T537)</f>
        <v>87772.2</v>
      </c>
      <c r="V537" s="5"/>
      <c r="W537" s="5">
        <f t="shared" ref="W537:W539" si="2216">SUM(U537:V537)</f>
        <v>87772.2</v>
      </c>
      <c r="X537" s="5"/>
      <c r="Y537" s="5">
        <f t="shared" ref="Y537:Y539" si="2217">SUM(W537:X537)</f>
        <v>87772.2</v>
      </c>
      <c r="Z537" s="5">
        <v>87772.2</v>
      </c>
      <c r="AA537" s="5"/>
      <c r="AB537" s="5">
        <f t="shared" ref="AB537:AB539" si="2218">SUM(Z537:AA537)</f>
        <v>87772.2</v>
      </c>
      <c r="AC537" s="5"/>
      <c r="AD537" s="5">
        <f t="shared" ref="AD537:AD539" si="2219">SUM(AB537:AC537)</f>
        <v>87772.2</v>
      </c>
      <c r="AE537" s="5"/>
      <c r="AF537" s="5">
        <f t="shared" ref="AF537:AF539" si="2220">SUM(AD537:AE537)</f>
        <v>87772.2</v>
      </c>
      <c r="AG537" s="5"/>
      <c r="AH537" s="5">
        <f t="shared" ref="AH537:AH539" si="2221">SUM(AF537:AG537)</f>
        <v>87772.2</v>
      </c>
      <c r="AI537" s="127"/>
    </row>
    <row r="538" spans="1:35" ht="31.5" hidden="1" outlineLevel="7" x14ac:dyDescent="0.25">
      <c r="A538" s="138" t="s">
        <v>58</v>
      </c>
      <c r="B538" s="138" t="s">
        <v>11</v>
      </c>
      <c r="C538" s="18" t="s">
        <v>12</v>
      </c>
      <c r="D538" s="5">
        <v>8699.9</v>
      </c>
      <c r="E538" s="5"/>
      <c r="F538" s="5">
        <f t="shared" si="2208"/>
        <v>8699.9</v>
      </c>
      <c r="G538" s="5"/>
      <c r="H538" s="5">
        <f t="shared" si="2209"/>
        <v>8699.9</v>
      </c>
      <c r="I538" s="5"/>
      <c r="J538" s="5">
        <f t="shared" si="2210"/>
        <v>8699.9</v>
      </c>
      <c r="K538" s="5"/>
      <c r="L538" s="5">
        <f t="shared" si="2211"/>
        <v>8699.9</v>
      </c>
      <c r="M538" s="5"/>
      <c r="N538" s="5">
        <f t="shared" si="2212"/>
        <v>8699.9</v>
      </c>
      <c r="O538" s="5">
        <v>8700</v>
      </c>
      <c r="P538" s="5"/>
      <c r="Q538" s="5">
        <f t="shared" si="2213"/>
        <v>8700</v>
      </c>
      <c r="R538" s="5"/>
      <c r="S538" s="5">
        <f t="shared" si="2214"/>
        <v>8700</v>
      </c>
      <c r="T538" s="5"/>
      <c r="U538" s="5">
        <f t="shared" si="2215"/>
        <v>8700</v>
      </c>
      <c r="V538" s="5"/>
      <c r="W538" s="5">
        <f t="shared" si="2216"/>
        <v>8700</v>
      </c>
      <c r="X538" s="5"/>
      <c r="Y538" s="5">
        <f t="shared" si="2217"/>
        <v>8700</v>
      </c>
      <c r="Z538" s="5">
        <v>8700</v>
      </c>
      <c r="AA538" s="5"/>
      <c r="AB538" s="5">
        <f t="shared" si="2218"/>
        <v>8700</v>
      </c>
      <c r="AC538" s="5"/>
      <c r="AD538" s="5">
        <f t="shared" si="2219"/>
        <v>8700</v>
      </c>
      <c r="AE538" s="5"/>
      <c r="AF538" s="5">
        <f t="shared" si="2220"/>
        <v>8700</v>
      </c>
      <c r="AG538" s="5"/>
      <c r="AH538" s="5">
        <f t="shared" si="2221"/>
        <v>8700</v>
      </c>
      <c r="AI538" s="127"/>
    </row>
    <row r="539" spans="1:35" ht="15.75" hidden="1" outlineLevel="7" x14ac:dyDescent="0.25">
      <c r="A539" s="138" t="s">
        <v>58</v>
      </c>
      <c r="B539" s="138" t="s">
        <v>27</v>
      </c>
      <c r="C539" s="18" t="s">
        <v>28</v>
      </c>
      <c r="D539" s="5">
        <v>150.6</v>
      </c>
      <c r="E539" s="5"/>
      <c r="F539" s="5">
        <f t="shared" si="2208"/>
        <v>150.6</v>
      </c>
      <c r="G539" s="5"/>
      <c r="H539" s="5">
        <f t="shared" si="2209"/>
        <v>150.6</v>
      </c>
      <c r="I539" s="5"/>
      <c r="J539" s="5">
        <f t="shared" si="2210"/>
        <v>150.6</v>
      </c>
      <c r="K539" s="5"/>
      <c r="L539" s="5">
        <f t="shared" si="2211"/>
        <v>150.6</v>
      </c>
      <c r="M539" s="5"/>
      <c r="N539" s="5">
        <f t="shared" si="2212"/>
        <v>150.6</v>
      </c>
      <c r="O539" s="5">
        <v>150.6</v>
      </c>
      <c r="P539" s="5"/>
      <c r="Q539" s="5">
        <f t="shared" si="2213"/>
        <v>150.6</v>
      </c>
      <c r="R539" s="5"/>
      <c r="S539" s="5">
        <f t="shared" si="2214"/>
        <v>150.6</v>
      </c>
      <c r="T539" s="5"/>
      <c r="U539" s="5">
        <f t="shared" si="2215"/>
        <v>150.6</v>
      </c>
      <c r="V539" s="5"/>
      <c r="W539" s="5">
        <f t="shared" si="2216"/>
        <v>150.6</v>
      </c>
      <c r="X539" s="5"/>
      <c r="Y539" s="5">
        <f t="shared" si="2217"/>
        <v>150.6</v>
      </c>
      <c r="Z539" s="5">
        <v>150.6</v>
      </c>
      <c r="AA539" s="5"/>
      <c r="AB539" s="5">
        <f t="shared" si="2218"/>
        <v>150.6</v>
      </c>
      <c r="AC539" s="5"/>
      <c r="AD539" s="5">
        <f t="shared" si="2219"/>
        <v>150.6</v>
      </c>
      <c r="AE539" s="5"/>
      <c r="AF539" s="5">
        <f t="shared" si="2220"/>
        <v>150.6</v>
      </c>
      <c r="AG539" s="5"/>
      <c r="AH539" s="5">
        <f t="shared" si="2221"/>
        <v>150.6</v>
      </c>
      <c r="AI539" s="127"/>
    </row>
    <row r="540" spans="1:35" ht="47.25" hidden="1" outlineLevel="5" x14ac:dyDescent="0.25">
      <c r="A540" s="137" t="s">
        <v>104</v>
      </c>
      <c r="B540" s="137"/>
      <c r="C540" s="19" t="s">
        <v>20</v>
      </c>
      <c r="D540" s="4">
        <f>D541</f>
        <v>4150</v>
      </c>
      <c r="E540" s="4">
        <f t="shared" ref="E540:N540" si="2222">E541</f>
        <v>0</v>
      </c>
      <c r="F540" s="4">
        <f t="shared" si="2222"/>
        <v>4150</v>
      </c>
      <c r="G540" s="4">
        <f t="shared" si="2222"/>
        <v>0</v>
      </c>
      <c r="H540" s="4">
        <f t="shared" si="2222"/>
        <v>4150</v>
      </c>
      <c r="I540" s="4">
        <f t="shared" si="2222"/>
        <v>3850</v>
      </c>
      <c r="J540" s="4">
        <f t="shared" si="2222"/>
        <v>8000</v>
      </c>
      <c r="K540" s="4">
        <f t="shared" si="2222"/>
        <v>0</v>
      </c>
      <c r="L540" s="4">
        <f t="shared" si="2222"/>
        <v>8000</v>
      </c>
      <c r="M540" s="4">
        <f t="shared" si="2222"/>
        <v>0</v>
      </c>
      <c r="N540" s="4">
        <f t="shared" si="2222"/>
        <v>8000</v>
      </c>
      <c r="O540" s="4">
        <f>O541</f>
        <v>4150</v>
      </c>
      <c r="P540" s="4">
        <f t="shared" ref="P540:Y540" si="2223">P541</f>
        <v>0</v>
      </c>
      <c r="Q540" s="4">
        <f t="shared" si="2223"/>
        <v>4150</v>
      </c>
      <c r="R540" s="4">
        <f t="shared" si="2223"/>
        <v>0</v>
      </c>
      <c r="S540" s="4">
        <f t="shared" si="2223"/>
        <v>4150</v>
      </c>
      <c r="T540" s="4">
        <f t="shared" si="2223"/>
        <v>0</v>
      </c>
      <c r="U540" s="4">
        <f t="shared" si="2223"/>
        <v>4150</v>
      </c>
      <c r="V540" s="4">
        <f t="shared" si="2223"/>
        <v>0</v>
      </c>
      <c r="W540" s="4">
        <f t="shared" si="2223"/>
        <v>4150</v>
      </c>
      <c r="X540" s="4">
        <f t="shared" si="2223"/>
        <v>0</v>
      </c>
      <c r="Y540" s="4">
        <f t="shared" si="2223"/>
        <v>4150</v>
      </c>
      <c r="Z540" s="4">
        <f>Z541</f>
        <v>4150</v>
      </c>
      <c r="AA540" s="4">
        <f t="shared" ref="AA540:AH540" si="2224">AA541</f>
        <v>0</v>
      </c>
      <c r="AB540" s="4">
        <f t="shared" si="2224"/>
        <v>4150</v>
      </c>
      <c r="AC540" s="4">
        <f t="shared" si="2224"/>
        <v>0</v>
      </c>
      <c r="AD540" s="4">
        <f t="shared" si="2224"/>
        <v>4150</v>
      </c>
      <c r="AE540" s="4">
        <f t="shared" si="2224"/>
        <v>0</v>
      </c>
      <c r="AF540" s="4">
        <f t="shared" si="2224"/>
        <v>4150</v>
      </c>
      <c r="AG540" s="4">
        <f t="shared" si="2224"/>
        <v>0</v>
      </c>
      <c r="AH540" s="4">
        <f t="shared" si="2224"/>
        <v>4150</v>
      </c>
      <c r="AI540" s="127"/>
    </row>
    <row r="541" spans="1:35" ht="31.5" hidden="1" outlineLevel="7" x14ac:dyDescent="0.25">
      <c r="A541" s="138" t="s">
        <v>104</v>
      </c>
      <c r="B541" s="138" t="s">
        <v>11</v>
      </c>
      <c r="C541" s="18" t="s">
        <v>12</v>
      </c>
      <c r="D541" s="5">
        <v>4150</v>
      </c>
      <c r="E541" s="5"/>
      <c r="F541" s="5">
        <f t="shared" ref="F541" si="2225">SUM(D541:E541)</f>
        <v>4150</v>
      </c>
      <c r="G541" s="5"/>
      <c r="H541" s="5">
        <f t="shared" ref="H541" si="2226">SUM(F541:G541)</f>
        <v>4150</v>
      </c>
      <c r="I541" s="5">
        <v>3850</v>
      </c>
      <c r="J541" s="5">
        <f t="shared" ref="J541" si="2227">SUM(H541:I541)</f>
        <v>8000</v>
      </c>
      <c r="K541" s="5"/>
      <c r="L541" s="5">
        <f t="shared" ref="L541" si="2228">SUM(J541:K541)</f>
        <v>8000</v>
      </c>
      <c r="M541" s="5"/>
      <c r="N541" s="5">
        <f t="shared" ref="N541" si="2229">SUM(L541:M541)</f>
        <v>8000</v>
      </c>
      <c r="O541" s="5">
        <v>4150</v>
      </c>
      <c r="P541" s="5"/>
      <c r="Q541" s="5">
        <f t="shared" ref="Q541" si="2230">SUM(O541:P541)</f>
        <v>4150</v>
      </c>
      <c r="R541" s="5"/>
      <c r="S541" s="5">
        <f t="shared" ref="S541" si="2231">SUM(Q541:R541)</f>
        <v>4150</v>
      </c>
      <c r="T541" s="5"/>
      <c r="U541" s="5">
        <f t="shared" ref="U541" si="2232">SUM(S541:T541)</f>
        <v>4150</v>
      </c>
      <c r="V541" s="5"/>
      <c r="W541" s="5">
        <f t="shared" ref="W541" si="2233">SUM(U541:V541)</f>
        <v>4150</v>
      </c>
      <c r="X541" s="5"/>
      <c r="Y541" s="5">
        <f t="shared" ref="Y541" si="2234">SUM(W541:X541)</f>
        <v>4150</v>
      </c>
      <c r="Z541" s="5">
        <v>4150</v>
      </c>
      <c r="AA541" s="5"/>
      <c r="AB541" s="5">
        <f t="shared" ref="AB541" si="2235">SUM(Z541:AA541)</f>
        <v>4150</v>
      </c>
      <c r="AC541" s="5"/>
      <c r="AD541" s="5">
        <f t="shared" ref="AD541" si="2236">SUM(AB541:AC541)</f>
        <v>4150</v>
      </c>
      <c r="AE541" s="5"/>
      <c r="AF541" s="5">
        <f t="shared" ref="AF541" si="2237">SUM(AD541:AE541)</f>
        <v>4150</v>
      </c>
      <c r="AG541" s="5"/>
      <c r="AH541" s="5">
        <f t="shared" ref="AH541" si="2238">SUM(AF541:AG541)</f>
        <v>4150</v>
      </c>
      <c r="AI541" s="127"/>
    </row>
    <row r="542" spans="1:35" ht="31.5" hidden="1" outlineLevel="5" x14ac:dyDescent="0.25">
      <c r="A542" s="137" t="s">
        <v>60</v>
      </c>
      <c r="B542" s="137"/>
      <c r="C542" s="19" t="s">
        <v>14</v>
      </c>
      <c r="D542" s="4">
        <f>D543</f>
        <v>600</v>
      </c>
      <c r="E542" s="4">
        <f t="shared" ref="E542:N542" si="2239">E543</f>
        <v>0</v>
      </c>
      <c r="F542" s="4">
        <f t="shared" si="2239"/>
        <v>600</v>
      </c>
      <c r="G542" s="4">
        <f t="shared" si="2239"/>
        <v>0</v>
      </c>
      <c r="H542" s="4">
        <f t="shared" si="2239"/>
        <v>600</v>
      </c>
      <c r="I542" s="4">
        <f t="shared" si="2239"/>
        <v>0</v>
      </c>
      <c r="J542" s="4">
        <f t="shared" si="2239"/>
        <v>600</v>
      </c>
      <c r="K542" s="4">
        <f t="shared" si="2239"/>
        <v>0</v>
      </c>
      <c r="L542" s="4">
        <f t="shared" si="2239"/>
        <v>600</v>
      </c>
      <c r="M542" s="4">
        <f t="shared" si="2239"/>
        <v>0</v>
      </c>
      <c r="N542" s="4">
        <f t="shared" si="2239"/>
        <v>600</v>
      </c>
      <c r="O542" s="4">
        <f>O543</f>
        <v>600</v>
      </c>
      <c r="P542" s="4">
        <f t="shared" ref="P542:Y542" si="2240">P543</f>
        <v>0</v>
      </c>
      <c r="Q542" s="4">
        <f t="shared" si="2240"/>
        <v>600</v>
      </c>
      <c r="R542" s="4">
        <f t="shared" si="2240"/>
        <v>0</v>
      </c>
      <c r="S542" s="4">
        <f t="shared" si="2240"/>
        <v>600</v>
      </c>
      <c r="T542" s="4">
        <f t="shared" si="2240"/>
        <v>0</v>
      </c>
      <c r="U542" s="4">
        <f t="shared" si="2240"/>
        <v>600</v>
      </c>
      <c r="V542" s="4">
        <f t="shared" si="2240"/>
        <v>0</v>
      </c>
      <c r="W542" s="4">
        <f t="shared" si="2240"/>
        <v>600</v>
      </c>
      <c r="X542" s="4">
        <f t="shared" si="2240"/>
        <v>0</v>
      </c>
      <c r="Y542" s="4">
        <f t="shared" si="2240"/>
        <v>600</v>
      </c>
      <c r="Z542" s="4">
        <f>Z543</f>
        <v>600</v>
      </c>
      <c r="AA542" s="4">
        <f t="shared" ref="AA542:AH542" si="2241">AA543</f>
        <v>0</v>
      </c>
      <c r="AB542" s="4">
        <f t="shared" si="2241"/>
        <v>600</v>
      </c>
      <c r="AC542" s="4">
        <f t="shared" si="2241"/>
        <v>0</v>
      </c>
      <c r="AD542" s="4">
        <f t="shared" si="2241"/>
        <v>600</v>
      </c>
      <c r="AE542" s="4">
        <f t="shared" si="2241"/>
        <v>0</v>
      </c>
      <c r="AF542" s="4">
        <f t="shared" si="2241"/>
        <v>600</v>
      </c>
      <c r="AG542" s="4">
        <f t="shared" si="2241"/>
        <v>0</v>
      </c>
      <c r="AH542" s="4">
        <f t="shared" si="2241"/>
        <v>600</v>
      </c>
      <c r="AI542" s="127"/>
    </row>
    <row r="543" spans="1:35" ht="31.5" hidden="1" outlineLevel="7" x14ac:dyDescent="0.25">
      <c r="A543" s="138" t="s">
        <v>60</v>
      </c>
      <c r="B543" s="138" t="s">
        <v>11</v>
      </c>
      <c r="C543" s="18" t="s">
        <v>12</v>
      </c>
      <c r="D543" s="5">
        <v>600</v>
      </c>
      <c r="E543" s="5"/>
      <c r="F543" s="5">
        <f t="shared" ref="F543" si="2242">SUM(D543:E543)</f>
        <v>600</v>
      </c>
      <c r="G543" s="5"/>
      <c r="H543" s="5">
        <f t="shared" ref="H543" si="2243">SUM(F543:G543)</f>
        <v>600</v>
      </c>
      <c r="I543" s="5"/>
      <c r="J543" s="5">
        <f t="shared" ref="J543" si="2244">SUM(H543:I543)</f>
        <v>600</v>
      </c>
      <c r="K543" s="5"/>
      <c r="L543" s="5">
        <f t="shared" ref="L543" si="2245">SUM(J543:K543)</f>
        <v>600</v>
      </c>
      <c r="M543" s="5"/>
      <c r="N543" s="5">
        <f t="shared" ref="N543" si="2246">SUM(L543:M543)</f>
        <v>600</v>
      </c>
      <c r="O543" s="5">
        <v>600</v>
      </c>
      <c r="P543" s="5"/>
      <c r="Q543" s="5">
        <f t="shared" ref="Q543" si="2247">SUM(O543:P543)</f>
        <v>600</v>
      </c>
      <c r="R543" s="5"/>
      <c r="S543" s="5">
        <f t="shared" ref="S543" si="2248">SUM(Q543:R543)</f>
        <v>600</v>
      </c>
      <c r="T543" s="5"/>
      <c r="U543" s="5">
        <f t="shared" ref="U543" si="2249">SUM(S543:T543)</f>
        <v>600</v>
      </c>
      <c r="V543" s="5"/>
      <c r="W543" s="5">
        <f t="shared" ref="W543" si="2250">SUM(U543:V543)</f>
        <v>600</v>
      </c>
      <c r="X543" s="5"/>
      <c r="Y543" s="5">
        <f t="shared" ref="Y543" si="2251">SUM(W543:X543)</f>
        <v>600</v>
      </c>
      <c r="Z543" s="5">
        <v>600</v>
      </c>
      <c r="AA543" s="5"/>
      <c r="AB543" s="5">
        <f t="shared" ref="AB543" si="2252">SUM(Z543:AA543)</f>
        <v>600</v>
      </c>
      <c r="AC543" s="5"/>
      <c r="AD543" s="5">
        <f t="shared" ref="AD543" si="2253">SUM(AB543:AC543)</f>
        <v>600</v>
      </c>
      <c r="AE543" s="5"/>
      <c r="AF543" s="5">
        <f t="shared" ref="AF543" si="2254">SUM(AD543:AE543)</f>
        <v>600</v>
      </c>
      <c r="AG543" s="5"/>
      <c r="AH543" s="5">
        <f t="shared" ref="AH543" si="2255">SUM(AF543:AG543)</f>
        <v>600</v>
      </c>
      <c r="AI543" s="127"/>
    </row>
    <row r="544" spans="1:35" ht="31.5" hidden="1" outlineLevel="5" x14ac:dyDescent="0.25">
      <c r="A544" s="137" t="s">
        <v>105</v>
      </c>
      <c r="B544" s="137"/>
      <c r="C544" s="19" t="s">
        <v>106</v>
      </c>
      <c r="D544" s="4">
        <f>D545</f>
        <v>6472.9</v>
      </c>
      <c r="E544" s="4">
        <f t="shared" ref="E544:N544" si="2256">E545</f>
        <v>0</v>
      </c>
      <c r="F544" s="4">
        <f t="shared" si="2256"/>
        <v>6472.9</v>
      </c>
      <c r="G544" s="4">
        <f t="shared" si="2256"/>
        <v>0</v>
      </c>
      <c r="H544" s="4">
        <f t="shared" si="2256"/>
        <v>6472.9</v>
      </c>
      <c r="I544" s="4">
        <f t="shared" si="2256"/>
        <v>0</v>
      </c>
      <c r="J544" s="4">
        <f t="shared" si="2256"/>
        <v>6472.9</v>
      </c>
      <c r="K544" s="4">
        <f t="shared" si="2256"/>
        <v>0</v>
      </c>
      <c r="L544" s="4">
        <f t="shared" si="2256"/>
        <v>6472.9</v>
      </c>
      <c r="M544" s="4">
        <f t="shared" si="2256"/>
        <v>0</v>
      </c>
      <c r="N544" s="4">
        <f t="shared" si="2256"/>
        <v>6472.9</v>
      </c>
      <c r="O544" s="4">
        <f>O545</f>
        <v>5825.7</v>
      </c>
      <c r="P544" s="4">
        <f t="shared" ref="P544:Y544" si="2257">P545</f>
        <v>0</v>
      </c>
      <c r="Q544" s="4">
        <f t="shared" si="2257"/>
        <v>5825.7</v>
      </c>
      <c r="R544" s="4">
        <f t="shared" si="2257"/>
        <v>0</v>
      </c>
      <c r="S544" s="4">
        <f t="shared" si="2257"/>
        <v>5825.7</v>
      </c>
      <c r="T544" s="4">
        <f t="shared" si="2257"/>
        <v>0</v>
      </c>
      <c r="U544" s="4">
        <f t="shared" si="2257"/>
        <v>5825.7</v>
      </c>
      <c r="V544" s="4">
        <f t="shared" si="2257"/>
        <v>0</v>
      </c>
      <c r="W544" s="4">
        <f t="shared" si="2257"/>
        <v>5825.7</v>
      </c>
      <c r="X544" s="4">
        <f t="shared" si="2257"/>
        <v>0</v>
      </c>
      <c r="Y544" s="4">
        <f t="shared" si="2257"/>
        <v>5825.7</v>
      </c>
      <c r="Z544" s="4">
        <f>Z545</f>
        <v>5825.7</v>
      </c>
      <c r="AA544" s="4">
        <f t="shared" ref="AA544:AH544" si="2258">AA545</f>
        <v>0</v>
      </c>
      <c r="AB544" s="4">
        <f t="shared" si="2258"/>
        <v>5825.7</v>
      </c>
      <c r="AC544" s="4">
        <f t="shared" si="2258"/>
        <v>0</v>
      </c>
      <c r="AD544" s="4">
        <f t="shared" si="2258"/>
        <v>5825.7</v>
      </c>
      <c r="AE544" s="4">
        <f t="shared" si="2258"/>
        <v>0</v>
      </c>
      <c r="AF544" s="4">
        <f t="shared" si="2258"/>
        <v>5825.7</v>
      </c>
      <c r="AG544" s="4">
        <f t="shared" si="2258"/>
        <v>0</v>
      </c>
      <c r="AH544" s="4">
        <f t="shared" si="2258"/>
        <v>5825.7</v>
      </c>
      <c r="AI544" s="127"/>
    </row>
    <row r="545" spans="1:35" ht="31.5" hidden="1" outlineLevel="7" x14ac:dyDescent="0.25">
      <c r="A545" s="138" t="s">
        <v>105</v>
      </c>
      <c r="B545" s="138" t="s">
        <v>92</v>
      </c>
      <c r="C545" s="18" t="s">
        <v>93</v>
      </c>
      <c r="D545" s="5">
        <v>6472.9</v>
      </c>
      <c r="E545" s="5"/>
      <c r="F545" s="5">
        <f t="shared" ref="F545" si="2259">SUM(D545:E545)</f>
        <v>6472.9</v>
      </c>
      <c r="G545" s="5"/>
      <c r="H545" s="5">
        <f t="shared" ref="H545" si="2260">SUM(F545:G545)</f>
        <v>6472.9</v>
      </c>
      <c r="I545" s="5"/>
      <c r="J545" s="5">
        <f t="shared" ref="J545" si="2261">SUM(H545:I545)</f>
        <v>6472.9</v>
      </c>
      <c r="K545" s="5"/>
      <c r="L545" s="5">
        <f t="shared" ref="L545" si="2262">SUM(J545:K545)</f>
        <v>6472.9</v>
      </c>
      <c r="M545" s="5"/>
      <c r="N545" s="5">
        <f t="shared" ref="N545" si="2263">SUM(L545:M545)</f>
        <v>6472.9</v>
      </c>
      <c r="O545" s="5">
        <v>5825.7</v>
      </c>
      <c r="P545" s="5"/>
      <c r="Q545" s="5">
        <f t="shared" ref="Q545" si="2264">SUM(O545:P545)</f>
        <v>5825.7</v>
      </c>
      <c r="R545" s="5"/>
      <c r="S545" s="5">
        <f t="shared" ref="S545" si="2265">SUM(Q545:R545)</f>
        <v>5825.7</v>
      </c>
      <c r="T545" s="5"/>
      <c r="U545" s="5">
        <f t="shared" ref="U545" si="2266">SUM(S545:T545)</f>
        <v>5825.7</v>
      </c>
      <c r="V545" s="5"/>
      <c r="W545" s="5">
        <f t="shared" ref="W545" si="2267">SUM(U545:V545)</f>
        <v>5825.7</v>
      </c>
      <c r="X545" s="5"/>
      <c r="Y545" s="5">
        <f t="shared" ref="Y545" si="2268">SUM(W545:X545)</f>
        <v>5825.7</v>
      </c>
      <c r="Z545" s="5">
        <v>5825.7</v>
      </c>
      <c r="AA545" s="5"/>
      <c r="AB545" s="5">
        <f t="shared" ref="AB545" si="2269">SUM(Z545:AA545)</f>
        <v>5825.7</v>
      </c>
      <c r="AC545" s="5"/>
      <c r="AD545" s="5">
        <f t="shared" ref="AD545" si="2270">SUM(AB545:AC545)</f>
        <v>5825.7</v>
      </c>
      <c r="AE545" s="5"/>
      <c r="AF545" s="5">
        <f t="shared" ref="AF545" si="2271">SUM(AD545:AE545)</f>
        <v>5825.7</v>
      </c>
      <c r="AG545" s="5"/>
      <c r="AH545" s="5">
        <f t="shared" ref="AH545" si="2272">SUM(AF545:AG545)</f>
        <v>5825.7</v>
      </c>
      <c r="AI545" s="127"/>
    </row>
    <row r="546" spans="1:35" ht="31.5" outlineLevel="5" collapsed="1" x14ac:dyDescent="0.25">
      <c r="A546" s="137" t="s">
        <v>307</v>
      </c>
      <c r="B546" s="137"/>
      <c r="C546" s="19" t="s">
        <v>774</v>
      </c>
      <c r="D546" s="4">
        <f>D547</f>
        <v>13877</v>
      </c>
      <c r="E546" s="4">
        <f t="shared" ref="E546:N546" si="2273">E547</f>
        <v>0</v>
      </c>
      <c r="F546" s="4">
        <f t="shared" si="2273"/>
        <v>13877</v>
      </c>
      <c r="G546" s="4">
        <f t="shared" si="2273"/>
        <v>0</v>
      </c>
      <c r="H546" s="4">
        <f t="shared" si="2273"/>
        <v>13877</v>
      </c>
      <c r="I546" s="4">
        <f t="shared" si="2273"/>
        <v>0</v>
      </c>
      <c r="J546" s="4">
        <f t="shared" si="2273"/>
        <v>13877</v>
      </c>
      <c r="K546" s="4">
        <f t="shared" si="2273"/>
        <v>0</v>
      </c>
      <c r="L546" s="4">
        <f t="shared" si="2273"/>
        <v>13877</v>
      </c>
      <c r="M546" s="4">
        <f t="shared" si="2273"/>
        <v>-137.54</v>
      </c>
      <c r="N546" s="4">
        <f t="shared" si="2273"/>
        <v>13739.46</v>
      </c>
      <c r="O546" s="4">
        <f>O547</f>
        <v>13877</v>
      </c>
      <c r="P546" s="4">
        <f t="shared" ref="P546:Y546" si="2274">P547</f>
        <v>0</v>
      </c>
      <c r="Q546" s="4">
        <f t="shared" si="2274"/>
        <v>13877</v>
      </c>
      <c r="R546" s="4">
        <f t="shared" si="2274"/>
        <v>0</v>
      </c>
      <c r="S546" s="4">
        <f t="shared" si="2274"/>
        <v>13877</v>
      </c>
      <c r="T546" s="4">
        <f t="shared" si="2274"/>
        <v>0</v>
      </c>
      <c r="U546" s="4">
        <f t="shared" si="2274"/>
        <v>13877</v>
      </c>
      <c r="V546" s="4">
        <f t="shared" si="2274"/>
        <v>0</v>
      </c>
      <c r="W546" s="4">
        <f t="shared" si="2274"/>
        <v>13877</v>
      </c>
      <c r="X546" s="4">
        <f t="shared" si="2274"/>
        <v>0</v>
      </c>
      <c r="Y546" s="4">
        <f t="shared" si="2274"/>
        <v>13877</v>
      </c>
      <c r="Z546" s="4">
        <f>Z547</f>
        <v>13877</v>
      </c>
      <c r="AA546" s="4">
        <f t="shared" ref="AA546:AH546" si="2275">AA547</f>
        <v>0</v>
      </c>
      <c r="AB546" s="4">
        <f t="shared" si="2275"/>
        <v>13877</v>
      </c>
      <c r="AC546" s="4">
        <f t="shared" si="2275"/>
        <v>0</v>
      </c>
      <c r="AD546" s="4">
        <f t="shared" si="2275"/>
        <v>13877</v>
      </c>
      <c r="AE546" s="4">
        <f t="shared" si="2275"/>
        <v>0</v>
      </c>
      <c r="AF546" s="4">
        <f t="shared" si="2275"/>
        <v>13877</v>
      </c>
      <c r="AG546" s="4">
        <f t="shared" si="2275"/>
        <v>0</v>
      </c>
      <c r="AH546" s="4">
        <f t="shared" si="2275"/>
        <v>13877</v>
      </c>
      <c r="AI546" s="127"/>
    </row>
    <row r="547" spans="1:35" ht="15.75" outlineLevel="7" x14ac:dyDescent="0.25">
      <c r="A547" s="138" t="s">
        <v>307</v>
      </c>
      <c r="B547" s="138" t="s">
        <v>33</v>
      </c>
      <c r="C547" s="18" t="s">
        <v>34</v>
      </c>
      <c r="D547" s="5">
        <v>13877</v>
      </c>
      <c r="E547" s="5"/>
      <c r="F547" s="5">
        <f t="shared" ref="F547" si="2276">SUM(D547:E547)</f>
        <v>13877</v>
      </c>
      <c r="G547" s="5"/>
      <c r="H547" s="5">
        <f t="shared" ref="H547" si="2277">SUM(F547:G547)</f>
        <v>13877</v>
      </c>
      <c r="I547" s="5"/>
      <c r="J547" s="5">
        <f t="shared" ref="J547" si="2278">SUM(H547:I547)</f>
        <v>13877</v>
      </c>
      <c r="K547" s="5"/>
      <c r="L547" s="5">
        <f t="shared" ref="L547" si="2279">SUM(J547:K547)</f>
        <v>13877</v>
      </c>
      <c r="M547" s="5">
        <v>-137.54</v>
      </c>
      <c r="N547" s="5">
        <f t="shared" ref="N547" si="2280">SUM(L547:M547)</f>
        <v>13739.46</v>
      </c>
      <c r="O547" s="5">
        <v>13877</v>
      </c>
      <c r="P547" s="5"/>
      <c r="Q547" s="5">
        <f t="shared" ref="Q547" si="2281">SUM(O547:P547)</f>
        <v>13877</v>
      </c>
      <c r="R547" s="5"/>
      <c r="S547" s="5">
        <f t="shared" ref="S547" si="2282">SUM(Q547:R547)</f>
        <v>13877</v>
      </c>
      <c r="T547" s="5"/>
      <c r="U547" s="5">
        <f t="shared" ref="U547" si="2283">SUM(S547:T547)</f>
        <v>13877</v>
      </c>
      <c r="V547" s="5"/>
      <c r="W547" s="5">
        <f t="shared" ref="W547" si="2284">SUM(U547:V547)</f>
        <v>13877</v>
      </c>
      <c r="X547" s="5"/>
      <c r="Y547" s="5">
        <f t="shared" ref="Y547" si="2285">SUM(W547:X547)</f>
        <v>13877</v>
      </c>
      <c r="Z547" s="5">
        <v>13877</v>
      </c>
      <c r="AA547" s="5"/>
      <c r="AB547" s="5">
        <f t="shared" ref="AB547" si="2286">SUM(Z547:AA547)</f>
        <v>13877</v>
      </c>
      <c r="AC547" s="5"/>
      <c r="AD547" s="5">
        <f t="shared" ref="AD547" si="2287">SUM(AB547:AC547)</f>
        <v>13877</v>
      </c>
      <c r="AE547" s="5"/>
      <c r="AF547" s="5">
        <f t="shared" ref="AF547" si="2288">SUM(AD547:AE547)</f>
        <v>13877</v>
      </c>
      <c r="AG547" s="5"/>
      <c r="AH547" s="5">
        <f t="shared" ref="AH547" si="2289">SUM(AF547:AG547)</f>
        <v>13877</v>
      </c>
      <c r="AI547" s="127"/>
    </row>
    <row r="548" spans="1:35" ht="15.75" hidden="1" outlineLevel="5" x14ac:dyDescent="0.25">
      <c r="A548" s="137" t="s">
        <v>107</v>
      </c>
      <c r="B548" s="137"/>
      <c r="C548" s="19" t="s">
        <v>108</v>
      </c>
      <c r="D548" s="4">
        <f>D549</f>
        <v>1434.7</v>
      </c>
      <c r="E548" s="4">
        <f t="shared" ref="E548:N548" si="2290">E549</f>
        <v>0</v>
      </c>
      <c r="F548" s="4">
        <f t="shared" si="2290"/>
        <v>1434.7</v>
      </c>
      <c r="G548" s="4">
        <f t="shared" si="2290"/>
        <v>0</v>
      </c>
      <c r="H548" s="4">
        <f t="shared" si="2290"/>
        <v>1434.7</v>
      </c>
      <c r="I548" s="4">
        <f t="shared" si="2290"/>
        <v>0</v>
      </c>
      <c r="J548" s="4">
        <f t="shared" si="2290"/>
        <v>1434.7</v>
      </c>
      <c r="K548" s="4">
        <f t="shared" si="2290"/>
        <v>0</v>
      </c>
      <c r="L548" s="4">
        <f t="shared" si="2290"/>
        <v>1434.7</v>
      </c>
      <c r="M548" s="4">
        <f t="shared" si="2290"/>
        <v>0</v>
      </c>
      <c r="N548" s="4">
        <f t="shared" si="2290"/>
        <v>1434.7</v>
      </c>
      <c r="O548" s="4">
        <f>O549</f>
        <v>1434.7</v>
      </c>
      <c r="P548" s="4">
        <f t="shared" ref="P548:Y548" si="2291">P549</f>
        <v>0</v>
      </c>
      <c r="Q548" s="4">
        <f t="shared" si="2291"/>
        <v>1434.7</v>
      </c>
      <c r="R548" s="4">
        <f t="shared" si="2291"/>
        <v>0</v>
      </c>
      <c r="S548" s="4">
        <f t="shared" si="2291"/>
        <v>1434.7</v>
      </c>
      <c r="T548" s="4">
        <f t="shared" si="2291"/>
        <v>0</v>
      </c>
      <c r="U548" s="4">
        <f t="shared" si="2291"/>
        <v>1434.7</v>
      </c>
      <c r="V548" s="4">
        <f t="shared" si="2291"/>
        <v>0</v>
      </c>
      <c r="W548" s="4">
        <f t="shared" si="2291"/>
        <v>1434.7</v>
      </c>
      <c r="X548" s="4">
        <f t="shared" si="2291"/>
        <v>0</v>
      </c>
      <c r="Y548" s="4">
        <f t="shared" si="2291"/>
        <v>1434.7</v>
      </c>
      <c r="Z548" s="4">
        <f>Z549</f>
        <v>1434.7</v>
      </c>
      <c r="AA548" s="4">
        <f t="shared" ref="AA548:AH548" si="2292">AA549</f>
        <v>0</v>
      </c>
      <c r="AB548" s="4">
        <f t="shared" si="2292"/>
        <v>1434.7</v>
      </c>
      <c r="AC548" s="4">
        <f t="shared" si="2292"/>
        <v>0</v>
      </c>
      <c r="AD548" s="4">
        <f t="shared" si="2292"/>
        <v>1434.7</v>
      </c>
      <c r="AE548" s="4">
        <f t="shared" si="2292"/>
        <v>0</v>
      </c>
      <c r="AF548" s="4">
        <f t="shared" si="2292"/>
        <v>1434.7</v>
      </c>
      <c r="AG548" s="4">
        <f t="shared" si="2292"/>
        <v>0</v>
      </c>
      <c r="AH548" s="4">
        <f t="shared" si="2292"/>
        <v>1434.7</v>
      </c>
      <c r="AI548" s="127"/>
    </row>
    <row r="549" spans="1:35" ht="15.75" hidden="1" outlineLevel="7" x14ac:dyDescent="0.25">
      <c r="A549" s="138" t="s">
        <v>107</v>
      </c>
      <c r="B549" s="138" t="s">
        <v>33</v>
      </c>
      <c r="C549" s="18" t="s">
        <v>34</v>
      </c>
      <c r="D549" s="5">
        <v>1434.7</v>
      </c>
      <c r="E549" s="5"/>
      <c r="F549" s="5">
        <f t="shared" ref="F549" si="2293">SUM(D549:E549)</f>
        <v>1434.7</v>
      </c>
      <c r="G549" s="5"/>
      <c r="H549" s="5">
        <f t="shared" ref="H549" si="2294">SUM(F549:G549)</f>
        <v>1434.7</v>
      </c>
      <c r="I549" s="5"/>
      <c r="J549" s="5">
        <f t="shared" ref="J549" si="2295">SUM(H549:I549)</f>
        <v>1434.7</v>
      </c>
      <c r="K549" s="5"/>
      <c r="L549" s="5">
        <f t="shared" ref="L549" si="2296">SUM(J549:K549)</f>
        <v>1434.7</v>
      </c>
      <c r="M549" s="5"/>
      <c r="N549" s="5">
        <f t="shared" ref="N549" si="2297">SUM(L549:M549)</f>
        <v>1434.7</v>
      </c>
      <c r="O549" s="5">
        <v>1434.7</v>
      </c>
      <c r="P549" s="5"/>
      <c r="Q549" s="5">
        <f t="shared" ref="Q549" si="2298">SUM(O549:P549)</f>
        <v>1434.7</v>
      </c>
      <c r="R549" s="5"/>
      <c r="S549" s="5">
        <f t="shared" ref="S549" si="2299">SUM(Q549:R549)</f>
        <v>1434.7</v>
      </c>
      <c r="T549" s="5"/>
      <c r="U549" s="5">
        <f t="shared" ref="U549" si="2300">SUM(S549:T549)</f>
        <v>1434.7</v>
      </c>
      <c r="V549" s="5"/>
      <c r="W549" s="5">
        <f t="shared" ref="W549" si="2301">SUM(U549:V549)</f>
        <v>1434.7</v>
      </c>
      <c r="X549" s="5"/>
      <c r="Y549" s="5">
        <f t="shared" ref="Y549" si="2302">SUM(W549:X549)</f>
        <v>1434.7</v>
      </c>
      <c r="Z549" s="5">
        <v>1434.7</v>
      </c>
      <c r="AA549" s="5"/>
      <c r="AB549" s="5">
        <f t="shared" ref="AB549" si="2303">SUM(Z549:AA549)</f>
        <v>1434.7</v>
      </c>
      <c r="AC549" s="5"/>
      <c r="AD549" s="5">
        <f t="shared" ref="AD549" si="2304">SUM(AB549:AC549)</f>
        <v>1434.7</v>
      </c>
      <c r="AE549" s="5"/>
      <c r="AF549" s="5">
        <f t="shared" ref="AF549" si="2305">SUM(AD549:AE549)</f>
        <v>1434.7</v>
      </c>
      <c r="AG549" s="5"/>
      <c r="AH549" s="5">
        <f t="shared" ref="AH549" si="2306">SUM(AF549:AG549)</f>
        <v>1434.7</v>
      </c>
      <c r="AI549" s="127"/>
    </row>
    <row r="550" spans="1:35" ht="47.25" hidden="1" outlineLevel="5" x14ac:dyDescent="0.25">
      <c r="A550" s="137" t="s">
        <v>61</v>
      </c>
      <c r="B550" s="137"/>
      <c r="C550" s="19" t="s">
        <v>775</v>
      </c>
      <c r="D550" s="4">
        <f>D551</f>
        <v>16.5</v>
      </c>
      <c r="E550" s="4">
        <f t="shared" ref="E550:N550" si="2307">E551</f>
        <v>0</v>
      </c>
      <c r="F550" s="4">
        <f t="shared" si="2307"/>
        <v>16.5</v>
      </c>
      <c r="G550" s="4">
        <f t="shared" si="2307"/>
        <v>0</v>
      </c>
      <c r="H550" s="4">
        <f t="shared" si="2307"/>
        <v>16.5</v>
      </c>
      <c r="I550" s="4">
        <f t="shared" si="2307"/>
        <v>0</v>
      </c>
      <c r="J550" s="4">
        <f t="shared" si="2307"/>
        <v>16.5</v>
      </c>
      <c r="K550" s="4">
        <f t="shared" si="2307"/>
        <v>0.3</v>
      </c>
      <c r="L550" s="4">
        <f t="shared" si="2307"/>
        <v>16.8</v>
      </c>
      <c r="M550" s="4">
        <f t="shared" si="2307"/>
        <v>0</v>
      </c>
      <c r="N550" s="4">
        <f t="shared" si="2307"/>
        <v>16.8</v>
      </c>
      <c r="O550" s="4">
        <f>O551</f>
        <v>17</v>
      </c>
      <c r="P550" s="4">
        <f t="shared" ref="P550:Y550" si="2308">P551</f>
        <v>0</v>
      </c>
      <c r="Q550" s="4">
        <f t="shared" si="2308"/>
        <v>17</v>
      </c>
      <c r="R550" s="4">
        <f t="shared" si="2308"/>
        <v>0</v>
      </c>
      <c r="S550" s="4">
        <f t="shared" si="2308"/>
        <v>17</v>
      </c>
      <c r="T550" s="4">
        <f t="shared" si="2308"/>
        <v>0</v>
      </c>
      <c r="U550" s="4">
        <f t="shared" si="2308"/>
        <v>17</v>
      </c>
      <c r="V550" s="4">
        <f t="shared" si="2308"/>
        <v>0</v>
      </c>
      <c r="W550" s="4">
        <f t="shared" si="2308"/>
        <v>17</v>
      </c>
      <c r="X550" s="4">
        <f t="shared" si="2308"/>
        <v>0</v>
      </c>
      <c r="Y550" s="4">
        <f t="shared" si="2308"/>
        <v>17</v>
      </c>
      <c r="Z550" s="4">
        <f>Z551</f>
        <v>17</v>
      </c>
      <c r="AA550" s="4">
        <f t="shared" ref="AA550:AH550" si="2309">AA551</f>
        <v>0</v>
      </c>
      <c r="AB550" s="4">
        <f t="shared" si="2309"/>
        <v>17</v>
      </c>
      <c r="AC550" s="4">
        <f t="shared" si="2309"/>
        <v>0</v>
      </c>
      <c r="AD550" s="4">
        <f t="shared" si="2309"/>
        <v>17</v>
      </c>
      <c r="AE550" s="4">
        <f t="shared" si="2309"/>
        <v>0</v>
      </c>
      <c r="AF550" s="4">
        <f t="shared" si="2309"/>
        <v>17</v>
      </c>
      <c r="AG550" s="4">
        <f t="shared" si="2309"/>
        <v>0</v>
      </c>
      <c r="AH550" s="4">
        <f t="shared" si="2309"/>
        <v>17</v>
      </c>
      <c r="AI550" s="127"/>
    </row>
    <row r="551" spans="1:35" ht="47.25" hidden="1" outlineLevel="7" x14ac:dyDescent="0.25">
      <c r="A551" s="138" t="s">
        <v>61</v>
      </c>
      <c r="B551" s="138" t="s">
        <v>8</v>
      </c>
      <c r="C551" s="18" t="s">
        <v>9</v>
      </c>
      <c r="D551" s="5">
        <v>16.5</v>
      </c>
      <c r="E551" s="5"/>
      <c r="F551" s="5">
        <f t="shared" ref="F551" si="2310">SUM(D551:E551)</f>
        <v>16.5</v>
      </c>
      <c r="G551" s="5"/>
      <c r="H551" s="5">
        <f t="shared" ref="H551" si="2311">SUM(F551:G551)</f>
        <v>16.5</v>
      </c>
      <c r="I551" s="5"/>
      <c r="J551" s="5">
        <f t="shared" ref="J551" si="2312">SUM(H551:I551)</f>
        <v>16.5</v>
      </c>
      <c r="K551" s="5">
        <v>0.3</v>
      </c>
      <c r="L551" s="5">
        <f t="shared" ref="L551" si="2313">SUM(J551:K551)</f>
        <v>16.8</v>
      </c>
      <c r="M551" s="5"/>
      <c r="N551" s="5">
        <f t="shared" ref="N551" si="2314">SUM(L551:M551)</f>
        <v>16.8</v>
      </c>
      <c r="O551" s="5">
        <v>17</v>
      </c>
      <c r="P551" s="5"/>
      <c r="Q551" s="5">
        <f t="shared" ref="Q551" si="2315">SUM(O551:P551)</f>
        <v>17</v>
      </c>
      <c r="R551" s="5"/>
      <c r="S551" s="5">
        <f t="shared" ref="S551" si="2316">SUM(Q551:R551)</f>
        <v>17</v>
      </c>
      <c r="T551" s="5"/>
      <c r="U551" s="5">
        <f t="shared" ref="U551" si="2317">SUM(S551:T551)</f>
        <v>17</v>
      </c>
      <c r="V551" s="5"/>
      <c r="W551" s="5">
        <f t="shared" ref="W551" si="2318">SUM(U551:V551)</f>
        <v>17</v>
      </c>
      <c r="X551" s="5"/>
      <c r="Y551" s="5">
        <f t="shared" ref="Y551" si="2319">SUM(W551:X551)</f>
        <v>17</v>
      </c>
      <c r="Z551" s="5">
        <v>17</v>
      </c>
      <c r="AA551" s="5"/>
      <c r="AB551" s="5">
        <f t="shared" ref="AB551" si="2320">SUM(Z551:AA551)</f>
        <v>17</v>
      </c>
      <c r="AC551" s="5"/>
      <c r="AD551" s="5">
        <f t="shared" ref="AD551" si="2321">SUM(AB551:AC551)</f>
        <v>17</v>
      </c>
      <c r="AE551" s="5"/>
      <c r="AF551" s="5">
        <f t="shared" ref="AF551" si="2322">SUM(AD551:AE551)</f>
        <v>17</v>
      </c>
      <c r="AG551" s="5"/>
      <c r="AH551" s="5">
        <f t="shared" ref="AH551" si="2323">SUM(AF551:AG551)</f>
        <v>17</v>
      </c>
      <c r="AI551" s="127"/>
    </row>
    <row r="552" spans="1:35" ht="47.25" hidden="1" outlineLevel="5" x14ac:dyDescent="0.25">
      <c r="A552" s="137" t="s">
        <v>109</v>
      </c>
      <c r="B552" s="137"/>
      <c r="C552" s="19" t="s">
        <v>110</v>
      </c>
      <c r="D552" s="4">
        <f>D553</f>
        <v>919.3</v>
      </c>
      <c r="E552" s="4">
        <f t="shared" ref="E552:N552" si="2324">E553</f>
        <v>8.1</v>
      </c>
      <c r="F552" s="4">
        <f t="shared" si="2324"/>
        <v>927.4</v>
      </c>
      <c r="G552" s="4">
        <f t="shared" si="2324"/>
        <v>0</v>
      </c>
      <c r="H552" s="4">
        <f t="shared" si="2324"/>
        <v>927.4</v>
      </c>
      <c r="I552" s="4">
        <f t="shared" si="2324"/>
        <v>0</v>
      </c>
      <c r="J552" s="4">
        <f t="shared" si="2324"/>
        <v>927.4</v>
      </c>
      <c r="K552" s="4">
        <f t="shared" si="2324"/>
        <v>16.3</v>
      </c>
      <c r="L552" s="4">
        <f t="shared" si="2324"/>
        <v>943.69999999999993</v>
      </c>
      <c r="M552" s="4">
        <f t="shared" si="2324"/>
        <v>0</v>
      </c>
      <c r="N552" s="4">
        <f t="shared" si="2324"/>
        <v>943.69999999999993</v>
      </c>
      <c r="O552" s="4">
        <f>O553</f>
        <v>919.3</v>
      </c>
      <c r="P552" s="4">
        <f t="shared" ref="P552:Y552" si="2325">P553</f>
        <v>32.5</v>
      </c>
      <c r="Q552" s="4">
        <f t="shared" si="2325"/>
        <v>951.8</v>
      </c>
      <c r="R552" s="4">
        <f t="shared" si="2325"/>
        <v>0</v>
      </c>
      <c r="S552" s="4">
        <f t="shared" si="2325"/>
        <v>951.8</v>
      </c>
      <c r="T552" s="4">
        <f t="shared" si="2325"/>
        <v>0</v>
      </c>
      <c r="U552" s="4">
        <f t="shared" si="2325"/>
        <v>951.8</v>
      </c>
      <c r="V552" s="4">
        <f t="shared" si="2325"/>
        <v>0</v>
      </c>
      <c r="W552" s="4">
        <f t="shared" si="2325"/>
        <v>951.8</v>
      </c>
      <c r="X552" s="4">
        <f t="shared" si="2325"/>
        <v>0</v>
      </c>
      <c r="Y552" s="4">
        <f t="shared" si="2325"/>
        <v>951.8</v>
      </c>
      <c r="Z552" s="4">
        <f>Z553</f>
        <v>919.3</v>
      </c>
      <c r="AA552" s="4">
        <f t="shared" ref="AA552:AH552" si="2326">AA553</f>
        <v>32.5</v>
      </c>
      <c r="AB552" s="4">
        <f t="shared" si="2326"/>
        <v>951.8</v>
      </c>
      <c r="AC552" s="4">
        <f t="shared" si="2326"/>
        <v>0</v>
      </c>
      <c r="AD552" s="4">
        <f t="shared" si="2326"/>
        <v>951.8</v>
      </c>
      <c r="AE552" s="4">
        <f t="shared" si="2326"/>
        <v>0</v>
      </c>
      <c r="AF552" s="4">
        <f t="shared" si="2326"/>
        <v>951.8</v>
      </c>
      <c r="AG552" s="4">
        <f t="shared" si="2326"/>
        <v>0</v>
      </c>
      <c r="AH552" s="4">
        <f t="shared" si="2326"/>
        <v>951.8</v>
      </c>
      <c r="AI552" s="127"/>
    </row>
    <row r="553" spans="1:35" ht="31.5" hidden="1" outlineLevel="7" x14ac:dyDescent="0.25">
      <c r="A553" s="138" t="s">
        <v>109</v>
      </c>
      <c r="B553" s="138" t="s">
        <v>92</v>
      </c>
      <c r="C553" s="18" t="s">
        <v>93</v>
      </c>
      <c r="D553" s="5">
        <v>919.3</v>
      </c>
      <c r="E553" s="5">
        <v>8.1</v>
      </c>
      <c r="F553" s="5">
        <f>SUM(D553:E553)</f>
        <v>927.4</v>
      </c>
      <c r="G553" s="5"/>
      <c r="H553" s="5">
        <f>SUM(F553:G553)</f>
        <v>927.4</v>
      </c>
      <c r="I553" s="5"/>
      <c r="J553" s="5">
        <f>SUM(H553:I553)</f>
        <v>927.4</v>
      </c>
      <c r="K553" s="5">
        <v>16.3</v>
      </c>
      <c r="L553" s="5">
        <f>SUM(J553:K553)</f>
        <v>943.69999999999993</v>
      </c>
      <c r="M553" s="5"/>
      <c r="N553" s="5">
        <f>SUM(L553:M553)</f>
        <v>943.69999999999993</v>
      </c>
      <c r="O553" s="5">
        <v>919.3</v>
      </c>
      <c r="P553" s="5">
        <v>32.5</v>
      </c>
      <c r="Q553" s="5">
        <f>SUM(O553:P553)</f>
        <v>951.8</v>
      </c>
      <c r="R553" s="5"/>
      <c r="S553" s="5">
        <f>SUM(Q553:R553)</f>
        <v>951.8</v>
      </c>
      <c r="T553" s="5"/>
      <c r="U553" s="5">
        <f>SUM(S553:T553)</f>
        <v>951.8</v>
      </c>
      <c r="V553" s="5"/>
      <c r="W553" s="5">
        <f>SUM(U553:V553)</f>
        <v>951.8</v>
      </c>
      <c r="X553" s="5"/>
      <c r="Y553" s="5">
        <f>SUM(W553:X553)</f>
        <v>951.8</v>
      </c>
      <c r="Z553" s="5">
        <v>919.3</v>
      </c>
      <c r="AA553" s="5">
        <v>32.5</v>
      </c>
      <c r="AB553" s="5">
        <f>SUM(Z553:AA553)</f>
        <v>951.8</v>
      </c>
      <c r="AC553" s="5"/>
      <c r="AD553" s="5">
        <f>SUM(AB553:AC553)</f>
        <v>951.8</v>
      </c>
      <c r="AE553" s="5"/>
      <c r="AF553" s="5">
        <f>SUM(AD553:AE553)</f>
        <v>951.8</v>
      </c>
      <c r="AG553" s="5"/>
      <c r="AH553" s="5">
        <f>SUM(AF553:AG553)</f>
        <v>951.8</v>
      </c>
      <c r="AI553" s="127"/>
    </row>
    <row r="554" spans="1:35" ht="15.75" hidden="1" outlineLevel="5" x14ac:dyDescent="0.25">
      <c r="A554" s="137" t="s">
        <v>62</v>
      </c>
      <c r="B554" s="137"/>
      <c r="C554" s="19" t="s">
        <v>63</v>
      </c>
      <c r="D554" s="4">
        <f>D555</f>
        <v>68.400000000000006</v>
      </c>
      <c r="E554" s="4">
        <f t="shared" ref="E554:N554" si="2327">E555</f>
        <v>0</v>
      </c>
      <c r="F554" s="4">
        <f t="shared" si="2327"/>
        <v>68.400000000000006</v>
      </c>
      <c r="G554" s="4">
        <f t="shared" si="2327"/>
        <v>0</v>
      </c>
      <c r="H554" s="4">
        <f t="shared" si="2327"/>
        <v>68.400000000000006</v>
      </c>
      <c r="I554" s="4">
        <f t="shared" si="2327"/>
        <v>0</v>
      </c>
      <c r="J554" s="4">
        <f t="shared" si="2327"/>
        <v>68.400000000000006</v>
      </c>
      <c r="K554" s="4">
        <f t="shared" si="2327"/>
        <v>0</v>
      </c>
      <c r="L554" s="4">
        <f t="shared" si="2327"/>
        <v>68.400000000000006</v>
      </c>
      <c r="M554" s="4">
        <f t="shared" si="2327"/>
        <v>0</v>
      </c>
      <c r="N554" s="4">
        <f t="shared" si="2327"/>
        <v>68.400000000000006</v>
      </c>
      <c r="O554" s="4">
        <f>O555</f>
        <v>68.400000000000006</v>
      </c>
      <c r="P554" s="4">
        <f t="shared" ref="P554:Y554" si="2328">P555</f>
        <v>0</v>
      </c>
      <c r="Q554" s="4">
        <f t="shared" si="2328"/>
        <v>68.400000000000006</v>
      </c>
      <c r="R554" s="4">
        <f t="shared" si="2328"/>
        <v>0</v>
      </c>
      <c r="S554" s="4">
        <f t="shared" si="2328"/>
        <v>68.400000000000006</v>
      </c>
      <c r="T554" s="4">
        <f t="shared" si="2328"/>
        <v>0</v>
      </c>
      <c r="U554" s="4">
        <f t="shared" si="2328"/>
        <v>68.400000000000006</v>
      </c>
      <c r="V554" s="4">
        <f t="shared" si="2328"/>
        <v>0</v>
      </c>
      <c r="W554" s="4">
        <f t="shared" si="2328"/>
        <v>68.400000000000006</v>
      </c>
      <c r="X554" s="4">
        <f t="shared" si="2328"/>
        <v>0</v>
      </c>
      <c r="Y554" s="4">
        <f t="shared" si="2328"/>
        <v>68.400000000000006</v>
      </c>
      <c r="Z554" s="4">
        <f>Z555</f>
        <v>68.400000000000006</v>
      </c>
      <c r="AA554" s="4">
        <f t="shared" ref="AA554:AH554" si="2329">AA555</f>
        <v>0</v>
      </c>
      <c r="AB554" s="4">
        <f t="shared" si="2329"/>
        <v>68.400000000000006</v>
      </c>
      <c r="AC554" s="4">
        <f t="shared" si="2329"/>
        <v>0</v>
      </c>
      <c r="AD554" s="4">
        <f t="shared" si="2329"/>
        <v>68.400000000000006</v>
      </c>
      <c r="AE554" s="4">
        <f t="shared" si="2329"/>
        <v>0</v>
      </c>
      <c r="AF554" s="4">
        <f t="shared" si="2329"/>
        <v>68.400000000000006</v>
      </c>
      <c r="AG554" s="4">
        <f t="shared" si="2329"/>
        <v>0</v>
      </c>
      <c r="AH554" s="4">
        <f t="shared" si="2329"/>
        <v>68.400000000000006</v>
      </c>
      <c r="AI554" s="127"/>
    </row>
    <row r="555" spans="1:35" ht="31.5" hidden="1" outlineLevel="7" x14ac:dyDescent="0.25">
      <c r="A555" s="138" t="s">
        <v>62</v>
      </c>
      <c r="B555" s="138" t="s">
        <v>11</v>
      </c>
      <c r="C555" s="18" t="s">
        <v>12</v>
      </c>
      <c r="D555" s="5">
        <v>68.400000000000006</v>
      </c>
      <c r="E555" s="5"/>
      <c r="F555" s="5">
        <f t="shared" ref="F555" si="2330">SUM(D555:E555)</f>
        <v>68.400000000000006</v>
      </c>
      <c r="G555" s="5"/>
      <c r="H555" s="5">
        <f t="shared" ref="H555" si="2331">SUM(F555:G555)</f>
        <v>68.400000000000006</v>
      </c>
      <c r="I555" s="5"/>
      <c r="J555" s="5">
        <f t="shared" ref="J555" si="2332">SUM(H555:I555)</f>
        <v>68.400000000000006</v>
      </c>
      <c r="K555" s="5"/>
      <c r="L555" s="5">
        <f t="shared" ref="L555" si="2333">SUM(J555:K555)</f>
        <v>68.400000000000006</v>
      </c>
      <c r="M555" s="5"/>
      <c r="N555" s="5">
        <f t="shared" ref="N555" si="2334">SUM(L555:M555)</f>
        <v>68.400000000000006</v>
      </c>
      <c r="O555" s="5">
        <v>68.400000000000006</v>
      </c>
      <c r="P555" s="5"/>
      <c r="Q555" s="5">
        <f t="shared" ref="Q555" si="2335">SUM(O555:P555)</f>
        <v>68.400000000000006</v>
      </c>
      <c r="R555" s="5"/>
      <c r="S555" s="5">
        <f t="shared" ref="S555" si="2336">SUM(Q555:R555)</f>
        <v>68.400000000000006</v>
      </c>
      <c r="T555" s="5"/>
      <c r="U555" s="5">
        <f t="shared" ref="U555" si="2337">SUM(S555:T555)</f>
        <v>68.400000000000006</v>
      </c>
      <c r="V555" s="5"/>
      <c r="W555" s="5">
        <f t="shared" ref="W555" si="2338">SUM(U555:V555)</f>
        <v>68.400000000000006</v>
      </c>
      <c r="X555" s="5"/>
      <c r="Y555" s="5">
        <f t="shared" ref="Y555" si="2339">SUM(W555:X555)</f>
        <v>68.400000000000006</v>
      </c>
      <c r="Z555" s="5">
        <v>68.400000000000006</v>
      </c>
      <c r="AA555" s="5"/>
      <c r="AB555" s="5">
        <f t="shared" ref="AB555" si="2340">SUM(Z555:AA555)</f>
        <v>68.400000000000006</v>
      </c>
      <c r="AC555" s="5"/>
      <c r="AD555" s="5">
        <f t="shared" ref="AD555" si="2341">SUM(AB555:AC555)</f>
        <v>68.400000000000006</v>
      </c>
      <c r="AE555" s="5"/>
      <c r="AF555" s="5">
        <f t="shared" ref="AF555" si="2342">SUM(AD555:AE555)</f>
        <v>68.400000000000006</v>
      </c>
      <c r="AG555" s="5"/>
      <c r="AH555" s="5">
        <f t="shared" ref="AH555" si="2343">SUM(AF555:AG555)</f>
        <v>68.400000000000006</v>
      </c>
      <c r="AI555" s="127"/>
    </row>
    <row r="556" spans="1:35" ht="31.5" hidden="1" outlineLevel="5" x14ac:dyDescent="0.25">
      <c r="A556" s="137" t="s">
        <v>64</v>
      </c>
      <c r="B556" s="137"/>
      <c r="C556" s="19" t="s">
        <v>65</v>
      </c>
      <c r="D556" s="4">
        <f>D557+D558</f>
        <v>175.7</v>
      </c>
      <c r="E556" s="4">
        <f t="shared" ref="E556:L556" si="2344">E557+E558</f>
        <v>0</v>
      </c>
      <c r="F556" s="4">
        <f t="shared" si="2344"/>
        <v>175.7</v>
      </c>
      <c r="G556" s="4">
        <f t="shared" si="2344"/>
        <v>0</v>
      </c>
      <c r="H556" s="4">
        <f t="shared" si="2344"/>
        <v>175.7</v>
      </c>
      <c r="I556" s="4">
        <f t="shared" si="2344"/>
        <v>0</v>
      </c>
      <c r="J556" s="4">
        <f t="shared" si="2344"/>
        <v>175.7</v>
      </c>
      <c r="K556" s="4">
        <f t="shared" si="2344"/>
        <v>3.3</v>
      </c>
      <c r="L556" s="4">
        <f t="shared" si="2344"/>
        <v>179</v>
      </c>
      <c r="M556" s="4">
        <f t="shared" ref="M556:N556" si="2345">M557+M558</f>
        <v>0</v>
      </c>
      <c r="N556" s="4">
        <f t="shared" si="2345"/>
        <v>179</v>
      </c>
      <c r="O556" s="4">
        <f>O557+O558</f>
        <v>180.7</v>
      </c>
      <c r="P556" s="4">
        <f t="shared" ref="P556:W556" si="2346">P557+P558</f>
        <v>0</v>
      </c>
      <c r="Q556" s="4">
        <f t="shared" si="2346"/>
        <v>180.7</v>
      </c>
      <c r="R556" s="4">
        <f t="shared" si="2346"/>
        <v>0</v>
      </c>
      <c r="S556" s="4">
        <f t="shared" si="2346"/>
        <v>180.7</v>
      </c>
      <c r="T556" s="4">
        <f t="shared" si="2346"/>
        <v>0</v>
      </c>
      <c r="U556" s="4">
        <f t="shared" si="2346"/>
        <v>180.7</v>
      </c>
      <c r="V556" s="4">
        <f t="shared" si="2346"/>
        <v>0</v>
      </c>
      <c r="W556" s="4">
        <f t="shared" si="2346"/>
        <v>180.7</v>
      </c>
      <c r="X556" s="4">
        <f t="shared" ref="X556:Y556" si="2347">X557+X558</f>
        <v>0</v>
      </c>
      <c r="Y556" s="4">
        <f t="shared" si="2347"/>
        <v>180.7</v>
      </c>
      <c r="Z556" s="4">
        <f>Z557+Z558</f>
        <v>180.7</v>
      </c>
      <c r="AA556" s="4">
        <f t="shared" ref="AA556:AD556" si="2348">AA557+AA558</f>
        <v>0</v>
      </c>
      <c r="AB556" s="4">
        <f t="shared" si="2348"/>
        <v>180.7</v>
      </c>
      <c r="AC556" s="4">
        <f t="shared" si="2348"/>
        <v>0</v>
      </c>
      <c r="AD556" s="4">
        <f t="shared" si="2348"/>
        <v>180.7</v>
      </c>
      <c r="AE556" s="4">
        <f t="shared" ref="AE556:AH556" si="2349">AE557+AE558</f>
        <v>0</v>
      </c>
      <c r="AF556" s="4">
        <f t="shared" si="2349"/>
        <v>180.7</v>
      </c>
      <c r="AG556" s="4">
        <f t="shared" si="2349"/>
        <v>0</v>
      </c>
      <c r="AH556" s="4">
        <f t="shared" si="2349"/>
        <v>180.7</v>
      </c>
      <c r="AI556" s="127"/>
    </row>
    <row r="557" spans="1:35" ht="47.25" hidden="1" outlineLevel="7" x14ac:dyDescent="0.25">
      <c r="A557" s="138" t="s">
        <v>64</v>
      </c>
      <c r="B557" s="138" t="s">
        <v>8</v>
      </c>
      <c r="C557" s="18" t="s">
        <v>9</v>
      </c>
      <c r="D557" s="5">
        <v>115.7</v>
      </c>
      <c r="E557" s="5"/>
      <c r="F557" s="5">
        <f t="shared" ref="F557:F558" si="2350">SUM(D557:E557)</f>
        <v>115.7</v>
      </c>
      <c r="G557" s="5"/>
      <c r="H557" s="5">
        <f t="shared" ref="H557:H558" si="2351">SUM(F557:G557)</f>
        <v>115.7</v>
      </c>
      <c r="I557" s="5"/>
      <c r="J557" s="5">
        <f t="shared" ref="J557:J558" si="2352">SUM(H557:I557)</f>
        <v>115.7</v>
      </c>
      <c r="K557" s="5">
        <v>3.3</v>
      </c>
      <c r="L557" s="5">
        <f t="shared" ref="L557:L558" si="2353">SUM(J557:K557)</f>
        <v>119</v>
      </c>
      <c r="M557" s="5"/>
      <c r="N557" s="5">
        <f t="shared" ref="N557:N558" si="2354">SUM(L557:M557)</f>
        <v>119</v>
      </c>
      <c r="O557" s="5">
        <v>120.7</v>
      </c>
      <c r="P557" s="5"/>
      <c r="Q557" s="5">
        <f t="shared" ref="Q557:Q558" si="2355">SUM(O557:P557)</f>
        <v>120.7</v>
      </c>
      <c r="R557" s="5"/>
      <c r="S557" s="5">
        <f t="shared" ref="S557:S558" si="2356">SUM(Q557:R557)</f>
        <v>120.7</v>
      </c>
      <c r="T557" s="5"/>
      <c r="U557" s="5">
        <f t="shared" ref="U557:U558" si="2357">SUM(S557:T557)</f>
        <v>120.7</v>
      </c>
      <c r="V557" s="5"/>
      <c r="W557" s="5">
        <f t="shared" ref="W557:W558" si="2358">SUM(U557:V557)</f>
        <v>120.7</v>
      </c>
      <c r="X557" s="5"/>
      <c r="Y557" s="5">
        <f t="shared" ref="Y557:Y558" si="2359">SUM(W557:X557)</f>
        <v>120.7</v>
      </c>
      <c r="Z557" s="5">
        <v>120.7</v>
      </c>
      <c r="AA557" s="5"/>
      <c r="AB557" s="5">
        <f t="shared" ref="AB557:AB558" si="2360">SUM(Z557:AA557)</f>
        <v>120.7</v>
      </c>
      <c r="AC557" s="5"/>
      <c r="AD557" s="5">
        <f t="shared" ref="AD557:AD558" si="2361">SUM(AB557:AC557)</f>
        <v>120.7</v>
      </c>
      <c r="AE557" s="5"/>
      <c r="AF557" s="5">
        <f t="shared" ref="AF557:AF558" si="2362">SUM(AD557:AE557)</f>
        <v>120.7</v>
      </c>
      <c r="AG557" s="5"/>
      <c r="AH557" s="5">
        <f t="shared" ref="AH557:AH558" si="2363">SUM(AF557:AG557)</f>
        <v>120.7</v>
      </c>
      <c r="AI557" s="127"/>
    </row>
    <row r="558" spans="1:35" ht="31.5" hidden="1" outlineLevel="7" x14ac:dyDescent="0.25">
      <c r="A558" s="138" t="s">
        <v>64</v>
      </c>
      <c r="B558" s="138" t="s">
        <v>11</v>
      </c>
      <c r="C558" s="18" t="s">
        <v>12</v>
      </c>
      <c r="D558" s="5">
        <v>60</v>
      </c>
      <c r="E558" s="5"/>
      <c r="F558" s="5">
        <f t="shared" si="2350"/>
        <v>60</v>
      </c>
      <c r="G558" s="5"/>
      <c r="H558" s="5">
        <f t="shared" si="2351"/>
        <v>60</v>
      </c>
      <c r="I558" s="5"/>
      <c r="J558" s="5">
        <f t="shared" si="2352"/>
        <v>60</v>
      </c>
      <c r="K558" s="5"/>
      <c r="L558" s="5">
        <f t="shared" si="2353"/>
        <v>60</v>
      </c>
      <c r="M558" s="5"/>
      <c r="N558" s="5">
        <f t="shared" si="2354"/>
        <v>60</v>
      </c>
      <c r="O558" s="5">
        <v>60</v>
      </c>
      <c r="P558" s="5"/>
      <c r="Q558" s="5">
        <f t="shared" si="2355"/>
        <v>60</v>
      </c>
      <c r="R558" s="5"/>
      <c r="S558" s="5">
        <f t="shared" si="2356"/>
        <v>60</v>
      </c>
      <c r="T558" s="5"/>
      <c r="U558" s="5">
        <f t="shared" si="2357"/>
        <v>60</v>
      </c>
      <c r="V558" s="5"/>
      <c r="W558" s="5">
        <f t="shared" si="2358"/>
        <v>60</v>
      </c>
      <c r="X558" s="5"/>
      <c r="Y558" s="5">
        <f t="shared" si="2359"/>
        <v>60</v>
      </c>
      <c r="Z558" s="5">
        <v>60</v>
      </c>
      <c r="AA558" s="5"/>
      <c r="AB558" s="5">
        <f t="shared" si="2360"/>
        <v>60</v>
      </c>
      <c r="AC558" s="5"/>
      <c r="AD558" s="5">
        <f t="shared" si="2361"/>
        <v>60</v>
      </c>
      <c r="AE558" s="5"/>
      <c r="AF558" s="5">
        <f t="shared" si="2362"/>
        <v>60</v>
      </c>
      <c r="AG558" s="5"/>
      <c r="AH558" s="5">
        <f t="shared" si="2363"/>
        <v>60</v>
      </c>
      <c r="AI558" s="127"/>
    </row>
    <row r="559" spans="1:35" ht="31.5" hidden="1" outlineLevel="5" x14ac:dyDescent="0.25">
      <c r="A559" s="137" t="s">
        <v>66</v>
      </c>
      <c r="B559" s="137"/>
      <c r="C559" s="19" t="s">
        <v>608</v>
      </c>
      <c r="D559" s="4">
        <f>D560+D561</f>
        <v>4910.2</v>
      </c>
      <c r="E559" s="4">
        <f t="shared" ref="E559:L559" si="2364">E560+E561</f>
        <v>0</v>
      </c>
      <c r="F559" s="4">
        <f t="shared" si="2364"/>
        <v>4910.2</v>
      </c>
      <c r="G559" s="4">
        <f t="shared" si="2364"/>
        <v>0</v>
      </c>
      <c r="H559" s="4">
        <f t="shared" si="2364"/>
        <v>4910.2</v>
      </c>
      <c r="I559" s="4">
        <f t="shared" si="2364"/>
        <v>0</v>
      </c>
      <c r="J559" s="4">
        <f t="shared" si="2364"/>
        <v>4910.2</v>
      </c>
      <c r="K559" s="4">
        <f t="shared" si="2364"/>
        <v>90.7</v>
      </c>
      <c r="L559" s="4">
        <f t="shared" si="2364"/>
        <v>5000.8999999999996</v>
      </c>
      <c r="M559" s="4">
        <f t="shared" ref="M559:N559" si="2365">M560+M561</f>
        <v>0</v>
      </c>
      <c r="N559" s="4">
        <f t="shared" si="2365"/>
        <v>5000.8999999999996</v>
      </c>
      <c r="O559" s="4">
        <f>O560+O561</f>
        <v>5046.3</v>
      </c>
      <c r="P559" s="4">
        <f t="shared" ref="P559:W559" si="2366">P560+P561</f>
        <v>0</v>
      </c>
      <c r="Q559" s="4">
        <f t="shared" si="2366"/>
        <v>5046.3</v>
      </c>
      <c r="R559" s="4">
        <f t="shared" si="2366"/>
        <v>0</v>
      </c>
      <c r="S559" s="4">
        <f t="shared" si="2366"/>
        <v>5046.3</v>
      </c>
      <c r="T559" s="4">
        <f t="shared" si="2366"/>
        <v>0</v>
      </c>
      <c r="U559" s="4">
        <f t="shared" si="2366"/>
        <v>5046.3</v>
      </c>
      <c r="V559" s="4">
        <f t="shared" si="2366"/>
        <v>0</v>
      </c>
      <c r="W559" s="4">
        <f t="shared" si="2366"/>
        <v>5046.3</v>
      </c>
      <c r="X559" s="4">
        <f t="shared" ref="X559:Y559" si="2367">X560+X561</f>
        <v>0</v>
      </c>
      <c r="Y559" s="4">
        <f t="shared" si="2367"/>
        <v>5046.3</v>
      </c>
      <c r="Z559" s="4">
        <f>Z560+Z561</f>
        <v>5046.3</v>
      </c>
      <c r="AA559" s="4">
        <f t="shared" ref="AA559:AD559" si="2368">AA560+AA561</f>
        <v>0</v>
      </c>
      <c r="AB559" s="4">
        <f t="shared" si="2368"/>
        <v>5046.3</v>
      </c>
      <c r="AC559" s="4">
        <f t="shared" si="2368"/>
        <v>0</v>
      </c>
      <c r="AD559" s="4">
        <f t="shared" si="2368"/>
        <v>5046.3</v>
      </c>
      <c r="AE559" s="4">
        <f t="shared" ref="AE559:AH559" si="2369">AE560+AE561</f>
        <v>0</v>
      </c>
      <c r="AF559" s="4">
        <f t="shared" si="2369"/>
        <v>5046.3</v>
      </c>
      <c r="AG559" s="4">
        <f t="shared" si="2369"/>
        <v>0</v>
      </c>
      <c r="AH559" s="4">
        <f t="shared" si="2369"/>
        <v>5046.3</v>
      </c>
      <c r="AI559" s="127"/>
    </row>
    <row r="560" spans="1:35" ht="47.25" hidden="1" outlineLevel="7" x14ac:dyDescent="0.25">
      <c r="A560" s="138" t="s">
        <v>66</v>
      </c>
      <c r="B560" s="138" t="s">
        <v>8</v>
      </c>
      <c r="C560" s="18" t="s">
        <v>9</v>
      </c>
      <c r="D560" s="5">
        <v>4774.2</v>
      </c>
      <c r="E560" s="5"/>
      <c r="F560" s="5">
        <f t="shared" ref="F560:F561" si="2370">SUM(D560:E560)</f>
        <v>4774.2</v>
      </c>
      <c r="G560" s="5"/>
      <c r="H560" s="5">
        <f t="shared" ref="H560:H561" si="2371">SUM(F560:G560)</f>
        <v>4774.2</v>
      </c>
      <c r="I560" s="5"/>
      <c r="J560" s="5">
        <f t="shared" ref="J560:J561" si="2372">SUM(H560:I560)</f>
        <v>4774.2</v>
      </c>
      <c r="K560" s="5">
        <v>95.7</v>
      </c>
      <c r="L560" s="5">
        <f t="shared" ref="L560:L561" si="2373">SUM(J560:K560)</f>
        <v>4869.8999999999996</v>
      </c>
      <c r="M560" s="5"/>
      <c r="N560" s="5">
        <f t="shared" ref="N560:N561" si="2374">SUM(L560:M560)</f>
        <v>4869.8999999999996</v>
      </c>
      <c r="O560" s="5">
        <v>4910.3</v>
      </c>
      <c r="P560" s="5"/>
      <c r="Q560" s="5">
        <f t="shared" ref="Q560:Q561" si="2375">SUM(O560:P560)</f>
        <v>4910.3</v>
      </c>
      <c r="R560" s="5"/>
      <c r="S560" s="5">
        <f t="shared" ref="S560:S561" si="2376">SUM(Q560:R560)</f>
        <v>4910.3</v>
      </c>
      <c r="T560" s="5"/>
      <c r="U560" s="5">
        <f t="shared" ref="U560:U561" si="2377">SUM(S560:T560)</f>
        <v>4910.3</v>
      </c>
      <c r="V560" s="5"/>
      <c r="W560" s="5">
        <f t="shared" ref="W560:W561" si="2378">SUM(U560:V560)</f>
        <v>4910.3</v>
      </c>
      <c r="X560" s="5"/>
      <c r="Y560" s="5">
        <f t="shared" ref="Y560:Y561" si="2379">SUM(W560:X560)</f>
        <v>4910.3</v>
      </c>
      <c r="Z560" s="5">
        <v>4910.3</v>
      </c>
      <c r="AA560" s="5"/>
      <c r="AB560" s="5">
        <f t="shared" ref="AB560:AB561" si="2380">SUM(Z560:AA560)</f>
        <v>4910.3</v>
      </c>
      <c r="AC560" s="5"/>
      <c r="AD560" s="5">
        <f t="shared" ref="AD560:AD561" si="2381">SUM(AB560:AC560)</f>
        <v>4910.3</v>
      </c>
      <c r="AE560" s="5"/>
      <c r="AF560" s="5">
        <f t="shared" ref="AF560:AF561" si="2382">SUM(AD560:AE560)</f>
        <v>4910.3</v>
      </c>
      <c r="AG560" s="5"/>
      <c r="AH560" s="5">
        <f t="shared" ref="AH560:AH561" si="2383">SUM(AF560:AG560)</f>
        <v>4910.3</v>
      </c>
      <c r="AI560" s="127"/>
    </row>
    <row r="561" spans="1:35" ht="31.5" hidden="1" outlineLevel="7" x14ac:dyDescent="0.25">
      <c r="A561" s="138" t="s">
        <v>66</v>
      </c>
      <c r="B561" s="138" t="s">
        <v>11</v>
      </c>
      <c r="C561" s="18" t="s">
        <v>12</v>
      </c>
      <c r="D561" s="5">
        <v>136</v>
      </c>
      <c r="E561" s="5"/>
      <c r="F561" s="5">
        <f t="shared" si="2370"/>
        <v>136</v>
      </c>
      <c r="G561" s="5"/>
      <c r="H561" s="5">
        <f t="shared" si="2371"/>
        <v>136</v>
      </c>
      <c r="I561" s="5"/>
      <c r="J561" s="5">
        <f t="shared" si="2372"/>
        <v>136</v>
      </c>
      <c r="K561" s="5">
        <v>-5</v>
      </c>
      <c r="L561" s="5">
        <f t="shared" si="2373"/>
        <v>131</v>
      </c>
      <c r="M561" s="5"/>
      <c r="N561" s="5">
        <f t="shared" si="2374"/>
        <v>131</v>
      </c>
      <c r="O561" s="5">
        <v>136</v>
      </c>
      <c r="P561" s="5"/>
      <c r="Q561" s="5">
        <f t="shared" si="2375"/>
        <v>136</v>
      </c>
      <c r="R561" s="5"/>
      <c r="S561" s="5">
        <f t="shared" si="2376"/>
        <v>136</v>
      </c>
      <c r="T561" s="5"/>
      <c r="U561" s="5">
        <f t="shared" si="2377"/>
        <v>136</v>
      </c>
      <c r="V561" s="5"/>
      <c r="W561" s="5">
        <f t="shared" si="2378"/>
        <v>136</v>
      </c>
      <c r="X561" s="5"/>
      <c r="Y561" s="5">
        <f t="shared" si="2379"/>
        <v>136</v>
      </c>
      <c r="Z561" s="5">
        <v>136</v>
      </c>
      <c r="AA561" s="5"/>
      <c r="AB561" s="5">
        <f t="shared" si="2380"/>
        <v>136</v>
      </c>
      <c r="AC561" s="5"/>
      <c r="AD561" s="5">
        <f t="shared" si="2381"/>
        <v>136</v>
      </c>
      <c r="AE561" s="5"/>
      <c r="AF561" s="5">
        <f t="shared" si="2382"/>
        <v>136</v>
      </c>
      <c r="AG561" s="5"/>
      <c r="AH561" s="5">
        <f t="shared" si="2383"/>
        <v>136</v>
      </c>
      <c r="AI561" s="127"/>
    </row>
    <row r="562" spans="1:35" ht="63" hidden="1" outlineLevel="5" x14ac:dyDescent="0.25">
      <c r="A562" s="137" t="s">
        <v>67</v>
      </c>
      <c r="B562" s="137"/>
      <c r="C562" s="19" t="s">
        <v>68</v>
      </c>
      <c r="D562" s="4">
        <f>D563</f>
        <v>0.5</v>
      </c>
      <c r="E562" s="4">
        <f t="shared" ref="E562:N562" si="2384">E563</f>
        <v>0</v>
      </c>
      <c r="F562" s="4">
        <f t="shared" si="2384"/>
        <v>0.5</v>
      </c>
      <c r="G562" s="4">
        <f t="shared" si="2384"/>
        <v>0</v>
      </c>
      <c r="H562" s="4">
        <f t="shared" si="2384"/>
        <v>0.5</v>
      </c>
      <c r="I562" s="4">
        <f t="shared" si="2384"/>
        <v>0</v>
      </c>
      <c r="J562" s="4">
        <f t="shared" si="2384"/>
        <v>0.5</v>
      </c>
      <c r="K562" s="4">
        <f t="shared" si="2384"/>
        <v>0</v>
      </c>
      <c r="L562" s="4">
        <f t="shared" si="2384"/>
        <v>0.5</v>
      </c>
      <c r="M562" s="4">
        <f t="shared" si="2384"/>
        <v>0</v>
      </c>
      <c r="N562" s="4">
        <f t="shared" si="2384"/>
        <v>0.5</v>
      </c>
      <c r="O562" s="4">
        <f>O563</f>
        <v>0.5</v>
      </c>
      <c r="P562" s="4">
        <f t="shared" ref="P562:Y562" si="2385">P563</f>
        <v>0</v>
      </c>
      <c r="Q562" s="4">
        <f t="shared" si="2385"/>
        <v>0.5</v>
      </c>
      <c r="R562" s="4">
        <f t="shared" si="2385"/>
        <v>0</v>
      </c>
      <c r="S562" s="4">
        <f t="shared" si="2385"/>
        <v>0.5</v>
      </c>
      <c r="T562" s="4">
        <f t="shared" si="2385"/>
        <v>0</v>
      </c>
      <c r="U562" s="4">
        <f t="shared" si="2385"/>
        <v>0.5</v>
      </c>
      <c r="V562" s="4">
        <f t="shared" si="2385"/>
        <v>0</v>
      </c>
      <c r="W562" s="4">
        <f t="shared" si="2385"/>
        <v>0.5</v>
      </c>
      <c r="X562" s="4">
        <f t="shared" si="2385"/>
        <v>0</v>
      </c>
      <c r="Y562" s="4">
        <f t="shared" si="2385"/>
        <v>0.5</v>
      </c>
      <c r="Z562" s="4">
        <f>Z563</f>
        <v>0.5</v>
      </c>
      <c r="AA562" s="4">
        <f t="shared" ref="AA562:AH562" si="2386">AA563</f>
        <v>0</v>
      </c>
      <c r="AB562" s="4">
        <f t="shared" si="2386"/>
        <v>0.5</v>
      </c>
      <c r="AC562" s="4">
        <f t="shared" si="2386"/>
        <v>0</v>
      </c>
      <c r="AD562" s="4">
        <f t="shared" si="2386"/>
        <v>0.5</v>
      </c>
      <c r="AE562" s="4">
        <f t="shared" si="2386"/>
        <v>0</v>
      </c>
      <c r="AF562" s="4">
        <f t="shared" si="2386"/>
        <v>0.5</v>
      </c>
      <c r="AG562" s="4">
        <f t="shared" si="2386"/>
        <v>0</v>
      </c>
      <c r="AH562" s="4">
        <f t="shared" si="2386"/>
        <v>0.5</v>
      </c>
      <c r="AI562" s="127"/>
    </row>
    <row r="563" spans="1:35" ht="47.25" hidden="1" outlineLevel="7" x14ac:dyDescent="0.25">
      <c r="A563" s="138" t="s">
        <v>67</v>
      </c>
      <c r="B563" s="138" t="s">
        <v>8</v>
      </c>
      <c r="C563" s="18" t="s">
        <v>9</v>
      </c>
      <c r="D563" s="5">
        <v>0.5</v>
      </c>
      <c r="E563" s="5"/>
      <c r="F563" s="5">
        <f t="shared" ref="F563" si="2387">SUM(D563:E563)</f>
        <v>0.5</v>
      </c>
      <c r="G563" s="5"/>
      <c r="H563" s="5">
        <f t="shared" ref="H563" si="2388">SUM(F563:G563)</f>
        <v>0.5</v>
      </c>
      <c r="I563" s="5"/>
      <c r="J563" s="5">
        <f t="shared" ref="J563" si="2389">SUM(H563:I563)</f>
        <v>0.5</v>
      </c>
      <c r="K563" s="5"/>
      <c r="L563" s="5">
        <f t="shared" ref="L563" si="2390">SUM(J563:K563)</f>
        <v>0.5</v>
      </c>
      <c r="M563" s="5"/>
      <c r="N563" s="5">
        <f t="shared" ref="N563" si="2391">SUM(L563:M563)</f>
        <v>0.5</v>
      </c>
      <c r="O563" s="5">
        <v>0.5</v>
      </c>
      <c r="P563" s="5"/>
      <c r="Q563" s="5">
        <f t="shared" ref="Q563" si="2392">SUM(O563:P563)</f>
        <v>0.5</v>
      </c>
      <c r="R563" s="5"/>
      <c r="S563" s="5">
        <f t="shared" ref="S563" si="2393">SUM(Q563:R563)</f>
        <v>0.5</v>
      </c>
      <c r="T563" s="5"/>
      <c r="U563" s="5">
        <f t="shared" ref="U563" si="2394">SUM(S563:T563)</f>
        <v>0.5</v>
      </c>
      <c r="V563" s="5"/>
      <c r="W563" s="5">
        <f t="shared" ref="W563" si="2395">SUM(U563:V563)</f>
        <v>0.5</v>
      </c>
      <c r="X563" s="5"/>
      <c r="Y563" s="5">
        <f t="shared" ref="Y563" si="2396">SUM(W563:X563)</f>
        <v>0.5</v>
      </c>
      <c r="Z563" s="5">
        <v>0.5</v>
      </c>
      <c r="AA563" s="5"/>
      <c r="AB563" s="5">
        <f t="shared" ref="AB563" si="2397">SUM(Z563:AA563)</f>
        <v>0.5</v>
      </c>
      <c r="AC563" s="5"/>
      <c r="AD563" s="5">
        <f t="shared" ref="AD563" si="2398">SUM(AB563:AC563)</f>
        <v>0.5</v>
      </c>
      <c r="AE563" s="5"/>
      <c r="AF563" s="5">
        <f t="shared" ref="AF563" si="2399">SUM(AD563:AE563)</f>
        <v>0.5</v>
      </c>
      <c r="AG563" s="5"/>
      <c r="AH563" s="5">
        <f t="shared" ref="AH563" si="2400">SUM(AF563:AG563)</f>
        <v>0.5</v>
      </c>
      <c r="AI563" s="127"/>
    </row>
    <row r="564" spans="1:35" ht="47.25" hidden="1" outlineLevel="5" x14ac:dyDescent="0.25">
      <c r="A564" s="137" t="s">
        <v>71</v>
      </c>
      <c r="B564" s="137"/>
      <c r="C564" s="19" t="s">
        <v>72</v>
      </c>
      <c r="D564" s="4">
        <f>D565</f>
        <v>324.5</v>
      </c>
      <c r="E564" s="4">
        <f t="shared" ref="E564:N564" si="2401">E565</f>
        <v>7.4</v>
      </c>
      <c r="F564" s="4">
        <f t="shared" si="2401"/>
        <v>331.9</v>
      </c>
      <c r="G564" s="4">
        <f t="shared" si="2401"/>
        <v>0</v>
      </c>
      <c r="H564" s="4">
        <f t="shared" si="2401"/>
        <v>331.9</v>
      </c>
      <c r="I564" s="4">
        <f t="shared" si="2401"/>
        <v>0</v>
      </c>
      <c r="J564" s="4">
        <f t="shared" si="2401"/>
        <v>331.9</v>
      </c>
      <c r="K564" s="4">
        <f t="shared" si="2401"/>
        <v>0</v>
      </c>
      <c r="L564" s="4">
        <f t="shared" si="2401"/>
        <v>331.9</v>
      </c>
      <c r="M564" s="4">
        <f t="shared" si="2401"/>
        <v>0</v>
      </c>
      <c r="N564" s="4">
        <f t="shared" si="2401"/>
        <v>331.9</v>
      </c>
      <c r="O564" s="4">
        <f>O565</f>
        <v>12.7</v>
      </c>
      <c r="P564" s="4">
        <f t="shared" ref="P564:Y564" si="2402">P565</f>
        <v>-1.6</v>
      </c>
      <c r="Q564" s="4">
        <f t="shared" si="2402"/>
        <v>11.1</v>
      </c>
      <c r="R564" s="4">
        <f t="shared" si="2402"/>
        <v>0</v>
      </c>
      <c r="S564" s="4">
        <f t="shared" si="2402"/>
        <v>11.1</v>
      </c>
      <c r="T564" s="4">
        <f t="shared" si="2402"/>
        <v>0</v>
      </c>
      <c r="U564" s="4">
        <f t="shared" si="2402"/>
        <v>11.1</v>
      </c>
      <c r="V564" s="4">
        <f t="shared" si="2402"/>
        <v>0</v>
      </c>
      <c r="W564" s="4">
        <f t="shared" si="2402"/>
        <v>11.1</v>
      </c>
      <c r="X564" s="4">
        <f t="shared" si="2402"/>
        <v>0</v>
      </c>
      <c r="Y564" s="4">
        <f t="shared" si="2402"/>
        <v>11.1</v>
      </c>
      <c r="Z564" s="4">
        <f>Z565</f>
        <v>12.7</v>
      </c>
      <c r="AA564" s="4">
        <f t="shared" ref="AA564:AH564" si="2403">AA565</f>
        <v>-1.8</v>
      </c>
      <c r="AB564" s="4">
        <f t="shared" si="2403"/>
        <v>10.899999999999999</v>
      </c>
      <c r="AC564" s="4">
        <f t="shared" si="2403"/>
        <v>0</v>
      </c>
      <c r="AD564" s="4">
        <f t="shared" si="2403"/>
        <v>10.899999999999999</v>
      </c>
      <c r="AE564" s="4">
        <f t="shared" si="2403"/>
        <v>0</v>
      </c>
      <c r="AF564" s="4">
        <f t="shared" si="2403"/>
        <v>10.899999999999999</v>
      </c>
      <c r="AG564" s="4">
        <f t="shared" si="2403"/>
        <v>0</v>
      </c>
      <c r="AH564" s="4">
        <f t="shared" si="2403"/>
        <v>10.899999999999999</v>
      </c>
      <c r="AI564" s="127"/>
    </row>
    <row r="565" spans="1:35" ht="31.5" hidden="1" outlineLevel="7" x14ac:dyDescent="0.25">
      <c r="A565" s="138" t="s">
        <v>71</v>
      </c>
      <c r="B565" s="138" t="s">
        <v>11</v>
      </c>
      <c r="C565" s="18" t="s">
        <v>12</v>
      </c>
      <c r="D565" s="5">
        <v>324.5</v>
      </c>
      <c r="E565" s="5">
        <v>7.4</v>
      </c>
      <c r="F565" s="5">
        <f>SUM(D565:E565)</f>
        <v>331.9</v>
      </c>
      <c r="G565" s="5"/>
      <c r="H565" s="5">
        <f>SUM(F565:G565)</f>
        <v>331.9</v>
      </c>
      <c r="I565" s="5"/>
      <c r="J565" s="5">
        <f>SUM(H565:I565)</f>
        <v>331.9</v>
      </c>
      <c r="K565" s="5"/>
      <c r="L565" s="5">
        <f>SUM(J565:K565)</f>
        <v>331.9</v>
      </c>
      <c r="M565" s="5"/>
      <c r="N565" s="5">
        <f>SUM(L565:M565)</f>
        <v>331.9</v>
      </c>
      <c r="O565" s="5">
        <v>12.7</v>
      </c>
      <c r="P565" s="5">
        <v>-1.6</v>
      </c>
      <c r="Q565" s="5">
        <f>SUM(O565:P565)</f>
        <v>11.1</v>
      </c>
      <c r="R565" s="5"/>
      <c r="S565" s="5">
        <f>SUM(Q565:R565)</f>
        <v>11.1</v>
      </c>
      <c r="T565" s="5"/>
      <c r="U565" s="5">
        <f>SUM(S565:T565)</f>
        <v>11.1</v>
      </c>
      <c r="V565" s="5"/>
      <c r="W565" s="5">
        <f>SUM(U565:V565)</f>
        <v>11.1</v>
      </c>
      <c r="X565" s="5"/>
      <c r="Y565" s="5">
        <f>SUM(W565:X565)</f>
        <v>11.1</v>
      </c>
      <c r="Z565" s="5">
        <v>12.7</v>
      </c>
      <c r="AA565" s="5">
        <v>-1.8</v>
      </c>
      <c r="AB565" s="5">
        <f>SUM(Z565:AA565)</f>
        <v>10.899999999999999</v>
      </c>
      <c r="AC565" s="5"/>
      <c r="AD565" s="5">
        <f>SUM(AB565:AC565)</f>
        <v>10.899999999999999</v>
      </c>
      <c r="AE565" s="5"/>
      <c r="AF565" s="5">
        <f>SUM(AD565:AE565)</f>
        <v>10.899999999999999</v>
      </c>
      <c r="AG565" s="5"/>
      <c r="AH565" s="5">
        <f>SUM(AF565:AG565)</f>
        <v>10.899999999999999</v>
      </c>
      <c r="AI565" s="127"/>
    </row>
    <row r="566" spans="1:35" ht="15.75" hidden="1" outlineLevel="5" x14ac:dyDescent="0.25">
      <c r="A566" s="137" t="s">
        <v>111</v>
      </c>
      <c r="B566" s="137"/>
      <c r="C566" s="19" t="s">
        <v>112</v>
      </c>
      <c r="D566" s="4">
        <f>D567+D568</f>
        <v>5880.3</v>
      </c>
      <c r="E566" s="4">
        <f t="shared" ref="E566:L566" si="2404">E567+E568</f>
        <v>0</v>
      </c>
      <c r="F566" s="4">
        <f t="shared" si="2404"/>
        <v>5880.3</v>
      </c>
      <c r="G566" s="4">
        <f t="shared" si="2404"/>
        <v>0</v>
      </c>
      <c r="H566" s="4">
        <f t="shared" si="2404"/>
        <v>5880.3</v>
      </c>
      <c r="I566" s="4">
        <f t="shared" si="2404"/>
        <v>0</v>
      </c>
      <c r="J566" s="4">
        <f t="shared" si="2404"/>
        <v>5880.3</v>
      </c>
      <c r="K566" s="4">
        <f t="shared" si="2404"/>
        <v>0</v>
      </c>
      <c r="L566" s="4">
        <f t="shared" si="2404"/>
        <v>5880.3</v>
      </c>
      <c r="M566" s="4">
        <f t="shared" ref="M566:N566" si="2405">M567+M568</f>
        <v>0</v>
      </c>
      <c r="N566" s="4">
        <f t="shared" si="2405"/>
        <v>5880.3</v>
      </c>
      <c r="O566" s="4">
        <f>O567+O568</f>
        <v>5880.3</v>
      </c>
      <c r="P566" s="4">
        <f t="shared" ref="P566:W566" si="2406">P567+P568</f>
        <v>0</v>
      </c>
      <c r="Q566" s="4">
        <f t="shared" si="2406"/>
        <v>5880.3</v>
      </c>
      <c r="R566" s="4">
        <f t="shared" si="2406"/>
        <v>0</v>
      </c>
      <c r="S566" s="4">
        <f t="shared" si="2406"/>
        <v>5880.3</v>
      </c>
      <c r="T566" s="4">
        <f t="shared" si="2406"/>
        <v>0</v>
      </c>
      <c r="U566" s="4">
        <f t="shared" si="2406"/>
        <v>5880.3</v>
      </c>
      <c r="V566" s="4">
        <f t="shared" si="2406"/>
        <v>0</v>
      </c>
      <c r="W566" s="4">
        <f t="shared" si="2406"/>
        <v>5880.3</v>
      </c>
      <c r="X566" s="4">
        <f t="shared" ref="X566:Y566" si="2407">X567+X568</f>
        <v>0</v>
      </c>
      <c r="Y566" s="4">
        <f t="shared" si="2407"/>
        <v>5880.3</v>
      </c>
      <c r="Z566" s="4">
        <f>Z567+Z568</f>
        <v>5880.3</v>
      </c>
      <c r="AA566" s="4">
        <f t="shared" ref="AA566:AD566" si="2408">AA567+AA568</f>
        <v>0</v>
      </c>
      <c r="AB566" s="4">
        <f t="shared" si="2408"/>
        <v>5880.3</v>
      </c>
      <c r="AC566" s="4">
        <f t="shared" si="2408"/>
        <v>0</v>
      </c>
      <c r="AD566" s="4">
        <f t="shared" si="2408"/>
        <v>5880.3</v>
      </c>
      <c r="AE566" s="4">
        <f t="shared" ref="AE566:AH566" si="2409">AE567+AE568</f>
        <v>0</v>
      </c>
      <c r="AF566" s="4">
        <f t="shared" si="2409"/>
        <v>5880.3</v>
      </c>
      <c r="AG566" s="4">
        <f t="shared" si="2409"/>
        <v>0</v>
      </c>
      <c r="AH566" s="4">
        <f t="shared" si="2409"/>
        <v>5880.3</v>
      </c>
      <c r="AI566" s="127"/>
    </row>
    <row r="567" spans="1:35" ht="47.25" hidden="1" outlineLevel="7" x14ac:dyDescent="0.25">
      <c r="A567" s="138" t="s">
        <v>111</v>
      </c>
      <c r="B567" s="138" t="s">
        <v>8</v>
      </c>
      <c r="C567" s="18" t="s">
        <v>9</v>
      </c>
      <c r="D567" s="5">
        <v>5194.6000000000004</v>
      </c>
      <c r="E567" s="5"/>
      <c r="F567" s="5">
        <f t="shared" ref="F567:F568" si="2410">SUM(D567:E567)</f>
        <v>5194.6000000000004</v>
      </c>
      <c r="G567" s="5"/>
      <c r="H567" s="5">
        <f t="shared" ref="H567:H568" si="2411">SUM(F567:G567)</f>
        <v>5194.6000000000004</v>
      </c>
      <c r="I567" s="5"/>
      <c r="J567" s="5">
        <f t="shared" ref="J567:J568" si="2412">SUM(H567:I567)</f>
        <v>5194.6000000000004</v>
      </c>
      <c r="K567" s="5"/>
      <c r="L567" s="5">
        <f t="shared" ref="L567:L568" si="2413">SUM(J567:K567)</f>
        <v>5194.6000000000004</v>
      </c>
      <c r="M567" s="5"/>
      <c r="N567" s="5">
        <f t="shared" ref="N567:N568" si="2414">SUM(L567:M567)</f>
        <v>5194.6000000000004</v>
      </c>
      <c r="O567" s="5">
        <v>5194.6000000000004</v>
      </c>
      <c r="P567" s="5"/>
      <c r="Q567" s="5">
        <f t="shared" ref="Q567:Q568" si="2415">SUM(O567:P567)</f>
        <v>5194.6000000000004</v>
      </c>
      <c r="R567" s="5"/>
      <c r="S567" s="5">
        <f t="shared" ref="S567:S568" si="2416">SUM(Q567:R567)</f>
        <v>5194.6000000000004</v>
      </c>
      <c r="T567" s="5"/>
      <c r="U567" s="5">
        <f t="shared" ref="U567:U568" si="2417">SUM(S567:T567)</f>
        <v>5194.6000000000004</v>
      </c>
      <c r="V567" s="5"/>
      <c r="W567" s="5">
        <f t="shared" ref="W567:W568" si="2418">SUM(U567:V567)</f>
        <v>5194.6000000000004</v>
      </c>
      <c r="X567" s="5"/>
      <c r="Y567" s="5">
        <f t="shared" ref="Y567:Y568" si="2419">SUM(W567:X567)</f>
        <v>5194.6000000000004</v>
      </c>
      <c r="Z567" s="5">
        <v>5194.6000000000004</v>
      </c>
      <c r="AA567" s="5"/>
      <c r="AB567" s="5">
        <f t="shared" ref="AB567:AB568" si="2420">SUM(Z567:AA567)</f>
        <v>5194.6000000000004</v>
      </c>
      <c r="AC567" s="5"/>
      <c r="AD567" s="5">
        <f t="shared" ref="AD567:AD568" si="2421">SUM(AB567:AC567)</f>
        <v>5194.6000000000004</v>
      </c>
      <c r="AE567" s="5"/>
      <c r="AF567" s="5">
        <f t="shared" ref="AF567:AF568" si="2422">SUM(AD567:AE567)</f>
        <v>5194.6000000000004</v>
      </c>
      <c r="AG567" s="5"/>
      <c r="AH567" s="5">
        <f t="shared" ref="AH567:AH568" si="2423">SUM(AF567:AG567)</f>
        <v>5194.6000000000004</v>
      </c>
      <c r="AI567" s="127"/>
    </row>
    <row r="568" spans="1:35" ht="31.5" hidden="1" outlineLevel="7" x14ac:dyDescent="0.25">
      <c r="A568" s="138" t="s">
        <v>111</v>
      </c>
      <c r="B568" s="138" t="s">
        <v>11</v>
      </c>
      <c r="C568" s="18" t="s">
        <v>12</v>
      </c>
      <c r="D568" s="5">
        <v>685.7</v>
      </c>
      <c r="E568" s="5"/>
      <c r="F568" s="5">
        <f t="shared" si="2410"/>
        <v>685.7</v>
      </c>
      <c r="G568" s="5"/>
      <c r="H568" s="5">
        <f t="shared" si="2411"/>
        <v>685.7</v>
      </c>
      <c r="I568" s="5"/>
      <c r="J568" s="5">
        <f t="shared" si="2412"/>
        <v>685.7</v>
      </c>
      <c r="K568" s="5"/>
      <c r="L568" s="5">
        <f t="shared" si="2413"/>
        <v>685.7</v>
      </c>
      <c r="M568" s="5"/>
      <c r="N568" s="5">
        <f t="shared" si="2414"/>
        <v>685.7</v>
      </c>
      <c r="O568" s="5">
        <v>685.7</v>
      </c>
      <c r="P568" s="5"/>
      <c r="Q568" s="5">
        <f t="shared" si="2415"/>
        <v>685.7</v>
      </c>
      <c r="R568" s="5"/>
      <c r="S568" s="5">
        <f t="shared" si="2416"/>
        <v>685.7</v>
      </c>
      <c r="T568" s="5"/>
      <c r="U568" s="5">
        <f t="shared" si="2417"/>
        <v>685.7</v>
      </c>
      <c r="V568" s="5"/>
      <c r="W568" s="5">
        <f t="shared" si="2418"/>
        <v>685.7</v>
      </c>
      <c r="X568" s="5"/>
      <c r="Y568" s="5">
        <f t="shared" si="2419"/>
        <v>685.7</v>
      </c>
      <c r="Z568" s="5">
        <v>685.7</v>
      </c>
      <c r="AA568" s="5"/>
      <c r="AB568" s="5">
        <f t="shared" si="2420"/>
        <v>685.7</v>
      </c>
      <c r="AC568" s="5"/>
      <c r="AD568" s="5">
        <f t="shared" si="2421"/>
        <v>685.7</v>
      </c>
      <c r="AE568" s="5"/>
      <c r="AF568" s="5">
        <f t="shared" si="2422"/>
        <v>685.7</v>
      </c>
      <c r="AG568" s="5"/>
      <c r="AH568" s="5">
        <f t="shared" si="2423"/>
        <v>685.7</v>
      </c>
      <c r="AI568" s="127"/>
    </row>
    <row r="569" spans="1:35" ht="47.25" hidden="1" outlineLevel="4" collapsed="1" x14ac:dyDescent="0.25">
      <c r="A569" s="137" t="s">
        <v>516</v>
      </c>
      <c r="B569" s="137"/>
      <c r="C569" s="19" t="s">
        <v>517</v>
      </c>
      <c r="D569" s="4">
        <f>D570+D574</f>
        <v>23109.000000000004</v>
      </c>
      <c r="E569" s="4">
        <f t="shared" ref="E569:L569" si="2424">E570+E574</f>
        <v>0</v>
      </c>
      <c r="F569" s="4">
        <f t="shared" si="2424"/>
        <v>23109.000000000004</v>
      </c>
      <c r="G569" s="4">
        <f t="shared" si="2424"/>
        <v>0</v>
      </c>
      <c r="H569" s="4">
        <f t="shared" si="2424"/>
        <v>23109.000000000004</v>
      </c>
      <c r="I569" s="4">
        <f t="shared" si="2424"/>
        <v>0</v>
      </c>
      <c r="J569" s="4">
        <f t="shared" si="2424"/>
        <v>23109.000000000004</v>
      </c>
      <c r="K569" s="4">
        <f t="shared" si="2424"/>
        <v>1.8</v>
      </c>
      <c r="L569" s="4">
        <f t="shared" si="2424"/>
        <v>23110.800000000003</v>
      </c>
      <c r="M569" s="4">
        <f t="shared" ref="M569:N569" si="2425">M570+M574</f>
        <v>0</v>
      </c>
      <c r="N569" s="4">
        <f t="shared" si="2425"/>
        <v>23110.800000000003</v>
      </c>
      <c r="O569" s="4">
        <f>O570+O574</f>
        <v>21598.9</v>
      </c>
      <c r="P569" s="4">
        <f t="shared" ref="P569:W569" si="2426">P570+P574</f>
        <v>0</v>
      </c>
      <c r="Q569" s="4">
        <f t="shared" si="2426"/>
        <v>21598.9</v>
      </c>
      <c r="R569" s="4">
        <f t="shared" si="2426"/>
        <v>0</v>
      </c>
      <c r="S569" s="4">
        <f t="shared" si="2426"/>
        <v>21598.9</v>
      </c>
      <c r="T569" s="4">
        <f t="shared" si="2426"/>
        <v>0</v>
      </c>
      <c r="U569" s="4">
        <f t="shared" si="2426"/>
        <v>21598.9</v>
      </c>
      <c r="V569" s="4">
        <f t="shared" si="2426"/>
        <v>0</v>
      </c>
      <c r="W569" s="4">
        <f t="shared" si="2426"/>
        <v>21598.9</v>
      </c>
      <c r="X569" s="4">
        <f t="shared" ref="X569:Y569" si="2427">X570+X574</f>
        <v>0</v>
      </c>
      <c r="Y569" s="4">
        <f t="shared" si="2427"/>
        <v>21598.9</v>
      </c>
      <c r="Z569" s="4">
        <f>Z570+Z574</f>
        <v>21276.399999999998</v>
      </c>
      <c r="AA569" s="4">
        <f t="shared" ref="AA569:AD569" si="2428">AA570+AA574</f>
        <v>0</v>
      </c>
      <c r="AB569" s="4">
        <f t="shared" si="2428"/>
        <v>21276.399999999998</v>
      </c>
      <c r="AC569" s="4">
        <f t="shared" si="2428"/>
        <v>0</v>
      </c>
      <c r="AD569" s="4">
        <f t="shared" si="2428"/>
        <v>21276.399999999998</v>
      </c>
      <c r="AE569" s="4">
        <f t="shared" ref="AE569:AH569" si="2429">AE570+AE574</f>
        <v>0</v>
      </c>
      <c r="AF569" s="4">
        <f t="shared" si="2429"/>
        <v>21276.399999999998</v>
      </c>
      <c r="AG569" s="4">
        <f t="shared" si="2429"/>
        <v>0</v>
      </c>
      <c r="AH569" s="4">
        <f t="shared" si="2429"/>
        <v>21276.399999999998</v>
      </c>
      <c r="AI569" s="127"/>
    </row>
    <row r="570" spans="1:35" ht="15.75" hidden="1" outlineLevel="5" x14ac:dyDescent="0.25">
      <c r="A570" s="137" t="s">
        <v>518</v>
      </c>
      <c r="B570" s="137"/>
      <c r="C570" s="19" t="s">
        <v>59</v>
      </c>
      <c r="D570" s="4">
        <f>D571+D572+D573</f>
        <v>23011.600000000002</v>
      </c>
      <c r="E570" s="4">
        <f t="shared" ref="E570:L570" si="2430">E571+E572+E573</f>
        <v>0</v>
      </c>
      <c r="F570" s="4">
        <f t="shared" si="2430"/>
        <v>23011.600000000002</v>
      </c>
      <c r="G570" s="4">
        <f t="shared" si="2430"/>
        <v>0</v>
      </c>
      <c r="H570" s="4">
        <f t="shared" si="2430"/>
        <v>23011.600000000002</v>
      </c>
      <c r="I570" s="4">
        <f t="shared" si="2430"/>
        <v>0</v>
      </c>
      <c r="J570" s="4">
        <f t="shared" si="2430"/>
        <v>23011.600000000002</v>
      </c>
      <c r="K570" s="4">
        <f t="shared" si="2430"/>
        <v>0</v>
      </c>
      <c r="L570" s="4">
        <f t="shared" si="2430"/>
        <v>23011.600000000002</v>
      </c>
      <c r="M570" s="4">
        <f t="shared" ref="M570:N570" si="2431">M571+M572+M573</f>
        <v>0</v>
      </c>
      <c r="N570" s="4">
        <f t="shared" si="2431"/>
        <v>23011.600000000002</v>
      </c>
      <c r="O570" s="4">
        <f>O571+O572+O573</f>
        <v>21498.800000000003</v>
      </c>
      <c r="P570" s="4">
        <f t="shared" ref="P570:W570" si="2432">P571+P572+P573</f>
        <v>0</v>
      </c>
      <c r="Q570" s="4">
        <f t="shared" si="2432"/>
        <v>21498.800000000003</v>
      </c>
      <c r="R570" s="4">
        <f t="shared" si="2432"/>
        <v>0</v>
      </c>
      <c r="S570" s="4">
        <f t="shared" si="2432"/>
        <v>21498.800000000003</v>
      </c>
      <c r="T570" s="4">
        <f t="shared" si="2432"/>
        <v>0</v>
      </c>
      <c r="U570" s="4">
        <f t="shared" si="2432"/>
        <v>21498.800000000003</v>
      </c>
      <c r="V570" s="4">
        <f t="shared" si="2432"/>
        <v>0</v>
      </c>
      <c r="W570" s="4">
        <f t="shared" si="2432"/>
        <v>21498.800000000003</v>
      </c>
      <c r="X570" s="4">
        <f t="shared" ref="X570:Y570" si="2433">X571+X572+X573</f>
        <v>0</v>
      </c>
      <c r="Y570" s="4">
        <f t="shared" si="2433"/>
        <v>21498.800000000003</v>
      </c>
      <c r="Z570" s="4">
        <f>Z571+Z572+Z573</f>
        <v>21176.3</v>
      </c>
      <c r="AA570" s="4">
        <f t="shared" ref="AA570:AD570" si="2434">AA571+AA572+AA573</f>
        <v>0</v>
      </c>
      <c r="AB570" s="4">
        <f t="shared" si="2434"/>
        <v>21176.3</v>
      </c>
      <c r="AC570" s="4">
        <f t="shared" si="2434"/>
        <v>0</v>
      </c>
      <c r="AD570" s="4">
        <f t="shared" si="2434"/>
        <v>21176.3</v>
      </c>
      <c r="AE570" s="4">
        <f t="shared" ref="AE570:AH570" si="2435">AE571+AE572+AE573</f>
        <v>0</v>
      </c>
      <c r="AF570" s="4">
        <f t="shared" si="2435"/>
        <v>21176.3</v>
      </c>
      <c r="AG570" s="4">
        <f t="shared" si="2435"/>
        <v>0</v>
      </c>
      <c r="AH570" s="4">
        <f t="shared" si="2435"/>
        <v>21176.3</v>
      </c>
      <c r="AI570" s="127"/>
    </row>
    <row r="571" spans="1:35" ht="47.25" hidden="1" outlineLevel="7" x14ac:dyDescent="0.25">
      <c r="A571" s="138" t="s">
        <v>518</v>
      </c>
      <c r="B571" s="138" t="s">
        <v>8</v>
      </c>
      <c r="C571" s="18" t="s">
        <v>9</v>
      </c>
      <c r="D571" s="5">
        <v>19972.400000000001</v>
      </c>
      <c r="E571" s="5"/>
      <c r="F571" s="5">
        <f t="shared" ref="F571:F573" si="2436">SUM(D571:E571)</f>
        <v>19972.400000000001</v>
      </c>
      <c r="G571" s="5"/>
      <c r="H571" s="5">
        <f t="shared" ref="H571:H573" si="2437">SUM(F571:G571)</f>
        <v>19972.400000000001</v>
      </c>
      <c r="I571" s="5"/>
      <c r="J571" s="5">
        <f t="shared" ref="J571:J573" si="2438">SUM(H571:I571)</f>
        <v>19972.400000000001</v>
      </c>
      <c r="K571" s="5"/>
      <c r="L571" s="5">
        <f t="shared" ref="L571:L573" si="2439">SUM(J571:K571)</f>
        <v>19972.400000000001</v>
      </c>
      <c r="M571" s="5"/>
      <c r="N571" s="5">
        <f t="shared" ref="N571:N573" si="2440">SUM(L571:M571)</f>
        <v>19972.400000000001</v>
      </c>
      <c r="O571" s="5">
        <v>18726.900000000001</v>
      </c>
      <c r="P571" s="5"/>
      <c r="Q571" s="5">
        <f t="shared" ref="Q571:Q572" si="2441">SUM(O571:P571)</f>
        <v>18726.900000000001</v>
      </c>
      <c r="R571" s="5"/>
      <c r="S571" s="5">
        <f t="shared" ref="S571:S573" si="2442">SUM(Q571:R571)</f>
        <v>18726.900000000001</v>
      </c>
      <c r="T571" s="5"/>
      <c r="U571" s="5">
        <f t="shared" ref="U571:U573" si="2443">SUM(S571:T571)</f>
        <v>18726.900000000001</v>
      </c>
      <c r="V571" s="5"/>
      <c r="W571" s="5">
        <f t="shared" ref="W571:W573" si="2444">SUM(U571:V571)</f>
        <v>18726.900000000001</v>
      </c>
      <c r="X571" s="5"/>
      <c r="Y571" s="5">
        <f t="shared" ref="Y571:Y573" si="2445">SUM(W571:X571)</f>
        <v>18726.900000000001</v>
      </c>
      <c r="Z571" s="5">
        <v>18710.099999999999</v>
      </c>
      <c r="AA571" s="5"/>
      <c r="AB571" s="5">
        <f t="shared" ref="AB571:AB572" si="2446">SUM(Z571:AA571)</f>
        <v>18710.099999999999</v>
      </c>
      <c r="AC571" s="5"/>
      <c r="AD571" s="5">
        <f t="shared" ref="AD571:AD573" si="2447">SUM(AB571:AC571)</f>
        <v>18710.099999999999</v>
      </c>
      <c r="AE571" s="5"/>
      <c r="AF571" s="5">
        <f t="shared" ref="AF571:AF573" si="2448">SUM(AD571:AE571)</f>
        <v>18710.099999999999</v>
      </c>
      <c r="AG571" s="5"/>
      <c r="AH571" s="5">
        <f t="shared" ref="AH571:AH573" si="2449">SUM(AF571:AG571)</f>
        <v>18710.099999999999</v>
      </c>
      <c r="AI571" s="127"/>
    </row>
    <row r="572" spans="1:35" ht="31.5" hidden="1" outlineLevel="7" x14ac:dyDescent="0.25">
      <c r="A572" s="138" t="s">
        <v>518</v>
      </c>
      <c r="B572" s="138" t="s">
        <v>11</v>
      </c>
      <c r="C572" s="18" t="s">
        <v>12</v>
      </c>
      <c r="D572" s="5">
        <v>2960.7</v>
      </c>
      <c r="E572" s="5"/>
      <c r="F572" s="5">
        <f t="shared" si="2436"/>
        <v>2960.7</v>
      </c>
      <c r="G572" s="5"/>
      <c r="H572" s="5">
        <f t="shared" si="2437"/>
        <v>2960.7</v>
      </c>
      <c r="I572" s="5"/>
      <c r="J572" s="5">
        <f t="shared" si="2438"/>
        <v>2960.7</v>
      </c>
      <c r="K572" s="5"/>
      <c r="L572" s="5">
        <f t="shared" si="2439"/>
        <v>2960.7</v>
      </c>
      <c r="M572" s="5"/>
      <c r="N572" s="5">
        <f t="shared" si="2440"/>
        <v>2960.7</v>
      </c>
      <c r="O572" s="5">
        <v>2771.9</v>
      </c>
      <c r="P572" s="5"/>
      <c r="Q572" s="5">
        <f t="shared" si="2441"/>
        <v>2771.9</v>
      </c>
      <c r="R572" s="5"/>
      <c r="S572" s="5">
        <f t="shared" si="2442"/>
        <v>2771.9</v>
      </c>
      <c r="T572" s="5"/>
      <c r="U572" s="5">
        <f t="shared" si="2443"/>
        <v>2771.9</v>
      </c>
      <c r="V572" s="5"/>
      <c r="W572" s="5">
        <f t="shared" si="2444"/>
        <v>2771.9</v>
      </c>
      <c r="X572" s="5"/>
      <c r="Y572" s="5">
        <f t="shared" si="2445"/>
        <v>2771.9</v>
      </c>
      <c r="Z572" s="5">
        <v>2466.1999999999998</v>
      </c>
      <c r="AA572" s="5"/>
      <c r="AB572" s="5">
        <f t="shared" si="2446"/>
        <v>2466.1999999999998</v>
      </c>
      <c r="AC572" s="5"/>
      <c r="AD572" s="5">
        <f t="shared" si="2447"/>
        <v>2466.1999999999998</v>
      </c>
      <c r="AE572" s="5"/>
      <c r="AF572" s="5">
        <f t="shared" si="2448"/>
        <v>2466.1999999999998</v>
      </c>
      <c r="AG572" s="5"/>
      <c r="AH572" s="5">
        <f t="shared" si="2449"/>
        <v>2466.1999999999998</v>
      </c>
      <c r="AI572" s="127"/>
    </row>
    <row r="573" spans="1:35" ht="15.75" hidden="1" outlineLevel="7" x14ac:dyDescent="0.25">
      <c r="A573" s="138" t="s">
        <v>518</v>
      </c>
      <c r="B573" s="138" t="s">
        <v>27</v>
      </c>
      <c r="C573" s="18" t="s">
        <v>28</v>
      </c>
      <c r="D573" s="5">
        <v>78.5</v>
      </c>
      <c r="E573" s="5"/>
      <c r="F573" s="5">
        <f t="shared" si="2436"/>
        <v>78.5</v>
      </c>
      <c r="G573" s="5"/>
      <c r="H573" s="5">
        <f t="shared" si="2437"/>
        <v>78.5</v>
      </c>
      <c r="I573" s="5"/>
      <c r="J573" s="5">
        <f t="shared" si="2438"/>
        <v>78.5</v>
      </c>
      <c r="K573" s="5"/>
      <c r="L573" s="5">
        <f t="shared" si="2439"/>
        <v>78.5</v>
      </c>
      <c r="M573" s="5"/>
      <c r="N573" s="5">
        <f t="shared" si="2440"/>
        <v>78.5</v>
      </c>
      <c r="O573" s="5"/>
      <c r="P573" s="5"/>
      <c r="Q573" s="5"/>
      <c r="R573" s="5"/>
      <c r="S573" s="5">
        <f t="shared" si="2442"/>
        <v>0</v>
      </c>
      <c r="T573" s="5"/>
      <c r="U573" s="5">
        <f t="shared" si="2443"/>
        <v>0</v>
      </c>
      <c r="V573" s="5"/>
      <c r="W573" s="5">
        <f t="shared" si="2444"/>
        <v>0</v>
      </c>
      <c r="X573" s="5"/>
      <c r="Y573" s="5">
        <f t="shared" si="2445"/>
        <v>0</v>
      </c>
      <c r="Z573" s="5"/>
      <c r="AA573" s="5"/>
      <c r="AB573" s="5"/>
      <c r="AC573" s="5"/>
      <c r="AD573" s="5">
        <f t="shared" si="2447"/>
        <v>0</v>
      </c>
      <c r="AE573" s="5"/>
      <c r="AF573" s="5">
        <f t="shared" si="2448"/>
        <v>0</v>
      </c>
      <c r="AG573" s="5"/>
      <c r="AH573" s="5">
        <f t="shared" si="2449"/>
        <v>0</v>
      </c>
      <c r="AI573" s="127"/>
    </row>
    <row r="574" spans="1:35" ht="47.25" hidden="1" outlineLevel="5" x14ac:dyDescent="0.25">
      <c r="A574" s="137" t="s">
        <v>519</v>
      </c>
      <c r="B574" s="137"/>
      <c r="C574" s="19" t="s">
        <v>520</v>
      </c>
      <c r="D574" s="4">
        <f>D575</f>
        <v>97.4</v>
      </c>
      <c r="E574" s="4">
        <f t="shared" ref="E574:N574" si="2450">E575</f>
        <v>0</v>
      </c>
      <c r="F574" s="4">
        <f t="shared" si="2450"/>
        <v>97.4</v>
      </c>
      <c r="G574" s="4">
        <f t="shared" si="2450"/>
        <v>0</v>
      </c>
      <c r="H574" s="4">
        <f t="shared" si="2450"/>
        <v>97.4</v>
      </c>
      <c r="I574" s="4">
        <f t="shared" si="2450"/>
        <v>0</v>
      </c>
      <c r="J574" s="4">
        <f t="shared" si="2450"/>
        <v>97.4</v>
      </c>
      <c r="K574" s="4">
        <f t="shared" si="2450"/>
        <v>1.8</v>
      </c>
      <c r="L574" s="4">
        <f t="shared" si="2450"/>
        <v>99.2</v>
      </c>
      <c r="M574" s="4">
        <f t="shared" si="2450"/>
        <v>0</v>
      </c>
      <c r="N574" s="4">
        <f t="shared" si="2450"/>
        <v>99.2</v>
      </c>
      <c r="O574" s="4">
        <f>O575</f>
        <v>100.1</v>
      </c>
      <c r="P574" s="4">
        <f t="shared" ref="P574:Y574" si="2451">P575</f>
        <v>0</v>
      </c>
      <c r="Q574" s="4">
        <f t="shared" si="2451"/>
        <v>100.1</v>
      </c>
      <c r="R574" s="4">
        <f t="shared" si="2451"/>
        <v>0</v>
      </c>
      <c r="S574" s="4">
        <f t="shared" si="2451"/>
        <v>100.1</v>
      </c>
      <c r="T574" s="4">
        <f t="shared" si="2451"/>
        <v>0</v>
      </c>
      <c r="U574" s="4">
        <f t="shared" si="2451"/>
        <v>100.1</v>
      </c>
      <c r="V574" s="4">
        <f t="shared" si="2451"/>
        <v>0</v>
      </c>
      <c r="W574" s="4">
        <f t="shared" si="2451"/>
        <v>100.1</v>
      </c>
      <c r="X574" s="4">
        <f t="shared" si="2451"/>
        <v>0</v>
      </c>
      <c r="Y574" s="4">
        <f t="shared" si="2451"/>
        <v>100.1</v>
      </c>
      <c r="Z574" s="4">
        <f>Z575</f>
        <v>100.1</v>
      </c>
      <c r="AA574" s="4">
        <f t="shared" ref="AA574:AH574" si="2452">AA575</f>
        <v>0</v>
      </c>
      <c r="AB574" s="4">
        <f t="shared" si="2452"/>
        <v>100.1</v>
      </c>
      <c r="AC574" s="4">
        <f t="shared" si="2452"/>
        <v>0</v>
      </c>
      <c r="AD574" s="4">
        <f t="shared" si="2452"/>
        <v>100.1</v>
      </c>
      <c r="AE574" s="4">
        <f t="shared" si="2452"/>
        <v>0</v>
      </c>
      <c r="AF574" s="4">
        <f t="shared" si="2452"/>
        <v>100.1</v>
      </c>
      <c r="AG574" s="4">
        <f t="shared" si="2452"/>
        <v>0</v>
      </c>
      <c r="AH574" s="4">
        <f t="shared" si="2452"/>
        <v>100.1</v>
      </c>
      <c r="AI574" s="127"/>
    </row>
    <row r="575" spans="1:35" ht="47.25" hidden="1" outlineLevel="7" x14ac:dyDescent="0.25">
      <c r="A575" s="138" t="s">
        <v>519</v>
      </c>
      <c r="B575" s="138" t="s">
        <v>8</v>
      </c>
      <c r="C575" s="18" t="s">
        <v>9</v>
      </c>
      <c r="D575" s="5">
        <v>97.4</v>
      </c>
      <c r="E575" s="5"/>
      <c r="F575" s="5">
        <f t="shared" ref="F575" si="2453">SUM(D575:E575)</f>
        <v>97.4</v>
      </c>
      <c r="G575" s="5"/>
      <c r="H575" s="5">
        <f t="shared" ref="H575" si="2454">SUM(F575:G575)</f>
        <v>97.4</v>
      </c>
      <c r="I575" s="5"/>
      <c r="J575" s="5">
        <f t="shared" ref="J575" si="2455">SUM(H575:I575)</f>
        <v>97.4</v>
      </c>
      <c r="K575" s="5">
        <v>1.8</v>
      </c>
      <c r="L575" s="5">
        <f t="shared" ref="L575" si="2456">SUM(J575:K575)</f>
        <v>99.2</v>
      </c>
      <c r="M575" s="5"/>
      <c r="N575" s="5">
        <f t="shared" ref="N575" si="2457">SUM(L575:M575)</f>
        <v>99.2</v>
      </c>
      <c r="O575" s="5">
        <v>100.1</v>
      </c>
      <c r="P575" s="5"/>
      <c r="Q575" s="5">
        <f t="shared" ref="Q575" si="2458">SUM(O575:P575)</f>
        <v>100.1</v>
      </c>
      <c r="R575" s="5"/>
      <c r="S575" s="5">
        <f t="shared" ref="S575" si="2459">SUM(Q575:R575)</f>
        <v>100.1</v>
      </c>
      <c r="T575" s="5"/>
      <c r="U575" s="5">
        <f t="shared" ref="U575" si="2460">SUM(S575:T575)</f>
        <v>100.1</v>
      </c>
      <c r="V575" s="5"/>
      <c r="W575" s="5">
        <f t="shared" ref="W575" si="2461">SUM(U575:V575)</f>
        <v>100.1</v>
      </c>
      <c r="X575" s="5"/>
      <c r="Y575" s="5">
        <f t="shared" ref="Y575" si="2462">SUM(W575:X575)</f>
        <v>100.1</v>
      </c>
      <c r="Z575" s="5">
        <v>100.1</v>
      </c>
      <c r="AA575" s="5"/>
      <c r="AB575" s="5">
        <f t="shared" ref="AB575" si="2463">SUM(Z575:AA575)</f>
        <v>100.1</v>
      </c>
      <c r="AC575" s="5"/>
      <c r="AD575" s="5">
        <f t="shared" ref="AD575" si="2464">SUM(AB575:AC575)</f>
        <v>100.1</v>
      </c>
      <c r="AE575" s="5"/>
      <c r="AF575" s="5">
        <f t="shared" ref="AF575" si="2465">SUM(AD575:AE575)</f>
        <v>100.1</v>
      </c>
      <c r="AG575" s="5"/>
      <c r="AH575" s="5">
        <f t="shared" ref="AH575" si="2466">SUM(AF575:AG575)</f>
        <v>100.1</v>
      </c>
      <c r="AI575" s="127"/>
    </row>
    <row r="576" spans="1:35" ht="34.5" customHeight="1" outlineLevel="4" collapsed="1" x14ac:dyDescent="0.25">
      <c r="A576" s="137" t="s">
        <v>113</v>
      </c>
      <c r="B576" s="137"/>
      <c r="C576" s="19" t="s">
        <v>114</v>
      </c>
      <c r="D576" s="4">
        <f>D583+D587+D585+D577+D581</f>
        <v>132929.5</v>
      </c>
      <c r="E576" s="4">
        <f t="shared" ref="E576:AD576" si="2467">E583+E587+E585+E577+E581</f>
        <v>0</v>
      </c>
      <c r="F576" s="4">
        <f t="shared" si="2467"/>
        <v>132929.5</v>
      </c>
      <c r="G576" s="4">
        <f t="shared" si="2467"/>
        <v>0</v>
      </c>
      <c r="H576" s="4">
        <f t="shared" si="2467"/>
        <v>132929.5</v>
      </c>
      <c r="I576" s="4">
        <f t="shared" si="2467"/>
        <v>0</v>
      </c>
      <c r="J576" s="4">
        <f t="shared" si="2467"/>
        <v>132929.5</v>
      </c>
      <c r="K576" s="4">
        <f t="shared" ref="K576:L576" si="2468">K583+K587+K585+K577+K581</f>
        <v>0</v>
      </c>
      <c r="L576" s="4">
        <f t="shared" si="2468"/>
        <v>132929.5</v>
      </c>
      <c r="M576" s="4">
        <f t="shared" ref="M576:N576" si="2469">M583+M587+M585+M577+M581</f>
        <v>-5113.9396699999998</v>
      </c>
      <c r="N576" s="4">
        <f t="shared" si="2469"/>
        <v>127815.56032999999</v>
      </c>
      <c r="O576" s="4">
        <f t="shared" si="2467"/>
        <v>123235</v>
      </c>
      <c r="P576" s="4">
        <f t="shared" si="2467"/>
        <v>0</v>
      </c>
      <c r="Q576" s="4">
        <f t="shared" si="2467"/>
        <v>123235</v>
      </c>
      <c r="R576" s="4">
        <f t="shared" si="2467"/>
        <v>0</v>
      </c>
      <c r="S576" s="4">
        <f t="shared" si="2467"/>
        <v>123235</v>
      </c>
      <c r="T576" s="4">
        <f t="shared" si="2467"/>
        <v>0</v>
      </c>
      <c r="U576" s="4">
        <f t="shared" si="2467"/>
        <v>123235</v>
      </c>
      <c r="V576" s="4">
        <f t="shared" si="2467"/>
        <v>0</v>
      </c>
      <c r="W576" s="4">
        <f t="shared" si="2467"/>
        <v>123235</v>
      </c>
      <c r="X576" s="4">
        <f t="shared" ref="X576:Y576" si="2470">X583+X587+X585+X577+X581</f>
        <v>0</v>
      </c>
      <c r="Y576" s="4">
        <f t="shared" si="2470"/>
        <v>123235</v>
      </c>
      <c r="Z576" s="4">
        <f t="shared" si="2467"/>
        <v>123144.79999999999</v>
      </c>
      <c r="AA576" s="4">
        <f t="shared" si="2467"/>
        <v>0</v>
      </c>
      <c r="AB576" s="4">
        <f t="shared" si="2467"/>
        <v>123144.79999999999</v>
      </c>
      <c r="AC576" s="4">
        <f t="shared" si="2467"/>
        <v>0</v>
      </c>
      <c r="AD576" s="4">
        <f t="shared" si="2467"/>
        <v>123144.79999999999</v>
      </c>
      <c r="AE576" s="4">
        <f t="shared" ref="AE576:AH576" si="2471">AE583+AE587+AE585+AE577+AE581</f>
        <v>0</v>
      </c>
      <c r="AF576" s="4">
        <f t="shared" si="2471"/>
        <v>123144.79999999999</v>
      </c>
      <c r="AG576" s="4">
        <f t="shared" si="2471"/>
        <v>0</v>
      </c>
      <c r="AH576" s="4">
        <f t="shared" si="2471"/>
        <v>123144.79999999999</v>
      </c>
      <c r="AI576" s="127"/>
    </row>
    <row r="577" spans="1:35" ht="15.75" outlineLevel="5" x14ac:dyDescent="0.25">
      <c r="A577" s="137" t="s">
        <v>521</v>
      </c>
      <c r="B577" s="137"/>
      <c r="C577" s="19" t="s">
        <v>134</v>
      </c>
      <c r="D577" s="4">
        <f>D578+D579+D580</f>
        <v>66765.5</v>
      </c>
      <c r="E577" s="4">
        <f t="shared" ref="E577:L577" si="2472">E578+E579+E580</f>
        <v>0</v>
      </c>
      <c r="F577" s="4">
        <f t="shared" si="2472"/>
        <v>66765.5</v>
      </c>
      <c r="G577" s="4">
        <f t="shared" si="2472"/>
        <v>0</v>
      </c>
      <c r="H577" s="4">
        <f t="shared" si="2472"/>
        <v>66765.5</v>
      </c>
      <c r="I577" s="4">
        <f t="shared" si="2472"/>
        <v>0</v>
      </c>
      <c r="J577" s="4">
        <f t="shared" si="2472"/>
        <v>66765.5</v>
      </c>
      <c r="K577" s="4">
        <f t="shared" si="2472"/>
        <v>0</v>
      </c>
      <c r="L577" s="4">
        <f t="shared" si="2472"/>
        <v>66765.5</v>
      </c>
      <c r="M577" s="4">
        <f t="shared" ref="M577:N577" si="2473">M578+M579+M580</f>
        <v>-660</v>
      </c>
      <c r="N577" s="4">
        <f t="shared" si="2473"/>
        <v>66105.5</v>
      </c>
      <c r="O577" s="4">
        <f>O578+O579+O580</f>
        <v>63727.4</v>
      </c>
      <c r="P577" s="4">
        <f t="shared" ref="P577:W577" si="2474">P578+P579+P580</f>
        <v>0</v>
      </c>
      <c r="Q577" s="4">
        <f t="shared" si="2474"/>
        <v>63727.4</v>
      </c>
      <c r="R577" s="4">
        <f t="shared" si="2474"/>
        <v>0</v>
      </c>
      <c r="S577" s="4">
        <f t="shared" si="2474"/>
        <v>63727.4</v>
      </c>
      <c r="T577" s="4">
        <f t="shared" si="2474"/>
        <v>0</v>
      </c>
      <c r="U577" s="4">
        <f t="shared" si="2474"/>
        <v>63727.4</v>
      </c>
      <c r="V577" s="4">
        <f t="shared" si="2474"/>
        <v>0</v>
      </c>
      <c r="W577" s="4">
        <f t="shared" si="2474"/>
        <v>63727.4</v>
      </c>
      <c r="X577" s="4">
        <f t="shared" ref="X577:Y577" si="2475">X578+X579+X580</f>
        <v>0</v>
      </c>
      <c r="Y577" s="4">
        <f t="shared" si="2475"/>
        <v>63727.4</v>
      </c>
      <c r="Z577" s="4">
        <f>Z578+Z579+Z580</f>
        <v>61123.6</v>
      </c>
      <c r="AA577" s="4">
        <f t="shared" ref="AA577:AD577" si="2476">AA578+AA579+AA580</f>
        <v>0</v>
      </c>
      <c r="AB577" s="4">
        <f t="shared" si="2476"/>
        <v>61123.6</v>
      </c>
      <c r="AC577" s="4">
        <f t="shared" si="2476"/>
        <v>0</v>
      </c>
      <c r="AD577" s="4">
        <f t="shared" si="2476"/>
        <v>61123.6</v>
      </c>
      <c r="AE577" s="4">
        <f t="shared" ref="AE577:AH577" si="2477">AE578+AE579+AE580</f>
        <v>0</v>
      </c>
      <c r="AF577" s="4">
        <f t="shared" si="2477"/>
        <v>61123.6</v>
      </c>
      <c r="AG577" s="4">
        <f t="shared" si="2477"/>
        <v>0</v>
      </c>
      <c r="AH577" s="4">
        <f t="shared" si="2477"/>
        <v>61123.6</v>
      </c>
      <c r="AI577" s="127"/>
    </row>
    <row r="578" spans="1:35" ht="47.25" hidden="1" outlineLevel="7" x14ac:dyDescent="0.25">
      <c r="A578" s="138" t="s">
        <v>521</v>
      </c>
      <c r="B578" s="138" t="s">
        <v>8</v>
      </c>
      <c r="C578" s="18" t="s">
        <v>9</v>
      </c>
      <c r="D578" s="5">
        <v>60426.1</v>
      </c>
      <c r="E578" s="5"/>
      <c r="F578" s="5">
        <f t="shared" ref="F578:F580" si="2478">SUM(D578:E578)</f>
        <v>60426.1</v>
      </c>
      <c r="G578" s="5"/>
      <c r="H578" s="5">
        <f t="shared" ref="H578:H580" si="2479">SUM(F578:G578)</f>
        <v>60426.1</v>
      </c>
      <c r="I578" s="5"/>
      <c r="J578" s="5">
        <f t="shared" ref="J578:J580" si="2480">SUM(H578:I578)</f>
        <v>60426.1</v>
      </c>
      <c r="K578" s="5"/>
      <c r="L578" s="5">
        <f t="shared" ref="L578:L580" si="2481">SUM(J578:K578)</f>
        <v>60426.1</v>
      </c>
      <c r="M578" s="5"/>
      <c r="N578" s="5">
        <f t="shared" ref="N578:N580" si="2482">SUM(L578:M578)</f>
        <v>60426.1</v>
      </c>
      <c r="O578" s="5">
        <v>57388</v>
      </c>
      <c r="P578" s="5"/>
      <c r="Q578" s="5">
        <f t="shared" ref="Q578:Q580" si="2483">SUM(O578:P578)</f>
        <v>57388</v>
      </c>
      <c r="R578" s="5"/>
      <c r="S578" s="5">
        <f t="shared" ref="S578:S580" si="2484">SUM(Q578:R578)</f>
        <v>57388</v>
      </c>
      <c r="T578" s="5"/>
      <c r="U578" s="5">
        <f t="shared" ref="U578:U580" si="2485">SUM(S578:T578)</f>
        <v>57388</v>
      </c>
      <c r="V578" s="5"/>
      <c r="W578" s="5">
        <f t="shared" ref="W578:W580" si="2486">SUM(U578:V578)</f>
        <v>57388</v>
      </c>
      <c r="X578" s="5"/>
      <c r="Y578" s="5">
        <f t="shared" ref="Y578:Y580" si="2487">SUM(W578:X578)</f>
        <v>57388</v>
      </c>
      <c r="Z578" s="5">
        <v>55090</v>
      </c>
      <c r="AA578" s="5"/>
      <c r="AB578" s="5">
        <f t="shared" ref="AB578:AB580" si="2488">SUM(Z578:AA578)</f>
        <v>55090</v>
      </c>
      <c r="AC578" s="5"/>
      <c r="AD578" s="5">
        <f t="shared" ref="AD578:AD580" si="2489">SUM(AB578:AC578)</f>
        <v>55090</v>
      </c>
      <c r="AE578" s="5"/>
      <c r="AF578" s="5">
        <f t="shared" ref="AF578:AF580" si="2490">SUM(AD578:AE578)</f>
        <v>55090</v>
      </c>
      <c r="AG578" s="5"/>
      <c r="AH578" s="5">
        <f t="shared" ref="AH578:AH580" si="2491">SUM(AF578:AG578)</f>
        <v>55090</v>
      </c>
      <c r="AI578" s="127"/>
    </row>
    <row r="579" spans="1:35" ht="31.5" outlineLevel="7" x14ac:dyDescent="0.25">
      <c r="A579" s="138" t="s">
        <v>521</v>
      </c>
      <c r="B579" s="138" t="s">
        <v>11</v>
      </c>
      <c r="C579" s="18" t="s">
        <v>12</v>
      </c>
      <c r="D579" s="5">
        <f>6130.8+100</f>
        <v>6230.8</v>
      </c>
      <c r="E579" s="5"/>
      <c r="F579" s="5">
        <f t="shared" si="2478"/>
        <v>6230.8</v>
      </c>
      <c r="G579" s="5"/>
      <c r="H579" s="5">
        <f t="shared" si="2479"/>
        <v>6230.8</v>
      </c>
      <c r="I579" s="5"/>
      <c r="J579" s="5">
        <f t="shared" si="2480"/>
        <v>6230.8</v>
      </c>
      <c r="K579" s="5"/>
      <c r="L579" s="5">
        <f t="shared" si="2481"/>
        <v>6230.8</v>
      </c>
      <c r="M579" s="5">
        <v>-660</v>
      </c>
      <c r="N579" s="5">
        <f t="shared" si="2482"/>
        <v>5570.8</v>
      </c>
      <c r="O579" s="5">
        <f>6130.8+100</f>
        <v>6230.8</v>
      </c>
      <c r="P579" s="5"/>
      <c r="Q579" s="5">
        <f t="shared" si="2483"/>
        <v>6230.8</v>
      </c>
      <c r="R579" s="5"/>
      <c r="S579" s="5">
        <f t="shared" si="2484"/>
        <v>6230.8</v>
      </c>
      <c r="T579" s="5"/>
      <c r="U579" s="5">
        <f t="shared" si="2485"/>
        <v>6230.8</v>
      </c>
      <c r="V579" s="5"/>
      <c r="W579" s="5">
        <f t="shared" si="2486"/>
        <v>6230.8</v>
      </c>
      <c r="X579" s="5"/>
      <c r="Y579" s="5">
        <f t="shared" si="2487"/>
        <v>6230.8</v>
      </c>
      <c r="Z579" s="5">
        <f>5825+100</f>
        <v>5925</v>
      </c>
      <c r="AA579" s="5"/>
      <c r="AB579" s="5">
        <f t="shared" si="2488"/>
        <v>5925</v>
      </c>
      <c r="AC579" s="5"/>
      <c r="AD579" s="5">
        <f t="shared" si="2489"/>
        <v>5925</v>
      </c>
      <c r="AE579" s="5"/>
      <c r="AF579" s="5">
        <f t="shared" si="2490"/>
        <v>5925</v>
      </c>
      <c r="AG579" s="5"/>
      <c r="AH579" s="5">
        <f t="shared" si="2491"/>
        <v>5925</v>
      </c>
      <c r="AI579" s="127"/>
    </row>
    <row r="580" spans="1:35" ht="15.75" hidden="1" outlineLevel="7" x14ac:dyDescent="0.25">
      <c r="A580" s="138" t="s">
        <v>521</v>
      </c>
      <c r="B580" s="138" t="s">
        <v>27</v>
      </c>
      <c r="C580" s="18" t="s">
        <v>28</v>
      </c>
      <c r="D580" s="5">
        <v>108.6</v>
      </c>
      <c r="E580" s="5"/>
      <c r="F580" s="5">
        <f t="shared" si="2478"/>
        <v>108.6</v>
      </c>
      <c r="G580" s="5"/>
      <c r="H580" s="5">
        <f t="shared" si="2479"/>
        <v>108.6</v>
      </c>
      <c r="I580" s="5"/>
      <c r="J580" s="5">
        <f t="shared" si="2480"/>
        <v>108.6</v>
      </c>
      <c r="K580" s="5"/>
      <c r="L580" s="5">
        <f t="shared" si="2481"/>
        <v>108.6</v>
      </c>
      <c r="M580" s="5"/>
      <c r="N580" s="5">
        <f t="shared" si="2482"/>
        <v>108.6</v>
      </c>
      <c r="O580" s="5">
        <v>108.6</v>
      </c>
      <c r="P580" s="5"/>
      <c r="Q580" s="5">
        <f t="shared" si="2483"/>
        <v>108.6</v>
      </c>
      <c r="R580" s="5"/>
      <c r="S580" s="5">
        <f t="shared" si="2484"/>
        <v>108.6</v>
      </c>
      <c r="T580" s="5"/>
      <c r="U580" s="5">
        <f t="shared" si="2485"/>
        <v>108.6</v>
      </c>
      <c r="V580" s="5"/>
      <c r="W580" s="5">
        <f t="shared" si="2486"/>
        <v>108.6</v>
      </c>
      <c r="X580" s="5"/>
      <c r="Y580" s="5">
        <f t="shared" si="2487"/>
        <v>108.6</v>
      </c>
      <c r="Z580" s="5">
        <v>108.6</v>
      </c>
      <c r="AA580" s="5"/>
      <c r="AB580" s="5">
        <f t="shared" si="2488"/>
        <v>108.6</v>
      </c>
      <c r="AC580" s="5"/>
      <c r="AD580" s="5">
        <f t="shared" si="2489"/>
        <v>108.6</v>
      </c>
      <c r="AE580" s="5"/>
      <c r="AF580" s="5">
        <f t="shared" si="2490"/>
        <v>108.6</v>
      </c>
      <c r="AG580" s="5"/>
      <c r="AH580" s="5">
        <f t="shared" si="2491"/>
        <v>108.6</v>
      </c>
      <c r="AI580" s="127"/>
    </row>
    <row r="581" spans="1:35" ht="15.75" hidden="1" outlineLevel="5" x14ac:dyDescent="0.25">
      <c r="A581" s="137" t="s">
        <v>295</v>
      </c>
      <c r="B581" s="137"/>
      <c r="C581" s="19" t="s">
        <v>296</v>
      </c>
      <c r="D581" s="4">
        <f t="shared" ref="D581:AH581" si="2492">D582</f>
        <v>11926.4</v>
      </c>
      <c r="E581" s="4">
        <f t="shared" si="2492"/>
        <v>0</v>
      </c>
      <c r="F581" s="4">
        <f t="shared" si="2492"/>
        <v>11926.4</v>
      </c>
      <c r="G581" s="4">
        <f t="shared" si="2492"/>
        <v>0</v>
      </c>
      <c r="H581" s="4">
        <f t="shared" si="2492"/>
        <v>11926.4</v>
      </c>
      <c r="I581" s="4">
        <f t="shared" si="2492"/>
        <v>0</v>
      </c>
      <c r="J581" s="4">
        <f t="shared" si="2492"/>
        <v>11926.4</v>
      </c>
      <c r="K581" s="4">
        <f t="shared" si="2492"/>
        <v>0</v>
      </c>
      <c r="L581" s="4">
        <f t="shared" si="2492"/>
        <v>11926.4</v>
      </c>
      <c r="M581" s="4">
        <f t="shared" si="2492"/>
        <v>0</v>
      </c>
      <c r="N581" s="4">
        <f t="shared" si="2492"/>
        <v>11926.4</v>
      </c>
      <c r="O581" s="4">
        <f t="shared" si="2492"/>
        <v>10690</v>
      </c>
      <c r="P581" s="4">
        <f t="shared" si="2492"/>
        <v>0</v>
      </c>
      <c r="Q581" s="4">
        <f t="shared" si="2492"/>
        <v>10690</v>
      </c>
      <c r="R581" s="4">
        <f t="shared" si="2492"/>
        <v>0</v>
      </c>
      <c r="S581" s="4">
        <f t="shared" si="2492"/>
        <v>10690</v>
      </c>
      <c r="T581" s="4">
        <f t="shared" si="2492"/>
        <v>0</v>
      </c>
      <c r="U581" s="4">
        <f t="shared" si="2492"/>
        <v>10690</v>
      </c>
      <c r="V581" s="4">
        <f t="shared" si="2492"/>
        <v>0</v>
      </c>
      <c r="W581" s="4">
        <f t="shared" si="2492"/>
        <v>10690</v>
      </c>
      <c r="X581" s="4">
        <f t="shared" si="2492"/>
        <v>0</v>
      </c>
      <c r="Y581" s="4">
        <f t="shared" si="2492"/>
        <v>10690</v>
      </c>
      <c r="Z581" s="4">
        <f t="shared" si="2492"/>
        <v>10690</v>
      </c>
      <c r="AA581" s="4">
        <f t="shared" si="2492"/>
        <v>0</v>
      </c>
      <c r="AB581" s="4">
        <f t="shared" si="2492"/>
        <v>10690</v>
      </c>
      <c r="AC581" s="4">
        <f t="shared" si="2492"/>
        <v>0</v>
      </c>
      <c r="AD581" s="4">
        <f t="shared" si="2492"/>
        <v>10690</v>
      </c>
      <c r="AE581" s="4">
        <f t="shared" si="2492"/>
        <v>0</v>
      </c>
      <c r="AF581" s="4">
        <f t="shared" si="2492"/>
        <v>10690</v>
      </c>
      <c r="AG581" s="4">
        <f t="shared" si="2492"/>
        <v>0</v>
      </c>
      <c r="AH581" s="4">
        <f t="shared" si="2492"/>
        <v>10690</v>
      </c>
      <c r="AI581" s="127"/>
    </row>
    <row r="582" spans="1:35" ht="31.5" hidden="1" outlineLevel="7" x14ac:dyDescent="0.25">
      <c r="A582" s="138" t="s">
        <v>295</v>
      </c>
      <c r="B582" s="138" t="s">
        <v>92</v>
      </c>
      <c r="C582" s="18" t="s">
        <v>93</v>
      </c>
      <c r="D582" s="5">
        <f>11876.4+50</f>
        <v>11926.4</v>
      </c>
      <c r="E582" s="5"/>
      <c r="F582" s="5">
        <f t="shared" ref="F582" si="2493">SUM(D582:E582)</f>
        <v>11926.4</v>
      </c>
      <c r="G582" s="5"/>
      <c r="H582" s="5">
        <f t="shared" ref="H582" si="2494">SUM(F582:G582)</f>
        <v>11926.4</v>
      </c>
      <c r="I582" s="5"/>
      <c r="J582" s="5">
        <f t="shared" ref="J582" si="2495">SUM(H582:I582)</f>
        <v>11926.4</v>
      </c>
      <c r="K582" s="5"/>
      <c r="L582" s="5">
        <f t="shared" ref="L582" si="2496">SUM(J582:K582)</f>
        <v>11926.4</v>
      </c>
      <c r="M582" s="5"/>
      <c r="N582" s="5">
        <f t="shared" ref="N582" si="2497">SUM(L582:M582)</f>
        <v>11926.4</v>
      </c>
      <c r="O582" s="5">
        <v>10690</v>
      </c>
      <c r="P582" s="5"/>
      <c r="Q582" s="5">
        <f t="shared" ref="Q582" si="2498">SUM(O582:P582)</f>
        <v>10690</v>
      </c>
      <c r="R582" s="5"/>
      <c r="S582" s="5">
        <f t="shared" ref="S582" si="2499">SUM(Q582:R582)</f>
        <v>10690</v>
      </c>
      <c r="T582" s="5"/>
      <c r="U582" s="5">
        <f t="shared" ref="U582" si="2500">SUM(S582:T582)</f>
        <v>10690</v>
      </c>
      <c r="V582" s="5"/>
      <c r="W582" s="5">
        <f t="shared" ref="W582" si="2501">SUM(U582:V582)</f>
        <v>10690</v>
      </c>
      <c r="X582" s="5"/>
      <c r="Y582" s="5">
        <f t="shared" ref="Y582" si="2502">SUM(W582:X582)</f>
        <v>10690</v>
      </c>
      <c r="Z582" s="5">
        <v>10690</v>
      </c>
      <c r="AA582" s="5"/>
      <c r="AB582" s="5">
        <f t="shared" ref="AB582" si="2503">SUM(Z582:AA582)</f>
        <v>10690</v>
      </c>
      <c r="AC582" s="5"/>
      <c r="AD582" s="5">
        <f t="shared" ref="AD582" si="2504">SUM(AB582:AC582)</f>
        <v>10690</v>
      </c>
      <c r="AE582" s="5"/>
      <c r="AF582" s="5">
        <f t="shared" ref="AF582" si="2505">SUM(AD582:AE582)</f>
        <v>10690</v>
      </c>
      <c r="AG582" s="5"/>
      <c r="AH582" s="5">
        <f t="shared" ref="AH582" si="2506">SUM(AF582:AG582)</f>
        <v>10690</v>
      </c>
      <c r="AI582" s="127"/>
    </row>
    <row r="583" spans="1:35" ht="15.75" outlineLevel="5" collapsed="1" x14ac:dyDescent="0.25">
      <c r="A583" s="137" t="s">
        <v>115</v>
      </c>
      <c r="B583" s="137"/>
      <c r="C583" s="19" t="s">
        <v>116</v>
      </c>
      <c r="D583" s="4">
        <f>D584</f>
        <v>53757.599999999999</v>
      </c>
      <c r="E583" s="4">
        <f t="shared" ref="E583:N583" si="2507">E584</f>
        <v>0</v>
      </c>
      <c r="F583" s="4">
        <f t="shared" si="2507"/>
        <v>53757.599999999999</v>
      </c>
      <c r="G583" s="4">
        <f t="shared" si="2507"/>
        <v>0</v>
      </c>
      <c r="H583" s="4">
        <f t="shared" si="2507"/>
        <v>53757.599999999999</v>
      </c>
      <c r="I583" s="4">
        <f t="shared" si="2507"/>
        <v>0</v>
      </c>
      <c r="J583" s="4">
        <f t="shared" si="2507"/>
        <v>53757.599999999999</v>
      </c>
      <c r="K583" s="4">
        <f t="shared" si="2507"/>
        <v>0</v>
      </c>
      <c r="L583" s="4">
        <f t="shared" si="2507"/>
        <v>53757.599999999999</v>
      </c>
      <c r="M583" s="4">
        <f t="shared" si="2507"/>
        <v>-4453.9396699999998</v>
      </c>
      <c r="N583" s="4">
        <f t="shared" si="2507"/>
        <v>49303.660329999999</v>
      </c>
      <c r="O583" s="4">
        <f>O584</f>
        <v>48337.599999999999</v>
      </c>
      <c r="P583" s="4">
        <f t="shared" ref="P583:Y583" si="2508">P584</f>
        <v>0</v>
      </c>
      <c r="Q583" s="4">
        <f t="shared" si="2508"/>
        <v>48337.599999999999</v>
      </c>
      <c r="R583" s="4">
        <f t="shared" si="2508"/>
        <v>0</v>
      </c>
      <c r="S583" s="4">
        <f t="shared" si="2508"/>
        <v>48337.599999999999</v>
      </c>
      <c r="T583" s="4">
        <f t="shared" si="2508"/>
        <v>0</v>
      </c>
      <c r="U583" s="4">
        <f t="shared" si="2508"/>
        <v>48337.599999999999</v>
      </c>
      <c r="V583" s="4">
        <f t="shared" si="2508"/>
        <v>0</v>
      </c>
      <c r="W583" s="4">
        <f t="shared" si="2508"/>
        <v>48337.599999999999</v>
      </c>
      <c r="X583" s="4">
        <f t="shared" si="2508"/>
        <v>0</v>
      </c>
      <c r="Y583" s="4">
        <f t="shared" si="2508"/>
        <v>48337.599999999999</v>
      </c>
      <c r="Z583" s="4">
        <f>Z584</f>
        <v>50851.199999999997</v>
      </c>
      <c r="AA583" s="4">
        <f t="shared" ref="AA583:AH583" si="2509">AA584</f>
        <v>0</v>
      </c>
      <c r="AB583" s="4">
        <f t="shared" si="2509"/>
        <v>50851.199999999997</v>
      </c>
      <c r="AC583" s="4">
        <f t="shared" si="2509"/>
        <v>0</v>
      </c>
      <c r="AD583" s="4">
        <f t="shared" si="2509"/>
        <v>50851.199999999997</v>
      </c>
      <c r="AE583" s="4">
        <f t="shared" si="2509"/>
        <v>0</v>
      </c>
      <c r="AF583" s="4">
        <f t="shared" si="2509"/>
        <v>50851.199999999997</v>
      </c>
      <c r="AG583" s="4">
        <f t="shared" si="2509"/>
        <v>0</v>
      </c>
      <c r="AH583" s="4">
        <f t="shared" si="2509"/>
        <v>50851.199999999997</v>
      </c>
      <c r="AI583" s="127"/>
    </row>
    <row r="584" spans="1:35" ht="31.5" outlineLevel="7" x14ac:dyDescent="0.25">
      <c r="A584" s="138" t="s">
        <v>115</v>
      </c>
      <c r="B584" s="138" t="s">
        <v>92</v>
      </c>
      <c r="C584" s="18" t="s">
        <v>93</v>
      </c>
      <c r="D584" s="5">
        <f>53727.6+30</f>
        <v>53757.599999999999</v>
      </c>
      <c r="E584" s="5"/>
      <c r="F584" s="5">
        <f t="shared" ref="F584" si="2510">SUM(D584:E584)</f>
        <v>53757.599999999999</v>
      </c>
      <c r="G584" s="5"/>
      <c r="H584" s="5">
        <f t="shared" ref="H584" si="2511">SUM(F584:G584)</f>
        <v>53757.599999999999</v>
      </c>
      <c r="I584" s="5"/>
      <c r="J584" s="5">
        <f t="shared" ref="J584" si="2512">SUM(H584:I584)</f>
        <v>53757.599999999999</v>
      </c>
      <c r="K584" s="5"/>
      <c r="L584" s="5">
        <f t="shared" ref="L584" si="2513">SUM(J584:K584)</f>
        <v>53757.599999999999</v>
      </c>
      <c r="M584" s="5">
        <v>-4453.9396699999998</v>
      </c>
      <c r="N584" s="5">
        <f t="shared" ref="N584" si="2514">SUM(L584:M584)</f>
        <v>49303.660329999999</v>
      </c>
      <c r="O584" s="5">
        <v>48337.599999999999</v>
      </c>
      <c r="P584" s="5"/>
      <c r="Q584" s="5">
        <f t="shared" ref="Q584" si="2515">SUM(O584:P584)</f>
        <v>48337.599999999999</v>
      </c>
      <c r="R584" s="5"/>
      <c r="S584" s="5">
        <f t="shared" ref="S584" si="2516">SUM(Q584:R584)</f>
        <v>48337.599999999999</v>
      </c>
      <c r="T584" s="5"/>
      <c r="U584" s="5">
        <f t="shared" ref="U584" si="2517">SUM(S584:T584)</f>
        <v>48337.599999999999</v>
      </c>
      <c r="V584" s="5"/>
      <c r="W584" s="5">
        <f t="shared" ref="W584" si="2518">SUM(U584:V584)</f>
        <v>48337.599999999999</v>
      </c>
      <c r="X584" s="5"/>
      <c r="Y584" s="5">
        <f t="shared" ref="Y584" si="2519">SUM(W584:X584)</f>
        <v>48337.599999999999</v>
      </c>
      <c r="Z584" s="5">
        <v>50851.199999999997</v>
      </c>
      <c r="AA584" s="5"/>
      <c r="AB584" s="5">
        <f t="shared" ref="AB584" si="2520">SUM(Z584:AA584)</f>
        <v>50851.199999999997</v>
      </c>
      <c r="AC584" s="5"/>
      <c r="AD584" s="5">
        <f t="shared" ref="AD584" si="2521">SUM(AB584:AC584)</f>
        <v>50851.199999999997</v>
      </c>
      <c r="AE584" s="5"/>
      <c r="AF584" s="5">
        <f t="shared" ref="AF584" si="2522">SUM(AD584:AE584)</f>
        <v>50851.199999999997</v>
      </c>
      <c r="AG584" s="5"/>
      <c r="AH584" s="5">
        <f t="shared" ref="AH584" si="2523">SUM(AF584:AG584)</f>
        <v>50851.199999999997</v>
      </c>
      <c r="AI584" s="127"/>
    </row>
    <row r="585" spans="1:35" ht="15.75" hidden="1" outlineLevel="5" x14ac:dyDescent="0.25">
      <c r="A585" s="137" t="s">
        <v>118</v>
      </c>
      <c r="B585" s="137"/>
      <c r="C585" s="19" t="s">
        <v>119</v>
      </c>
      <c r="D585" s="4">
        <f>D586</f>
        <v>180</v>
      </c>
      <c r="E585" s="4">
        <f t="shared" ref="E585:N585" si="2524">E586</f>
        <v>0</v>
      </c>
      <c r="F585" s="4">
        <f t="shared" si="2524"/>
        <v>180</v>
      </c>
      <c r="G585" s="4">
        <f t="shared" si="2524"/>
        <v>0</v>
      </c>
      <c r="H585" s="4">
        <f t="shared" si="2524"/>
        <v>180</v>
      </c>
      <c r="I585" s="4">
        <f t="shared" si="2524"/>
        <v>0</v>
      </c>
      <c r="J585" s="4">
        <f t="shared" si="2524"/>
        <v>180</v>
      </c>
      <c r="K585" s="4">
        <f t="shared" si="2524"/>
        <v>0</v>
      </c>
      <c r="L585" s="4">
        <f t="shared" si="2524"/>
        <v>180</v>
      </c>
      <c r="M585" s="4">
        <f t="shared" si="2524"/>
        <v>0</v>
      </c>
      <c r="N585" s="4">
        <f t="shared" si="2524"/>
        <v>180</v>
      </c>
      <c r="O585" s="4">
        <f>O586</f>
        <v>180</v>
      </c>
      <c r="P585" s="4">
        <f t="shared" ref="P585:Y585" si="2525">P586</f>
        <v>0</v>
      </c>
      <c r="Q585" s="4">
        <f t="shared" si="2525"/>
        <v>180</v>
      </c>
      <c r="R585" s="4">
        <f t="shared" si="2525"/>
        <v>0</v>
      </c>
      <c r="S585" s="4">
        <f t="shared" si="2525"/>
        <v>180</v>
      </c>
      <c r="T585" s="4">
        <f t="shared" si="2525"/>
        <v>0</v>
      </c>
      <c r="U585" s="4">
        <f t="shared" si="2525"/>
        <v>180</v>
      </c>
      <c r="V585" s="4">
        <f t="shared" si="2525"/>
        <v>0</v>
      </c>
      <c r="W585" s="4">
        <f t="shared" si="2525"/>
        <v>180</v>
      </c>
      <c r="X585" s="4">
        <f t="shared" si="2525"/>
        <v>0</v>
      </c>
      <c r="Y585" s="4">
        <f t="shared" si="2525"/>
        <v>180</v>
      </c>
      <c r="Z585" s="4">
        <f>Z586</f>
        <v>180</v>
      </c>
      <c r="AA585" s="4">
        <f t="shared" ref="AA585:AH585" si="2526">AA586</f>
        <v>0</v>
      </c>
      <c r="AB585" s="4">
        <f t="shared" si="2526"/>
        <v>180</v>
      </c>
      <c r="AC585" s="4">
        <f t="shared" si="2526"/>
        <v>0</v>
      </c>
      <c r="AD585" s="4">
        <f t="shared" si="2526"/>
        <v>180</v>
      </c>
      <c r="AE585" s="4">
        <f t="shared" si="2526"/>
        <v>0</v>
      </c>
      <c r="AF585" s="4">
        <f t="shared" si="2526"/>
        <v>180</v>
      </c>
      <c r="AG585" s="4">
        <f t="shared" si="2526"/>
        <v>0</v>
      </c>
      <c r="AH585" s="4">
        <f t="shared" si="2526"/>
        <v>180</v>
      </c>
      <c r="AI585" s="127"/>
    </row>
    <row r="586" spans="1:35" ht="31.5" hidden="1" outlineLevel="7" x14ac:dyDescent="0.25">
      <c r="A586" s="138" t="s">
        <v>118</v>
      </c>
      <c r="B586" s="138" t="s">
        <v>11</v>
      </c>
      <c r="C586" s="18" t="s">
        <v>12</v>
      </c>
      <c r="D586" s="5">
        <v>180</v>
      </c>
      <c r="E586" s="5"/>
      <c r="F586" s="5">
        <f t="shared" ref="F586" si="2527">SUM(D586:E586)</f>
        <v>180</v>
      </c>
      <c r="G586" s="5"/>
      <c r="H586" s="5">
        <f t="shared" ref="H586" si="2528">SUM(F586:G586)</f>
        <v>180</v>
      </c>
      <c r="I586" s="5"/>
      <c r="J586" s="5">
        <f t="shared" ref="J586" si="2529">SUM(H586:I586)</f>
        <v>180</v>
      </c>
      <c r="K586" s="5"/>
      <c r="L586" s="5">
        <f t="shared" ref="L586" si="2530">SUM(J586:K586)</f>
        <v>180</v>
      </c>
      <c r="M586" s="5"/>
      <c r="N586" s="5">
        <f t="shared" ref="N586" si="2531">SUM(L586:M586)</f>
        <v>180</v>
      </c>
      <c r="O586" s="5">
        <v>180</v>
      </c>
      <c r="P586" s="5"/>
      <c r="Q586" s="5">
        <f t="shared" ref="Q586" si="2532">SUM(O586:P586)</f>
        <v>180</v>
      </c>
      <c r="R586" s="5"/>
      <c r="S586" s="5">
        <f t="shared" ref="S586" si="2533">SUM(Q586:R586)</f>
        <v>180</v>
      </c>
      <c r="T586" s="5"/>
      <c r="U586" s="5">
        <f t="shared" ref="U586" si="2534">SUM(S586:T586)</f>
        <v>180</v>
      </c>
      <c r="V586" s="5"/>
      <c r="W586" s="5">
        <f t="shared" ref="W586" si="2535">SUM(U586:V586)</f>
        <v>180</v>
      </c>
      <c r="X586" s="5"/>
      <c r="Y586" s="5">
        <f t="shared" ref="Y586" si="2536">SUM(W586:X586)</f>
        <v>180</v>
      </c>
      <c r="Z586" s="5">
        <v>180</v>
      </c>
      <c r="AA586" s="5"/>
      <c r="AB586" s="5">
        <f t="shared" ref="AB586" si="2537">SUM(Z586:AA586)</f>
        <v>180</v>
      </c>
      <c r="AC586" s="5"/>
      <c r="AD586" s="5">
        <f t="shared" ref="AD586" si="2538">SUM(AB586:AC586)</f>
        <v>180</v>
      </c>
      <c r="AE586" s="5"/>
      <c r="AF586" s="5">
        <f t="shared" ref="AF586" si="2539">SUM(AD586:AE586)</f>
        <v>180</v>
      </c>
      <c r="AG586" s="5"/>
      <c r="AH586" s="5">
        <f t="shared" ref="AH586" si="2540">SUM(AF586:AG586)</f>
        <v>180</v>
      </c>
      <c r="AI586" s="127"/>
    </row>
    <row r="587" spans="1:35" ht="31.5" hidden="1" outlineLevel="5" x14ac:dyDescent="0.25">
      <c r="A587" s="137" t="s">
        <v>117</v>
      </c>
      <c r="B587" s="137"/>
      <c r="C587" s="19" t="s">
        <v>14</v>
      </c>
      <c r="D587" s="4">
        <f>D588</f>
        <v>300</v>
      </c>
      <c r="E587" s="4">
        <f t="shared" ref="E587:N587" si="2541">E588</f>
        <v>0</v>
      </c>
      <c r="F587" s="4">
        <f t="shared" si="2541"/>
        <v>300</v>
      </c>
      <c r="G587" s="4">
        <f t="shared" si="2541"/>
        <v>0</v>
      </c>
      <c r="H587" s="4">
        <f t="shared" si="2541"/>
        <v>300</v>
      </c>
      <c r="I587" s="4">
        <f t="shared" si="2541"/>
        <v>0</v>
      </c>
      <c r="J587" s="4">
        <f t="shared" si="2541"/>
        <v>300</v>
      </c>
      <c r="K587" s="4">
        <f t="shared" si="2541"/>
        <v>0</v>
      </c>
      <c r="L587" s="4">
        <f t="shared" si="2541"/>
        <v>300</v>
      </c>
      <c r="M587" s="4">
        <f t="shared" si="2541"/>
        <v>0</v>
      </c>
      <c r="N587" s="4">
        <f t="shared" si="2541"/>
        <v>300</v>
      </c>
      <c r="O587" s="4">
        <f>O588</f>
        <v>300</v>
      </c>
      <c r="P587" s="4">
        <f t="shared" ref="P587:Y587" si="2542">P588</f>
        <v>0</v>
      </c>
      <c r="Q587" s="4">
        <f t="shared" si="2542"/>
        <v>300</v>
      </c>
      <c r="R587" s="4">
        <f t="shared" si="2542"/>
        <v>0</v>
      </c>
      <c r="S587" s="4">
        <f t="shared" si="2542"/>
        <v>300</v>
      </c>
      <c r="T587" s="4">
        <f t="shared" si="2542"/>
        <v>0</v>
      </c>
      <c r="U587" s="4">
        <f t="shared" si="2542"/>
        <v>300</v>
      </c>
      <c r="V587" s="4">
        <f t="shared" si="2542"/>
        <v>0</v>
      </c>
      <c r="W587" s="4">
        <f t="shared" si="2542"/>
        <v>300</v>
      </c>
      <c r="X587" s="4">
        <f t="shared" si="2542"/>
        <v>0</v>
      </c>
      <c r="Y587" s="4">
        <f t="shared" si="2542"/>
        <v>300</v>
      </c>
      <c r="Z587" s="4">
        <f>Z588</f>
        <v>300</v>
      </c>
      <c r="AA587" s="4">
        <f t="shared" ref="AA587:AH587" si="2543">AA588</f>
        <v>0</v>
      </c>
      <c r="AB587" s="4">
        <f t="shared" si="2543"/>
        <v>300</v>
      </c>
      <c r="AC587" s="4">
        <f t="shared" si="2543"/>
        <v>0</v>
      </c>
      <c r="AD587" s="4">
        <f t="shared" si="2543"/>
        <v>300</v>
      </c>
      <c r="AE587" s="4">
        <f t="shared" si="2543"/>
        <v>0</v>
      </c>
      <c r="AF587" s="4">
        <f t="shared" si="2543"/>
        <v>300</v>
      </c>
      <c r="AG587" s="4">
        <f t="shared" si="2543"/>
        <v>0</v>
      </c>
      <c r="AH587" s="4">
        <f t="shared" si="2543"/>
        <v>300</v>
      </c>
      <c r="AI587" s="127"/>
    </row>
    <row r="588" spans="1:35" ht="15.75" hidden="1" outlineLevel="7" x14ac:dyDescent="0.25">
      <c r="A588" s="138" t="s">
        <v>117</v>
      </c>
      <c r="B588" s="138" t="s">
        <v>27</v>
      </c>
      <c r="C588" s="18" t="s">
        <v>28</v>
      </c>
      <c r="D588" s="5">
        <v>300</v>
      </c>
      <c r="E588" s="5"/>
      <c r="F588" s="5">
        <f t="shared" ref="F588" si="2544">SUM(D588:E588)</f>
        <v>300</v>
      </c>
      <c r="G588" s="5"/>
      <c r="H588" s="5">
        <f t="shared" ref="H588" si="2545">SUM(F588:G588)</f>
        <v>300</v>
      </c>
      <c r="I588" s="5"/>
      <c r="J588" s="5">
        <f t="shared" ref="J588" si="2546">SUM(H588:I588)</f>
        <v>300</v>
      </c>
      <c r="K588" s="5"/>
      <c r="L588" s="5">
        <f t="shared" ref="L588" si="2547">SUM(J588:K588)</f>
        <v>300</v>
      </c>
      <c r="M588" s="5"/>
      <c r="N588" s="5">
        <f t="shared" ref="N588" si="2548">SUM(L588:M588)</f>
        <v>300</v>
      </c>
      <c r="O588" s="5">
        <v>300</v>
      </c>
      <c r="P588" s="5"/>
      <c r="Q588" s="5">
        <f t="shared" ref="Q588" si="2549">SUM(O588:P588)</f>
        <v>300</v>
      </c>
      <c r="R588" s="5"/>
      <c r="S588" s="5">
        <f t="shared" ref="S588" si="2550">SUM(Q588:R588)</f>
        <v>300</v>
      </c>
      <c r="T588" s="5"/>
      <c r="U588" s="5">
        <f t="shared" ref="U588" si="2551">SUM(S588:T588)</f>
        <v>300</v>
      </c>
      <c r="V588" s="5"/>
      <c r="W588" s="5">
        <f t="shared" ref="W588" si="2552">SUM(U588:V588)</f>
        <v>300</v>
      </c>
      <c r="X588" s="5"/>
      <c r="Y588" s="5">
        <f t="shared" ref="Y588" si="2553">SUM(W588:X588)</f>
        <v>300</v>
      </c>
      <c r="Z588" s="5">
        <v>300</v>
      </c>
      <c r="AA588" s="5"/>
      <c r="AB588" s="5">
        <f t="shared" ref="AB588" si="2554">SUM(Z588:AA588)</f>
        <v>300</v>
      </c>
      <c r="AC588" s="5"/>
      <c r="AD588" s="5">
        <f t="shared" ref="AD588" si="2555">SUM(AB588:AC588)</f>
        <v>300</v>
      </c>
      <c r="AE588" s="5"/>
      <c r="AF588" s="5">
        <f t="shared" ref="AF588" si="2556">SUM(AD588:AE588)</f>
        <v>300</v>
      </c>
      <c r="AG588" s="5"/>
      <c r="AH588" s="5">
        <f t="shared" ref="AH588" si="2557">SUM(AF588:AG588)</f>
        <v>300</v>
      </c>
      <c r="AI588" s="127"/>
    </row>
    <row r="589" spans="1:35" ht="20.25" outlineLevel="7" x14ac:dyDescent="0.3">
      <c r="A589" s="69"/>
      <c r="B589" s="69"/>
      <c r="C589" s="70" t="s">
        <v>776</v>
      </c>
      <c r="D589" s="4">
        <f t="shared" ref="D589:AH589" si="2558">D528+D482+D454+D391+D263+D226+D167+D102+D12</f>
        <v>3220641.3794499999</v>
      </c>
      <c r="E589" s="4">
        <f t="shared" si="2558"/>
        <v>-3564.3164600000036</v>
      </c>
      <c r="F589" s="4">
        <f t="shared" si="2558"/>
        <v>3217077.06299</v>
      </c>
      <c r="G589" s="4">
        <f t="shared" si="2558"/>
        <v>272364.96714999998</v>
      </c>
      <c r="H589" s="4">
        <f t="shared" si="2558"/>
        <v>3489442.0301400004</v>
      </c>
      <c r="I589" s="4">
        <f t="shared" si="2558"/>
        <v>51246.008979999999</v>
      </c>
      <c r="J589" s="4">
        <f t="shared" si="2558"/>
        <v>3540688.0391199999</v>
      </c>
      <c r="K589" s="4">
        <f t="shared" si="2558"/>
        <v>105509.66078999999</v>
      </c>
      <c r="L589" s="4">
        <f t="shared" si="2558"/>
        <v>3646197.69991</v>
      </c>
      <c r="M589" s="4">
        <f t="shared" si="2558"/>
        <v>52504.818310000002</v>
      </c>
      <c r="N589" s="4">
        <f t="shared" si="2558"/>
        <v>3698702.51822</v>
      </c>
      <c r="O589" s="4">
        <f t="shared" si="2558"/>
        <v>2996937.4820500007</v>
      </c>
      <c r="P589" s="4">
        <f t="shared" si="2558"/>
        <v>6328.3999999999987</v>
      </c>
      <c r="Q589" s="4">
        <f t="shared" si="2558"/>
        <v>3000654.3795500007</v>
      </c>
      <c r="R589" s="4">
        <f t="shared" si="2558"/>
        <v>4799.3031600000004</v>
      </c>
      <c r="S589" s="4">
        <f t="shared" si="2558"/>
        <v>3005453.6827100003</v>
      </c>
      <c r="T589" s="4">
        <f t="shared" si="2558"/>
        <v>143.01384999999999</v>
      </c>
      <c r="U589" s="4">
        <f t="shared" si="2558"/>
        <v>3005596.6965600005</v>
      </c>
      <c r="V589" s="4">
        <f t="shared" si="2558"/>
        <v>28543.7</v>
      </c>
      <c r="W589" s="4">
        <f t="shared" si="2558"/>
        <v>3034140.3965600003</v>
      </c>
      <c r="X589" s="4">
        <f t="shared" ref="X589:Y589" si="2559">X528+X482+X454+X391+X263+X226+X167+X102+X12</f>
        <v>0</v>
      </c>
      <c r="Y589" s="4">
        <f t="shared" si="2559"/>
        <v>3034140.3965600003</v>
      </c>
      <c r="Z589" s="4">
        <f t="shared" si="2558"/>
        <v>2764485.3200000003</v>
      </c>
      <c r="AA589" s="4">
        <f t="shared" si="2558"/>
        <v>5254.4000000000005</v>
      </c>
      <c r="AB589" s="4">
        <f t="shared" si="2558"/>
        <v>2769739.7199999997</v>
      </c>
      <c r="AC589" s="4">
        <f t="shared" si="2558"/>
        <v>39486.625</v>
      </c>
      <c r="AD589" s="4">
        <f t="shared" si="2558"/>
        <v>2809226.3449999997</v>
      </c>
      <c r="AE589" s="4">
        <f t="shared" si="2558"/>
        <v>14525.650000000001</v>
      </c>
      <c r="AF589" s="4">
        <f t="shared" si="2558"/>
        <v>2823751.9950000001</v>
      </c>
      <c r="AG589" s="4">
        <f t="shared" si="2558"/>
        <v>0</v>
      </c>
      <c r="AH589" s="4">
        <f t="shared" si="2558"/>
        <v>2823751.9950000001</v>
      </c>
      <c r="AI589" s="127"/>
    </row>
    <row r="590" spans="1:35" ht="15.75" outlineLevel="7" x14ac:dyDescent="0.25">
      <c r="A590" s="138"/>
      <c r="B590" s="138"/>
      <c r="C590" s="18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127"/>
    </row>
    <row r="591" spans="1:35" ht="15.75" hidden="1" outlineLevel="2" x14ac:dyDescent="0.25">
      <c r="A591" s="137" t="s">
        <v>4</v>
      </c>
      <c r="B591" s="137"/>
      <c r="C591" s="19" t="s">
        <v>5</v>
      </c>
      <c r="D591" s="4">
        <f>D592+D594+D596+D600+D602+D604</f>
        <v>21350.199999999997</v>
      </c>
      <c r="E591" s="4">
        <f t="shared" ref="E591:J591" si="2560">E592+E594+E596+E600+E602+E604</f>
        <v>0</v>
      </c>
      <c r="F591" s="4">
        <f t="shared" si="2560"/>
        <v>21350.199999999997</v>
      </c>
      <c r="G591" s="4">
        <f t="shared" si="2560"/>
        <v>0</v>
      </c>
      <c r="H591" s="4">
        <f t="shared" si="2560"/>
        <v>21350.199999999997</v>
      </c>
      <c r="I591" s="4">
        <f t="shared" si="2560"/>
        <v>0</v>
      </c>
      <c r="J591" s="4">
        <f t="shared" si="2560"/>
        <v>21350.199999999997</v>
      </c>
      <c r="K591" s="4">
        <f>K592+K594+K596+K600+K602+K604+K606</f>
        <v>52.5</v>
      </c>
      <c r="L591" s="4">
        <f t="shared" ref="L591:AH591" si="2561">L592+L594+L596+L600+L602+L604+L606</f>
        <v>21402.699999999997</v>
      </c>
      <c r="M591" s="4">
        <f>M592+M594+M596+M600+M602+M604+M606</f>
        <v>0</v>
      </c>
      <c r="N591" s="4">
        <f t="shared" ref="N591" si="2562">N592+N594+N596+N600+N602+N604+N606</f>
        <v>21402.699999999997</v>
      </c>
      <c r="O591" s="4">
        <f t="shared" si="2561"/>
        <v>20597.899999999998</v>
      </c>
      <c r="P591" s="4">
        <f t="shared" si="2561"/>
        <v>0</v>
      </c>
      <c r="Q591" s="4">
        <f t="shared" si="2561"/>
        <v>20597.899999999998</v>
      </c>
      <c r="R591" s="4">
        <f t="shared" si="2561"/>
        <v>0</v>
      </c>
      <c r="S591" s="4">
        <f t="shared" si="2561"/>
        <v>20597.899999999998</v>
      </c>
      <c r="T591" s="4">
        <f t="shared" si="2561"/>
        <v>0</v>
      </c>
      <c r="U591" s="4">
        <f t="shared" si="2561"/>
        <v>20597.899999999998</v>
      </c>
      <c r="V591" s="4">
        <f t="shared" si="2561"/>
        <v>0</v>
      </c>
      <c r="W591" s="4">
        <f t="shared" si="2561"/>
        <v>20597.899999999998</v>
      </c>
      <c r="X591" s="4">
        <f t="shared" ref="X591:Y591" si="2563">X592+X594+X596+X600+X602+X604+X606</f>
        <v>0</v>
      </c>
      <c r="Y591" s="4">
        <f t="shared" si="2563"/>
        <v>20597.899999999998</v>
      </c>
      <c r="Z591" s="4">
        <f t="shared" si="2561"/>
        <v>20597.899999999998</v>
      </c>
      <c r="AA591" s="4">
        <f t="shared" si="2561"/>
        <v>0</v>
      </c>
      <c r="AB591" s="4">
        <f t="shared" si="2561"/>
        <v>20597.899999999998</v>
      </c>
      <c r="AC591" s="4">
        <f t="shared" si="2561"/>
        <v>0</v>
      </c>
      <c r="AD591" s="4">
        <f t="shared" si="2561"/>
        <v>20597.899999999998</v>
      </c>
      <c r="AE591" s="4">
        <f t="shared" si="2561"/>
        <v>0</v>
      </c>
      <c r="AF591" s="4">
        <f t="shared" si="2561"/>
        <v>20597.899999999998</v>
      </c>
      <c r="AG591" s="4">
        <f t="shared" si="2561"/>
        <v>0</v>
      </c>
      <c r="AH591" s="4">
        <f t="shared" si="2561"/>
        <v>20597.899999999998</v>
      </c>
      <c r="AI591" s="127"/>
    </row>
    <row r="592" spans="1:35" ht="31.5" hidden="1" outlineLevel="3" x14ac:dyDescent="0.25">
      <c r="A592" s="137" t="s">
        <v>39</v>
      </c>
      <c r="B592" s="137"/>
      <c r="C592" s="19" t="s">
        <v>554</v>
      </c>
      <c r="D592" s="4">
        <f>D593</f>
        <v>3453.9</v>
      </c>
      <c r="E592" s="4">
        <f t="shared" ref="E592:N592" si="2564">E593</f>
        <v>0</v>
      </c>
      <c r="F592" s="4">
        <f t="shared" si="2564"/>
        <v>3453.9</v>
      </c>
      <c r="G592" s="4">
        <f t="shared" si="2564"/>
        <v>0</v>
      </c>
      <c r="H592" s="4">
        <f t="shared" si="2564"/>
        <v>3453.9</v>
      </c>
      <c r="I592" s="4">
        <f t="shared" si="2564"/>
        <v>0</v>
      </c>
      <c r="J592" s="4">
        <f t="shared" si="2564"/>
        <v>3453.9</v>
      </c>
      <c r="K592" s="4">
        <f t="shared" si="2564"/>
        <v>0</v>
      </c>
      <c r="L592" s="4">
        <f t="shared" si="2564"/>
        <v>3453.9</v>
      </c>
      <c r="M592" s="4">
        <f t="shared" si="2564"/>
        <v>0</v>
      </c>
      <c r="N592" s="4">
        <f t="shared" si="2564"/>
        <v>3453.9</v>
      </c>
      <c r="O592" s="4">
        <f>O593</f>
        <v>3280.2</v>
      </c>
      <c r="P592" s="4">
        <f t="shared" ref="P592:Y592" si="2565">P593</f>
        <v>0</v>
      </c>
      <c r="Q592" s="4">
        <f t="shared" si="2565"/>
        <v>3280.2</v>
      </c>
      <c r="R592" s="4">
        <f t="shared" si="2565"/>
        <v>0</v>
      </c>
      <c r="S592" s="4">
        <f t="shared" si="2565"/>
        <v>3280.2</v>
      </c>
      <c r="T592" s="4">
        <f t="shared" si="2565"/>
        <v>0</v>
      </c>
      <c r="U592" s="4">
        <f t="shared" si="2565"/>
        <v>3280.2</v>
      </c>
      <c r="V592" s="4">
        <f t="shared" si="2565"/>
        <v>0</v>
      </c>
      <c r="W592" s="4">
        <f t="shared" si="2565"/>
        <v>3280.2</v>
      </c>
      <c r="X592" s="4">
        <f t="shared" si="2565"/>
        <v>0</v>
      </c>
      <c r="Y592" s="4">
        <f t="shared" si="2565"/>
        <v>3280.2</v>
      </c>
      <c r="Z592" s="4">
        <f>Z593</f>
        <v>3280.2</v>
      </c>
      <c r="AA592" s="4">
        <f t="shared" ref="AA592:AH592" si="2566">AA593</f>
        <v>0</v>
      </c>
      <c r="AB592" s="4">
        <f t="shared" si="2566"/>
        <v>3280.2</v>
      </c>
      <c r="AC592" s="4">
        <f t="shared" si="2566"/>
        <v>0</v>
      </c>
      <c r="AD592" s="4">
        <f t="shared" si="2566"/>
        <v>3280.2</v>
      </c>
      <c r="AE592" s="4">
        <f t="shared" si="2566"/>
        <v>0</v>
      </c>
      <c r="AF592" s="4">
        <f t="shared" si="2566"/>
        <v>3280.2</v>
      </c>
      <c r="AG592" s="4">
        <f t="shared" si="2566"/>
        <v>0</v>
      </c>
      <c r="AH592" s="4">
        <f t="shared" si="2566"/>
        <v>3280.2</v>
      </c>
      <c r="AI592" s="127"/>
    </row>
    <row r="593" spans="1:35" ht="47.25" hidden="1" outlineLevel="7" x14ac:dyDescent="0.25">
      <c r="A593" s="138" t="s">
        <v>39</v>
      </c>
      <c r="B593" s="138" t="s">
        <v>8</v>
      </c>
      <c r="C593" s="18" t="s">
        <v>9</v>
      </c>
      <c r="D593" s="5">
        <v>3453.9</v>
      </c>
      <c r="E593" s="5"/>
      <c r="F593" s="5">
        <f t="shared" ref="F593" si="2567">SUM(D593:E593)</f>
        <v>3453.9</v>
      </c>
      <c r="G593" s="5"/>
      <c r="H593" s="5">
        <f t="shared" ref="H593" si="2568">SUM(F593:G593)</f>
        <v>3453.9</v>
      </c>
      <c r="I593" s="5"/>
      <c r="J593" s="5">
        <f t="shared" ref="J593" si="2569">SUM(H593:I593)</f>
        <v>3453.9</v>
      </c>
      <c r="K593" s="5"/>
      <c r="L593" s="5">
        <f t="shared" ref="L593" si="2570">SUM(J593:K593)</f>
        <v>3453.9</v>
      </c>
      <c r="M593" s="5"/>
      <c r="N593" s="5">
        <f t="shared" ref="N593" si="2571">SUM(L593:M593)</f>
        <v>3453.9</v>
      </c>
      <c r="O593" s="5">
        <v>3280.2</v>
      </c>
      <c r="P593" s="5"/>
      <c r="Q593" s="5">
        <f t="shared" ref="Q593" si="2572">SUM(O593:P593)</f>
        <v>3280.2</v>
      </c>
      <c r="R593" s="5"/>
      <c r="S593" s="5">
        <f t="shared" ref="S593" si="2573">SUM(Q593:R593)</f>
        <v>3280.2</v>
      </c>
      <c r="T593" s="5"/>
      <c r="U593" s="5">
        <f t="shared" ref="U593" si="2574">SUM(S593:T593)</f>
        <v>3280.2</v>
      </c>
      <c r="V593" s="5"/>
      <c r="W593" s="5">
        <f t="shared" ref="W593" si="2575">SUM(U593:V593)</f>
        <v>3280.2</v>
      </c>
      <c r="X593" s="5"/>
      <c r="Y593" s="5">
        <f t="shared" ref="Y593" si="2576">SUM(W593:X593)</f>
        <v>3280.2</v>
      </c>
      <c r="Z593" s="5">
        <v>3280.2</v>
      </c>
      <c r="AA593" s="5"/>
      <c r="AB593" s="5">
        <f t="shared" ref="AB593" si="2577">SUM(Z593:AA593)</f>
        <v>3280.2</v>
      </c>
      <c r="AC593" s="5"/>
      <c r="AD593" s="5">
        <f t="shared" ref="AD593" si="2578">SUM(AB593:AC593)</f>
        <v>3280.2</v>
      </c>
      <c r="AE593" s="5"/>
      <c r="AF593" s="5">
        <f t="shared" ref="AF593" si="2579">SUM(AD593:AE593)</f>
        <v>3280.2</v>
      </c>
      <c r="AG593" s="5"/>
      <c r="AH593" s="5">
        <f t="shared" ref="AH593" si="2580">SUM(AF593:AG593)</f>
        <v>3280.2</v>
      </c>
      <c r="AI593" s="127"/>
    </row>
    <row r="594" spans="1:35" ht="31.5" hidden="1" outlineLevel="3" x14ac:dyDescent="0.25">
      <c r="A594" s="137" t="s">
        <v>6</v>
      </c>
      <c r="B594" s="137"/>
      <c r="C594" s="19" t="s">
        <v>7</v>
      </c>
      <c r="D594" s="4">
        <f t="shared" ref="D594:AH594" si="2581">D595</f>
        <v>2205.1999999999998</v>
      </c>
      <c r="E594" s="4">
        <f t="shared" si="2581"/>
        <v>0</v>
      </c>
      <c r="F594" s="4">
        <f t="shared" si="2581"/>
        <v>2205.1999999999998</v>
      </c>
      <c r="G594" s="4">
        <f t="shared" si="2581"/>
        <v>0</v>
      </c>
      <c r="H594" s="4">
        <f t="shared" si="2581"/>
        <v>2205.1999999999998</v>
      </c>
      <c r="I594" s="4">
        <f t="shared" si="2581"/>
        <v>0</v>
      </c>
      <c r="J594" s="4">
        <f t="shared" si="2581"/>
        <v>2205.1999999999998</v>
      </c>
      <c r="K594" s="4">
        <f t="shared" si="2581"/>
        <v>0</v>
      </c>
      <c r="L594" s="4">
        <f t="shared" si="2581"/>
        <v>2205.1999999999998</v>
      </c>
      <c r="M594" s="4">
        <f t="shared" si="2581"/>
        <v>0</v>
      </c>
      <c r="N594" s="4">
        <f t="shared" si="2581"/>
        <v>2205.1999999999998</v>
      </c>
      <c r="O594" s="4">
        <f t="shared" si="2581"/>
        <v>2094.3000000000002</v>
      </c>
      <c r="P594" s="4">
        <f t="shared" si="2581"/>
        <v>0</v>
      </c>
      <c r="Q594" s="4">
        <f t="shared" si="2581"/>
        <v>2094.3000000000002</v>
      </c>
      <c r="R594" s="4">
        <f t="shared" si="2581"/>
        <v>0</v>
      </c>
      <c r="S594" s="4">
        <f t="shared" si="2581"/>
        <v>2094.3000000000002</v>
      </c>
      <c r="T594" s="4">
        <f t="shared" si="2581"/>
        <v>0</v>
      </c>
      <c r="U594" s="4">
        <f t="shared" si="2581"/>
        <v>2094.3000000000002</v>
      </c>
      <c r="V594" s="4">
        <f t="shared" si="2581"/>
        <v>0</v>
      </c>
      <c r="W594" s="4">
        <f t="shared" si="2581"/>
        <v>2094.3000000000002</v>
      </c>
      <c r="X594" s="4">
        <f t="shared" si="2581"/>
        <v>0</v>
      </c>
      <c r="Y594" s="4">
        <f t="shared" si="2581"/>
        <v>2094.3000000000002</v>
      </c>
      <c r="Z594" s="4">
        <f t="shared" si="2581"/>
        <v>2094.3000000000002</v>
      </c>
      <c r="AA594" s="4">
        <f t="shared" si="2581"/>
        <v>0</v>
      </c>
      <c r="AB594" s="4">
        <f t="shared" si="2581"/>
        <v>2094.3000000000002</v>
      </c>
      <c r="AC594" s="4">
        <f t="shared" si="2581"/>
        <v>0</v>
      </c>
      <c r="AD594" s="4">
        <f t="shared" si="2581"/>
        <v>2094.3000000000002</v>
      </c>
      <c r="AE594" s="4">
        <f t="shared" si="2581"/>
        <v>0</v>
      </c>
      <c r="AF594" s="4">
        <f t="shared" si="2581"/>
        <v>2094.3000000000002</v>
      </c>
      <c r="AG594" s="4">
        <f t="shared" si="2581"/>
        <v>0</v>
      </c>
      <c r="AH594" s="4">
        <f t="shared" si="2581"/>
        <v>2094.3000000000002</v>
      </c>
      <c r="AI594" s="127"/>
    </row>
    <row r="595" spans="1:35" ht="47.25" hidden="1" outlineLevel="7" x14ac:dyDescent="0.25">
      <c r="A595" s="138" t="s">
        <v>6</v>
      </c>
      <c r="B595" s="138" t="s">
        <v>8</v>
      </c>
      <c r="C595" s="18" t="s">
        <v>9</v>
      </c>
      <c r="D595" s="5">
        <v>2205.1999999999998</v>
      </c>
      <c r="E595" s="5"/>
      <c r="F595" s="5">
        <f t="shared" ref="F595" si="2582">SUM(D595:E595)</f>
        <v>2205.1999999999998</v>
      </c>
      <c r="G595" s="5"/>
      <c r="H595" s="5">
        <f t="shared" ref="H595" si="2583">SUM(F595:G595)</f>
        <v>2205.1999999999998</v>
      </c>
      <c r="I595" s="5"/>
      <c r="J595" s="5">
        <f t="shared" ref="J595" si="2584">SUM(H595:I595)</f>
        <v>2205.1999999999998</v>
      </c>
      <c r="K595" s="5"/>
      <c r="L595" s="5">
        <f t="shared" ref="L595" si="2585">SUM(J595:K595)</f>
        <v>2205.1999999999998</v>
      </c>
      <c r="M595" s="5"/>
      <c r="N595" s="5">
        <f t="shared" ref="N595" si="2586">SUM(L595:M595)</f>
        <v>2205.1999999999998</v>
      </c>
      <c r="O595" s="5">
        <v>2094.3000000000002</v>
      </c>
      <c r="P595" s="5"/>
      <c r="Q595" s="5">
        <f t="shared" ref="Q595" si="2587">SUM(O595:P595)</f>
        <v>2094.3000000000002</v>
      </c>
      <c r="R595" s="5"/>
      <c r="S595" s="5">
        <f t="shared" ref="S595" si="2588">SUM(Q595:R595)</f>
        <v>2094.3000000000002</v>
      </c>
      <c r="T595" s="5"/>
      <c r="U595" s="5">
        <f t="shared" ref="U595" si="2589">SUM(S595:T595)</f>
        <v>2094.3000000000002</v>
      </c>
      <c r="V595" s="5"/>
      <c r="W595" s="5">
        <f t="shared" ref="W595" si="2590">SUM(U595:V595)</f>
        <v>2094.3000000000002</v>
      </c>
      <c r="X595" s="5"/>
      <c r="Y595" s="5">
        <f t="shared" ref="Y595" si="2591">SUM(W595:X595)</f>
        <v>2094.3000000000002</v>
      </c>
      <c r="Z595" s="5">
        <v>2094.3000000000002</v>
      </c>
      <c r="AA595" s="5"/>
      <c r="AB595" s="5">
        <f t="shared" ref="AB595" si="2592">SUM(Z595:AA595)</f>
        <v>2094.3000000000002</v>
      </c>
      <c r="AC595" s="5"/>
      <c r="AD595" s="5">
        <f t="shared" ref="AD595" si="2593">SUM(AB595:AC595)</f>
        <v>2094.3000000000002</v>
      </c>
      <c r="AE595" s="5"/>
      <c r="AF595" s="5">
        <f t="shared" ref="AF595" si="2594">SUM(AD595:AE595)</f>
        <v>2094.3000000000002</v>
      </c>
      <c r="AG595" s="5"/>
      <c r="AH595" s="5">
        <f t="shared" ref="AH595" si="2595">SUM(AF595:AG595)</f>
        <v>2094.3000000000002</v>
      </c>
      <c r="AI595" s="127"/>
    </row>
    <row r="596" spans="1:35" ht="15.75" hidden="1" outlineLevel="3" x14ac:dyDescent="0.25">
      <c r="A596" s="137" t="s">
        <v>10</v>
      </c>
      <c r="B596" s="137"/>
      <c r="C596" s="19" t="s">
        <v>59</v>
      </c>
      <c r="D596" s="4">
        <f>D597+D598+D599</f>
        <v>10913.5</v>
      </c>
      <c r="E596" s="4">
        <f t="shared" ref="E596:AD596" si="2596">E597+E598+E599</f>
        <v>0</v>
      </c>
      <c r="F596" s="4">
        <f t="shared" si="2596"/>
        <v>10913.5</v>
      </c>
      <c r="G596" s="4">
        <f t="shared" si="2596"/>
        <v>0</v>
      </c>
      <c r="H596" s="4">
        <f t="shared" si="2596"/>
        <v>10913.5</v>
      </c>
      <c r="I596" s="4">
        <f t="shared" si="2596"/>
        <v>0</v>
      </c>
      <c r="J596" s="4">
        <f t="shared" si="2596"/>
        <v>10913.5</v>
      </c>
      <c r="K596" s="4">
        <f t="shared" ref="K596:L596" si="2597">K597+K598+K599</f>
        <v>0</v>
      </c>
      <c r="L596" s="4">
        <f t="shared" si="2597"/>
        <v>10913.5</v>
      </c>
      <c r="M596" s="4">
        <f t="shared" ref="M596:N596" si="2598">M597+M598+M599</f>
        <v>0</v>
      </c>
      <c r="N596" s="4">
        <f t="shared" si="2598"/>
        <v>10913.5</v>
      </c>
      <c r="O596" s="4">
        <f t="shared" si="2596"/>
        <v>10445.799999999999</v>
      </c>
      <c r="P596" s="4">
        <f t="shared" si="2596"/>
        <v>0</v>
      </c>
      <c r="Q596" s="4">
        <f t="shared" si="2596"/>
        <v>10445.799999999999</v>
      </c>
      <c r="R596" s="4">
        <f t="shared" si="2596"/>
        <v>0</v>
      </c>
      <c r="S596" s="4">
        <f t="shared" si="2596"/>
        <v>10445.799999999999</v>
      </c>
      <c r="T596" s="4">
        <f t="shared" si="2596"/>
        <v>0</v>
      </c>
      <c r="U596" s="4">
        <f t="shared" si="2596"/>
        <v>10445.799999999999</v>
      </c>
      <c r="V596" s="4">
        <f t="shared" si="2596"/>
        <v>0</v>
      </c>
      <c r="W596" s="4">
        <f t="shared" si="2596"/>
        <v>10445.799999999999</v>
      </c>
      <c r="X596" s="4">
        <f t="shared" ref="X596:Y596" si="2599">X597+X598+X599</f>
        <v>0</v>
      </c>
      <c r="Y596" s="4">
        <f t="shared" si="2599"/>
        <v>10445.799999999999</v>
      </c>
      <c r="Z596" s="4">
        <f t="shared" si="2596"/>
        <v>10445.799999999999</v>
      </c>
      <c r="AA596" s="4">
        <f t="shared" si="2596"/>
        <v>0</v>
      </c>
      <c r="AB596" s="4">
        <f t="shared" si="2596"/>
        <v>10445.799999999999</v>
      </c>
      <c r="AC596" s="4">
        <f t="shared" si="2596"/>
        <v>0</v>
      </c>
      <c r="AD596" s="4">
        <f t="shared" si="2596"/>
        <v>10445.799999999999</v>
      </c>
      <c r="AE596" s="4">
        <f t="shared" ref="AE596:AH596" si="2600">AE597+AE598+AE599</f>
        <v>0</v>
      </c>
      <c r="AF596" s="4">
        <f t="shared" si="2600"/>
        <v>10445.799999999999</v>
      </c>
      <c r="AG596" s="4">
        <f t="shared" si="2600"/>
        <v>0</v>
      </c>
      <c r="AH596" s="4">
        <f t="shared" si="2600"/>
        <v>10445.799999999999</v>
      </c>
      <c r="AI596" s="127"/>
    </row>
    <row r="597" spans="1:35" ht="47.25" hidden="1" outlineLevel="7" x14ac:dyDescent="0.25">
      <c r="A597" s="138" t="s">
        <v>10</v>
      </c>
      <c r="B597" s="138" t="s">
        <v>8</v>
      </c>
      <c r="C597" s="18" t="s">
        <v>9</v>
      </c>
      <c r="D597" s="5">
        <v>9303</v>
      </c>
      <c r="E597" s="5"/>
      <c r="F597" s="5">
        <f t="shared" ref="F597:F599" si="2601">SUM(D597:E597)</f>
        <v>9303</v>
      </c>
      <c r="G597" s="5"/>
      <c r="H597" s="5">
        <f t="shared" ref="H597:H599" si="2602">SUM(F597:G597)</f>
        <v>9303</v>
      </c>
      <c r="I597" s="5"/>
      <c r="J597" s="5">
        <f t="shared" ref="J597:J599" si="2603">SUM(H597:I597)</f>
        <v>9303</v>
      </c>
      <c r="K597" s="5"/>
      <c r="L597" s="5">
        <f t="shared" ref="L597:L599" si="2604">SUM(J597:K597)</f>
        <v>9303</v>
      </c>
      <c r="M597" s="5"/>
      <c r="N597" s="5">
        <f t="shared" ref="N597:N599" si="2605">SUM(L597:M597)</f>
        <v>9303</v>
      </c>
      <c r="O597" s="5">
        <v>8835.2999999999993</v>
      </c>
      <c r="P597" s="5"/>
      <c r="Q597" s="5">
        <f t="shared" ref="Q597:Q599" si="2606">SUM(O597:P597)</f>
        <v>8835.2999999999993</v>
      </c>
      <c r="R597" s="5"/>
      <c r="S597" s="5">
        <f t="shared" ref="S597:S599" si="2607">SUM(Q597:R597)</f>
        <v>8835.2999999999993</v>
      </c>
      <c r="T597" s="5"/>
      <c r="U597" s="5">
        <f t="shared" ref="U597:U599" si="2608">SUM(S597:T597)</f>
        <v>8835.2999999999993</v>
      </c>
      <c r="V597" s="5"/>
      <c r="W597" s="5">
        <f t="shared" ref="W597:W599" si="2609">SUM(U597:V597)</f>
        <v>8835.2999999999993</v>
      </c>
      <c r="X597" s="5"/>
      <c r="Y597" s="5">
        <f t="shared" ref="Y597:Y599" si="2610">SUM(W597:X597)</f>
        <v>8835.2999999999993</v>
      </c>
      <c r="Z597" s="5">
        <v>8835.2999999999993</v>
      </c>
      <c r="AA597" s="5"/>
      <c r="AB597" s="5">
        <f t="shared" ref="AB597:AB599" si="2611">SUM(Z597:AA597)</f>
        <v>8835.2999999999993</v>
      </c>
      <c r="AC597" s="5"/>
      <c r="AD597" s="5">
        <f t="shared" ref="AD597:AD599" si="2612">SUM(AB597:AC597)</f>
        <v>8835.2999999999993</v>
      </c>
      <c r="AE597" s="5"/>
      <c r="AF597" s="5">
        <f t="shared" ref="AF597:AF599" si="2613">SUM(AD597:AE597)</f>
        <v>8835.2999999999993</v>
      </c>
      <c r="AG597" s="5"/>
      <c r="AH597" s="5">
        <f t="shared" ref="AH597:AH599" si="2614">SUM(AF597:AG597)</f>
        <v>8835.2999999999993</v>
      </c>
      <c r="AI597" s="127"/>
    </row>
    <row r="598" spans="1:35" ht="31.5" hidden="1" outlineLevel="7" x14ac:dyDescent="0.25">
      <c r="A598" s="138" t="s">
        <v>10</v>
      </c>
      <c r="B598" s="138" t="s">
        <v>11</v>
      </c>
      <c r="C598" s="18" t="s">
        <v>12</v>
      </c>
      <c r="D598" s="5">
        <v>1607.7</v>
      </c>
      <c r="E598" s="5"/>
      <c r="F598" s="5">
        <f t="shared" si="2601"/>
        <v>1607.7</v>
      </c>
      <c r="G598" s="5"/>
      <c r="H598" s="5">
        <f t="shared" si="2602"/>
        <v>1607.7</v>
      </c>
      <c r="I598" s="5"/>
      <c r="J598" s="5">
        <f t="shared" si="2603"/>
        <v>1607.7</v>
      </c>
      <c r="K598" s="5"/>
      <c r="L598" s="5">
        <f t="shared" si="2604"/>
        <v>1607.7</v>
      </c>
      <c r="M598" s="5"/>
      <c r="N598" s="5">
        <f t="shared" si="2605"/>
        <v>1607.7</v>
      </c>
      <c r="O598" s="5">
        <v>1607.7</v>
      </c>
      <c r="P598" s="5"/>
      <c r="Q598" s="5">
        <f t="shared" si="2606"/>
        <v>1607.7</v>
      </c>
      <c r="R598" s="5"/>
      <c r="S598" s="5">
        <f t="shared" si="2607"/>
        <v>1607.7</v>
      </c>
      <c r="T598" s="5"/>
      <c r="U598" s="5">
        <f t="shared" si="2608"/>
        <v>1607.7</v>
      </c>
      <c r="V598" s="5"/>
      <c r="W598" s="5">
        <f t="shared" si="2609"/>
        <v>1607.7</v>
      </c>
      <c r="X598" s="5"/>
      <c r="Y598" s="5">
        <f t="shared" si="2610"/>
        <v>1607.7</v>
      </c>
      <c r="Z598" s="5">
        <v>1607.7</v>
      </c>
      <c r="AA598" s="5"/>
      <c r="AB598" s="5">
        <f t="shared" si="2611"/>
        <v>1607.7</v>
      </c>
      <c r="AC598" s="5"/>
      <c r="AD598" s="5">
        <f t="shared" si="2612"/>
        <v>1607.7</v>
      </c>
      <c r="AE598" s="5"/>
      <c r="AF598" s="5">
        <f t="shared" si="2613"/>
        <v>1607.7</v>
      </c>
      <c r="AG598" s="5"/>
      <c r="AH598" s="5">
        <f t="shared" si="2614"/>
        <v>1607.7</v>
      </c>
      <c r="AI598" s="127"/>
    </row>
    <row r="599" spans="1:35" ht="15.75" hidden="1" outlineLevel="7" x14ac:dyDescent="0.25">
      <c r="A599" s="138" t="s">
        <v>10</v>
      </c>
      <c r="B599" s="138" t="s">
        <v>27</v>
      </c>
      <c r="C599" s="18" t="s">
        <v>28</v>
      </c>
      <c r="D599" s="5">
        <v>2.8</v>
      </c>
      <c r="E599" s="5"/>
      <c r="F599" s="5">
        <f t="shared" si="2601"/>
        <v>2.8</v>
      </c>
      <c r="G599" s="5"/>
      <c r="H599" s="5">
        <f t="shared" si="2602"/>
        <v>2.8</v>
      </c>
      <c r="I599" s="5"/>
      <c r="J599" s="5">
        <f t="shared" si="2603"/>
        <v>2.8</v>
      </c>
      <c r="K599" s="5"/>
      <c r="L599" s="5">
        <f t="shared" si="2604"/>
        <v>2.8</v>
      </c>
      <c r="M599" s="5"/>
      <c r="N599" s="5">
        <f t="shared" si="2605"/>
        <v>2.8</v>
      </c>
      <c r="O599" s="5">
        <v>2.8</v>
      </c>
      <c r="P599" s="5"/>
      <c r="Q599" s="5">
        <f t="shared" si="2606"/>
        <v>2.8</v>
      </c>
      <c r="R599" s="5"/>
      <c r="S599" s="5">
        <f t="shared" si="2607"/>
        <v>2.8</v>
      </c>
      <c r="T599" s="5"/>
      <c r="U599" s="5">
        <f t="shared" si="2608"/>
        <v>2.8</v>
      </c>
      <c r="V599" s="5"/>
      <c r="W599" s="5">
        <f t="shared" si="2609"/>
        <v>2.8</v>
      </c>
      <c r="X599" s="5"/>
      <c r="Y599" s="5">
        <f t="shared" si="2610"/>
        <v>2.8</v>
      </c>
      <c r="Z599" s="5">
        <v>2.8</v>
      </c>
      <c r="AA599" s="5"/>
      <c r="AB599" s="5">
        <f t="shared" si="2611"/>
        <v>2.8</v>
      </c>
      <c r="AC599" s="5"/>
      <c r="AD599" s="5">
        <f t="shared" si="2612"/>
        <v>2.8</v>
      </c>
      <c r="AE599" s="5"/>
      <c r="AF599" s="5">
        <f t="shared" si="2613"/>
        <v>2.8</v>
      </c>
      <c r="AG599" s="5"/>
      <c r="AH599" s="5">
        <f t="shared" si="2614"/>
        <v>2.8</v>
      </c>
      <c r="AI599" s="127"/>
    </row>
    <row r="600" spans="1:35" ht="15.75" hidden="1" outlineLevel="3" x14ac:dyDescent="0.25">
      <c r="A600" s="137" t="s">
        <v>29</v>
      </c>
      <c r="B600" s="137"/>
      <c r="C600" s="19" t="s">
        <v>30</v>
      </c>
      <c r="D600" s="4">
        <f>D601</f>
        <v>1978.6</v>
      </c>
      <c r="E600" s="4">
        <f t="shared" ref="E600:N600" si="2615">E601</f>
        <v>0</v>
      </c>
      <c r="F600" s="4">
        <f t="shared" si="2615"/>
        <v>1978.6</v>
      </c>
      <c r="G600" s="4">
        <f t="shared" si="2615"/>
        <v>0</v>
      </c>
      <c r="H600" s="4">
        <f t="shared" si="2615"/>
        <v>1978.6</v>
      </c>
      <c r="I600" s="4">
        <f t="shared" si="2615"/>
        <v>0</v>
      </c>
      <c r="J600" s="4">
        <f t="shared" si="2615"/>
        <v>1978.6</v>
      </c>
      <c r="K600" s="4">
        <f t="shared" si="2615"/>
        <v>0</v>
      </c>
      <c r="L600" s="4">
        <f t="shared" si="2615"/>
        <v>1978.6</v>
      </c>
      <c r="M600" s="4">
        <f t="shared" si="2615"/>
        <v>0</v>
      </c>
      <c r="N600" s="4">
        <f t="shared" si="2615"/>
        <v>1978.6</v>
      </c>
      <c r="O600" s="4">
        <f>O601</f>
        <v>1978.6</v>
      </c>
      <c r="P600" s="4">
        <f t="shared" ref="P600:Y600" si="2616">P601</f>
        <v>0</v>
      </c>
      <c r="Q600" s="4">
        <f t="shared" si="2616"/>
        <v>1978.6</v>
      </c>
      <c r="R600" s="4">
        <f t="shared" si="2616"/>
        <v>0</v>
      </c>
      <c r="S600" s="4">
        <f t="shared" si="2616"/>
        <v>1978.6</v>
      </c>
      <c r="T600" s="4">
        <f t="shared" si="2616"/>
        <v>0</v>
      </c>
      <c r="U600" s="4">
        <f t="shared" si="2616"/>
        <v>1978.6</v>
      </c>
      <c r="V600" s="4">
        <f t="shared" si="2616"/>
        <v>0</v>
      </c>
      <c r="W600" s="4">
        <f t="shared" si="2616"/>
        <v>1978.6</v>
      </c>
      <c r="X600" s="4">
        <f t="shared" si="2616"/>
        <v>0</v>
      </c>
      <c r="Y600" s="4">
        <f t="shared" si="2616"/>
        <v>1978.6</v>
      </c>
      <c r="Z600" s="4">
        <f>Z601</f>
        <v>1978.6</v>
      </c>
      <c r="AA600" s="4">
        <f t="shared" ref="AA600:AH600" si="2617">AA601</f>
        <v>0</v>
      </c>
      <c r="AB600" s="4">
        <f t="shared" si="2617"/>
        <v>1978.6</v>
      </c>
      <c r="AC600" s="4">
        <f t="shared" si="2617"/>
        <v>0</v>
      </c>
      <c r="AD600" s="4">
        <f t="shared" si="2617"/>
        <v>1978.6</v>
      </c>
      <c r="AE600" s="4">
        <f t="shared" si="2617"/>
        <v>0</v>
      </c>
      <c r="AF600" s="4">
        <f t="shared" si="2617"/>
        <v>1978.6</v>
      </c>
      <c r="AG600" s="4">
        <f t="shared" si="2617"/>
        <v>0</v>
      </c>
      <c r="AH600" s="4">
        <f t="shared" si="2617"/>
        <v>1978.6</v>
      </c>
      <c r="AI600" s="127"/>
    </row>
    <row r="601" spans="1:35" ht="47.25" hidden="1" outlineLevel="7" x14ac:dyDescent="0.25">
      <c r="A601" s="138" t="s">
        <v>29</v>
      </c>
      <c r="B601" s="138" t="s">
        <v>8</v>
      </c>
      <c r="C601" s="18" t="s">
        <v>9</v>
      </c>
      <c r="D601" s="5">
        <v>1978.6</v>
      </c>
      <c r="E601" s="5"/>
      <c r="F601" s="5">
        <f t="shared" ref="F601" si="2618">SUM(D601:E601)</f>
        <v>1978.6</v>
      </c>
      <c r="G601" s="5"/>
      <c r="H601" s="5">
        <f t="shared" ref="H601" si="2619">SUM(F601:G601)</f>
        <v>1978.6</v>
      </c>
      <c r="I601" s="5"/>
      <c r="J601" s="5">
        <f t="shared" ref="J601" si="2620">SUM(H601:I601)</f>
        <v>1978.6</v>
      </c>
      <c r="K601" s="5"/>
      <c r="L601" s="5">
        <f t="shared" ref="L601" si="2621">SUM(J601:K601)</f>
        <v>1978.6</v>
      </c>
      <c r="M601" s="5"/>
      <c r="N601" s="5">
        <f t="shared" ref="N601" si="2622">SUM(L601:M601)</f>
        <v>1978.6</v>
      </c>
      <c r="O601" s="5">
        <v>1978.6</v>
      </c>
      <c r="P601" s="5"/>
      <c r="Q601" s="5">
        <f t="shared" ref="Q601" si="2623">SUM(O601:P601)</f>
        <v>1978.6</v>
      </c>
      <c r="R601" s="5"/>
      <c r="S601" s="5">
        <f t="shared" ref="S601" si="2624">SUM(Q601:R601)</f>
        <v>1978.6</v>
      </c>
      <c r="T601" s="5"/>
      <c r="U601" s="5">
        <f t="shared" ref="U601" si="2625">SUM(S601:T601)</f>
        <v>1978.6</v>
      </c>
      <c r="V601" s="5"/>
      <c r="W601" s="5">
        <f t="shared" ref="W601" si="2626">SUM(U601:V601)</f>
        <v>1978.6</v>
      </c>
      <c r="X601" s="5"/>
      <c r="Y601" s="5">
        <f t="shared" ref="Y601" si="2627">SUM(W601:X601)</f>
        <v>1978.6</v>
      </c>
      <c r="Z601" s="5">
        <v>1978.6</v>
      </c>
      <c r="AA601" s="5"/>
      <c r="AB601" s="5">
        <f t="shared" ref="AB601" si="2628">SUM(Z601:AA601)</f>
        <v>1978.6</v>
      </c>
      <c r="AC601" s="5"/>
      <c r="AD601" s="5">
        <f t="shared" ref="AD601" si="2629">SUM(AB601:AC601)</f>
        <v>1978.6</v>
      </c>
      <c r="AE601" s="5"/>
      <c r="AF601" s="5">
        <f t="shared" ref="AF601" si="2630">SUM(AD601:AE601)</f>
        <v>1978.6</v>
      </c>
      <c r="AG601" s="5"/>
      <c r="AH601" s="5">
        <f t="shared" ref="AH601" si="2631">SUM(AF601:AG601)</f>
        <v>1978.6</v>
      </c>
      <c r="AI601" s="127"/>
    </row>
    <row r="602" spans="1:35" ht="31.5" hidden="1" outlineLevel="3" x14ac:dyDescent="0.25">
      <c r="A602" s="137" t="s">
        <v>13</v>
      </c>
      <c r="B602" s="137"/>
      <c r="C602" s="19" t="s">
        <v>14</v>
      </c>
      <c r="D602" s="4">
        <f>D603</f>
        <v>120.6</v>
      </c>
      <c r="E602" s="4">
        <f t="shared" ref="E602:N602" si="2632">E603</f>
        <v>0</v>
      </c>
      <c r="F602" s="4">
        <f t="shared" si="2632"/>
        <v>120.6</v>
      </c>
      <c r="G602" s="4">
        <f t="shared" si="2632"/>
        <v>0</v>
      </c>
      <c r="H602" s="4">
        <f t="shared" si="2632"/>
        <v>120.6</v>
      </c>
      <c r="I602" s="4">
        <f t="shared" si="2632"/>
        <v>0</v>
      </c>
      <c r="J602" s="4">
        <f t="shared" si="2632"/>
        <v>120.6</v>
      </c>
      <c r="K602" s="4">
        <f t="shared" si="2632"/>
        <v>0</v>
      </c>
      <c r="L602" s="4">
        <f t="shared" si="2632"/>
        <v>120.6</v>
      </c>
      <c r="M602" s="4">
        <f t="shared" si="2632"/>
        <v>0</v>
      </c>
      <c r="N602" s="4">
        <f t="shared" si="2632"/>
        <v>120.6</v>
      </c>
      <c r="O602" s="4">
        <f>O603</f>
        <v>120.6</v>
      </c>
      <c r="P602" s="4">
        <f t="shared" ref="P602:Y602" si="2633">P603</f>
        <v>0</v>
      </c>
      <c r="Q602" s="4">
        <f t="shared" si="2633"/>
        <v>120.6</v>
      </c>
      <c r="R602" s="4">
        <f t="shared" si="2633"/>
        <v>0</v>
      </c>
      <c r="S602" s="4">
        <f t="shared" si="2633"/>
        <v>120.6</v>
      </c>
      <c r="T602" s="4">
        <f t="shared" si="2633"/>
        <v>0</v>
      </c>
      <c r="U602" s="4">
        <f t="shared" si="2633"/>
        <v>120.6</v>
      </c>
      <c r="V602" s="4">
        <f t="shared" si="2633"/>
        <v>0</v>
      </c>
      <c r="W602" s="4">
        <f t="shared" si="2633"/>
        <v>120.6</v>
      </c>
      <c r="X602" s="4">
        <f t="shared" si="2633"/>
        <v>0</v>
      </c>
      <c r="Y602" s="4">
        <f t="shared" si="2633"/>
        <v>120.6</v>
      </c>
      <c r="Z602" s="4">
        <f>Z603</f>
        <v>120.6</v>
      </c>
      <c r="AA602" s="4">
        <f t="shared" ref="AA602:AH602" si="2634">AA603</f>
        <v>0</v>
      </c>
      <c r="AB602" s="4">
        <f t="shared" si="2634"/>
        <v>120.6</v>
      </c>
      <c r="AC602" s="4">
        <f t="shared" si="2634"/>
        <v>0</v>
      </c>
      <c r="AD602" s="4">
        <f t="shared" si="2634"/>
        <v>120.6</v>
      </c>
      <c r="AE602" s="4">
        <f t="shared" si="2634"/>
        <v>0</v>
      </c>
      <c r="AF602" s="4">
        <f t="shared" si="2634"/>
        <v>120.6</v>
      </c>
      <c r="AG602" s="4">
        <f t="shared" si="2634"/>
        <v>0</v>
      </c>
      <c r="AH602" s="4">
        <f t="shared" si="2634"/>
        <v>120.6</v>
      </c>
      <c r="AI602" s="127"/>
    </row>
    <row r="603" spans="1:35" ht="31.5" hidden="1" outlineLevel="7" x14ac:dyDescent="0.25">
      <c r="A603" s="138" t="s">
        <v>13</v>
      </c>
      <c r="B603" s="138" t="s">
        <v>11</v>
      </c>
      <c r="C603" s="18" t="s">
        <v>12</v>
      </c>
      <c r="D603" s="5">
        <f>105.6+15</f>
        <v>120.6</v>
      </c>
      <c r="E603" s="5"/>
      <c r="F603" s="5">
        <f t="shared" ref="F603" si="2635">SUM(D603:E603)</f>
        <v>120.6</v>
      </c>
      <c r="G603" s="5"/>
      <c r="H603" s="5">
        <f t="shared" ref="H603" si="2636">SUM(F603:G603)</f>
        <v>120.6</v>
      </c>
      <c r="I603" s="5"/>
      <c r="J603" s="5">
        <f t="shared" ref="J603" si="2637">SUM(H603:I603)</f>
        <v>120.6</v>
      </c>
      <c r="K603" s="5"/>
      <c r="L603" s="5">
        <f t="shared" ref="L603" si="2638">SUM(J603:K603)</f>
        <v>120.6</v>
      </c>
      <c r="M603" s="5"/>
      <c r="N603" s="5">
        <f t="shared" ref="N603" si="2639">SUM(L603:M603)</f>
        <v>120.6</v>
      </c>
      <c r="O603" s="5">
        <v>120.6</v>
      </c>
      <c r="P603" s="5"/>
      <c r="Q603" s="5">
        <f t="shared" ref="Q603" si="2640">SUM(O603:P603)</f>
        <v>120.6</v>
      </c>
      <c r="R603" s="5"/>
      <c r="S603" s="5">
        <f t="shared" ref="S603" si="2641">SUM(Q603:R603)</f>
        <v>120.6</v>
      </c>
      <c r="T603" s="5"/>
      <c r="U603" s="5">
        <f t="shared" ref="U603" si="2642">SUM(S603:T603)</f>
        <v>120.6</v>
      </c>
      <c r="V603" s="5"/>
      <c r="W603" s="5">
        <f t="shared" ref="W603" si="2643">SUM(U603:V603)</f>
        <v>120.6</v>
      </c>
      <c r="X603" s="5"/>
      <c r="Y603" s="5">
        <f t="shared" ref="Y603" si="2644">SUM(W603:X603)</f>
        <v>120.6</v>
      </c>
      <c r="Z603" s="5">
        <v>120.6</v>
      </c>
      <c r="AA603" s="5"/>
      <c r="AB603" s="5">
        <f t="shared" ref="AB603" si="2645">SUM(Z603:AA603)</f>
        <v>120.6</v>
      </c>
      <c r="AC603" s="5"/>
      <c r="AD603" s="5">
        <f t="shared" ref="AD603" si="2646">SUM(AB603:AC603)</f>
        <v>120.6</v>
      </c>
      <c r="AE603" s="5"/>
      <c r="AF603" s="5">
        <f t="shared" ref="AF603" si="2647">SUM(AD603:AE603)</f>
        <v>120.6</v>
      </c>
      <c r="AG603" s="5"/>
      <c r="AH603" s="5">
        <f t="shared" ref="AH603" si="2648">SUM(AF603:AG603)</f>
        <v>120.6</v>
      </c>
      <c r="AI603" s="127"/>
    </row>
    <row r="604" spans="1:35" ht="15.75" hidden="1" outlineLevel="3" x14ac:dyDescent="0.25">
      <c r="A604" s="137" t="s">
        <v>31</v>
      </c>
      <c r="B604" s="137"/>
      <c r="C604" s="19" t="s">
        <v>32</v>
      </c>
      <c r="D604" s="4">
        <f>D605</f>
        <v>2678.4</v>
      </c>
      <c r="E604" s="4">
        <f t="shared" ref="E604:N604" si="2649">E605</f>
        <v>0</v>
      </c>
      <c r="F604" s="4">
        <f t="shared" si="2649"/>
        <v>2678.4</v>
      </c>
      <c r="G604" s="4">
        <f t="shared" si="2649"/>
        <v>0</v>
      </c>
      <c r="H604" s="4">
        <f t="shared" si="2649"/>
        <v>2678.4</v>
      </c>
      <c r="I604" s="4">
        <f t="shared" si="2649"/>
        <v>0</v>
      </c>
      <c r="J604" s="4">
        <f t="shared" si="2649"/>
        <v>2678.4</v>
      </c>
      <c r="K604" s="4">
        <f t="shared" si="2649"/>
        <v>0</v>
      </c>
      <c r="L604" s="4">
        <f t="shared" si="2649"/>
        <v>2678.4</v>
      </c>
      <c r="M604" s="4">
        <f t="shared" si="2649"/>
        <v>0</v>
      </c>
      <c r="N604" s="4">
        <f t="shared" si="2649"/>
        <v>2678.4</v>
      </c>
      <c r="O604" s="4">
        <f>O605</f>
        <v>2678.4</v>
      </c>
      <c r="P604" s="4">
        <f t="shared" ref="P604:Y604" si="2650">P605</f>
        <v>0</v>
      </c>
      <c r="Q604" s="4">
        <f t="shared" si="2650"/>
        <v>2678.4</v>
      </c>
      <c r="R604" s="4">
        <f t="shared" si="2650"/>
        <v>0</v>
      </c>
      <c r="S604" s="4">
        <f t="shared" si="2650"/>
        <v>2678.4</v>
      </c>
      <c r="T604" s="4">
        <f t="shared" si="2650"/>
        <v>0</v>
      </c>
      <c r="U604" s="4">
        <f t="shared" si="2650"/>
        <v>2678.4</v>
      </c>
      <c r="V604" s="4">
        <f t="shared" si="2650"/>
        <v>0</v>
      </c>
      <c r="W604" s="4">
        <f t="shared" si="2650"/>
        <v>2678.4</v>
      </c>
      <c r="X604" s="4">
        <f t="shared" si="2650"/>
        <v>0</v>
      </c>
      <c r="Y604" s="4">
        <f t="shared" si="2650"/>
        <v>2678.4</v>
      </c>
      <c r="Z604" s="4">
        <f>Z605</f>
        <v>2678.4</v>
      </c>
      <c r="AA604" s="4">
        <f t="shared" ref="AA604:AH604" si="2651">AA605</f>
        <v>0</v>
      </c>
      <c r="AB604" s="4">
        <f t="shared" si="2651"/>
        <v>2678.4</v>
      </c>
      <c r="AC604" s="4">
        <f t="shared" si="2651"/>
        <v>0</v>
      </c>
      <c r="AD604" s="4">
        <f t="shared" si="2651"/>
        <v>2678.4</v>
      </c>
      <c r="AE604" s="4">
        <f t="shared" si="2651"/>
        <v>0</v>
      </c>
      <c r="AF604" s="4">
        <f t="shared" si="2651"/>
        <v>2678.4</v>
      </c>
      <c r="AG604" s="4">
        <f t="shared" si="2651"/>
        <v>0</v>
      </c>
      <c r="AH604" s="4">
        <f t="shared" si="2651"/>
        <v>2678.4</v>
      </c>
      <c r="AI604" s="127"/>
    </row>
    <row r="605" spans="1:35" ht="15.75" hidden="1" outlineLevel="7" x14ac:dyDescent="0.25">
      <c r="A605" s="138" t="s">
        <v>31</v>
      </c>
      <c r="B605" s="138" t="s">
        <v>33</v>
      </c>
      <c r="C605" s="18" t="s">
        <v>34</v>
      </c>
      <c r="D605" s="5">
        <v>2678.4</v>
      </c>
      <c r="E605" s="5"/>
      <c r="F605" s="5">
        <f t="shared" ref="F605" si="2652">SUM(D605:E605)</f>
        <v>2678.4</v>
      </c>
      <c r="G605" s="5"/>
      <c r="H605" s="5">
        <f t="shared" ref="H605" si="2653">SUM(F605:G605)</f>
        <v>2678.4</v>
      </c>
      <c r="I605" s="5"/>
      <c r="J605" s="5">
        <f t="shared" ref="J605" si="2654">SUM(H605:I605)</f>
        <v>2678.4</v>
      </c>
      <c r="K605" s="5"/>
      <c r="L605" s="5">
        <f t="shared" ref="L605" si="2655">SUM(J605:K605)</f>
        <v>2678.4</v>
      </c>
      <c r="M605" s="5"/>
      <c r="N605" s="5">
        <f t="shared" ref="N605" si="2656">SUM(L605:M605)</f>
        <v>2678.4</v>
      </c>
      <c r="O605" s="5">
        <v>2678.4</v>
      </c>
      <c r="P605" s="5"/>
      <c r="Q605" s="5">
        <f t="shared" ref="Q605" si="2657">SUM(O605:P605)</f>
        <v>2678.4</v>
      </c>
      <c r="R605" s="5"/>
      <c r="S605" s="5">
        <f t="shared" ref="S605" si="2658">SUM(Q605:R605)</f>
        <v>2678.4</v>
      </c>
      <c r="T605" s="5"/>
      <c r="U605" s="5">
        <f t="shared" ref="U605" si="2659">SUM(S605:T605)</f>
        <v>2678.4</v>
      </c>
      <c r="V605" s="5"/>
      <c r="W605" s="5">
        <f t="shared" ref="W605" si="2660">SUM(U605:V605)</f>
        <v>2678.4</v>
      </c>
      <c r="X605" s="5"/>
      <c r="Y605" s="5">
        <f t="shared" ref="Y605" si="2661">SUM(W605:X605)</f>
        <v>2678.4</v>
      </c>
      <c r="Z605" s="5">
        <v>2678.4</v>
      </c>
      <c r="AA605" s="5"/>
      <c r="AB605" s="5">
        <f t="shared" ref="AB605" si="2662">SUM(Z605:AA605)</f>
        <v>2678.4</v>
      </c>
      <c r="AC605" s="5"/>
      <c r="AD605" s="5">
        <f t="shared" ref="AD605" si="2663">SUM(AB605:AC605)</f>
        <v>2678.4</v>
      </c>
      <c r="AE605" s="5"/>
      <c r="AF605" s="5">
        <f t="shared" ref="AF605" si="2664">SUM(AD605:AE605)</f>
        <v>2678.4</v>
      </c>
      <c r="AG605" s="5"/>
      <c r="AH605" s="5">
        <f t="shared" ref="AH605" si="2665">SUM(AF605:AG605)</f>
        <v>2678.4</v>
      </c>
      <c r="AI605" s="127"/>
    </row>
    <row r="606" spans="1:35" ht="47.25" hidden="1" outlineLevel="7" x14ac:dyDescent="0.2">
      <c r="A606" s="7" t="s">
        <v>742</v>
      </c>
      <c r="B606" s="7"/>
      <c r="C606" s="36" t="s">
        <v>743</v>
      </c>
      <c r="D606" s="5"/>
      <c r="E606" s="5"/>
      <c r="F606" s="5"/>
      <c r="G606" s="5"/>
      <c r="H606" s="5"/>
      <c r="I606" s="5"/>
      <c r="J606" s="5"/>
      <c r="K606" s="4">
        <f t="shared" ref="K606:N606" si="2666">K607</f>
        <v>52.5</v>
      </c>
      <c r="L606" s="4">
        <f t="shared" si="2666"/>
        <v>52.5</v>
      </c>
      <c r="M606" s="4">
        <f t="shared" si="2666"/>
        <v>0</v>
      </c>
      <c r="N606" s="4">
        <f t="shared" si="2666"/>
        <v>52.5</v>
      </c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127"/>
    </row>
    <row r="607" spans="1:35" ht="47.25" hidden="1" outlineLevel="7" x14ac:dyDescent="0.2">
      <c r="A607" s="6" t="s">
        <v>742</v>
      </c>
      <c r="B607" s="6" t="s">
        <v>8</v>
      </c>
      <c r="C607" s="20" t="s">
        <v>9</v>
      </c>
      <c r="D607" s="5"/>
      <c r="E607" s="5"/>
      <c r="F607" s="5"/>
      <c r="G607" s="5"/>
      <c r="H607" s="5"/>
      <c r="I607" s="5"/>
      <c r="J607" s="5"/>
      <c r="K607" s="5">
        <v>52.5</v>
      </c>
      <c r="L607" s="5">
        <f t="shared" ref="L607" si="2667">SUM(J607:K607)</f>
        <v>52.5</v>
      </c>
      <c r="M607" s="5"/>
      <c r="N607" s="5">
        <f t="shared" ref="N607" si="2668">SUM(L607:M607)</f>
        <v>52.5</v>
      </c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127"/>
    </row>
    <row r="608" spans="1:35" ht="31.5" outlineLevel="2" collapsed="1" x14ac:dyDescent="0.25">
      <c r="A608" s="137" t="s">
        <v>17</v>
      </c>
      <c r="B608" s="137"/>
      <c r="C608" s="19" t="s">
        <v>18</v>
      </c>
      <c r="D608" s="4">
        <f>D609+D615+D617+D619+D621+D623+D611</f>
        <v>85100.92525</v>
      </c>
      <c r="E608" s="4">
        <f t="shared" ref="E608:F608" si="2669">E609+E615+E617+E619+E621+E623+E611</f>
        <v>-11653.204259999999</v>
      </c>
      <c r="F608" s="4">
        <f t="shared" si="2669"/>
        <v>73447.720990000002</v>
      </c>
      <c r="G608" s="4">
        <f>G609+G615+G617+G619+G621+G623+G611+G613</f>
        <v>-41614.419629999997</v>
      </c>
      <c r="H608" s="4">
        <f t="shared" ref="H608" si="2670">H609+H615+H617+H619+H621+H623+H611+H613</f>
        <v>31833.301359999998</v>
      </c>
      <c r="I608" s="4">
        <f>I609+I615+I617+I619+I621+I623+I611+I613+I627</f>
        <v>11921</v>
      </c>
      <c r="J608" s="4">
        <f>J609+J615+J617+J619+J621+J623+J611+J613+J627</f>
        <v>43754.301359999998</v>
      </c>
      <c r="K608" s="4">
        <f>K609+K615+K617+K619+K621+K623+K611+K613+K627+K625+K629</f>
        <v>152257.29775</v>
      </c>
      <c r="L608" s="4">
        <f t="shared" ref="L608:AH608" si="2671">L609+L615+L617+L619+L621+L623+L611+L613+L627+L625+L629</f>
        <v>196011.59911000001</v>
      </c>
      <c r="M608" s="4">
        <f>M609+M615+M617+M619+M621+M623+M611+M613+M627+M625+M629</f>
        <v>-52455.817929999997</v>
      </c>
      <c r="N608" s="4">
        <f t="shared" ref="N608" si="2672">N609+N615+N617+N619+N621+N623+N611+N613+N627+N625+N629</f>
        <v>143555.78117999999</v>
      </c>
      <c r="O608" s="4">
        <f t="shared" si="2671"/>
        <v>200132.65</v>
      </c>
      <c r="P608" s="4">
        <f t="shared" si="2671"/>
        <v>-1306</v>
      </c>
      <c r="Q608" s="4">
        <f t="shared" si="2671"/>
        <v>198826.65</v>
      </c>
      <c r="R608" s="4">
        <f t="shared" si="2671"/>
        <v>0</v>
      </c>
      <c r="S608" s="4">
        <f t="shared" si="2671"/>
        <v>198826.65</v>
      </c>
      <c r="T608" s="4">
        <f t="shared" si="2671"/>
        <v>-143.01385000000005</v>
      </c>
      <c r="U608" s="4">
        <f t="shared" si="2671"/>
        <v>198683.63615000001</v>
      </c>
      <c r="V608" s="4">
        <f t="shared" si="2671"/>
        <v>112000</v>
      </c>
      <c r="W608" s="4">
        <f t="shared" si="2671"/>
        <v>310683.63615000003</v>
      </c>
      <c r="X608" s="4">
        <f t="shared" ref="X608:Y608" si="2673">X609+X615+X617+X619+X621+X623+X611+X613+X627+X625+X629</f>
        <v>0</v>
      </c>
      <c r="Y608" s="4">
        <f t="shared" si="2673"/>
        <v>310683.63614999998</v>
      </c>
      <c r="Z608" s="4">
        <f t="shared" si="2671"/>
        <v>233475.59999999998</v>
      </c>
      <c r="AA608" s="4">
        <f t="shared" si="2671"/>
        <v>-1100</v>
      </c>
      <c r="AB608" s="4">
        <f t="shared" si="2671"/>
        <v>232375.59999999998</v>
      </c>
      <c r="AC608" s="4">
        <f t="shared" si="2671"/>
        <v>0</v>
      </c>
      <c r="AD608" s="4">
        <f t="shared" si="2671"/>
        <v>232375.59999999998</v>
      </c>
      <c r="AE608" s="4">
        <f t="shared" si="2671"/>
        <v>42000</v>
      </c>
      <c r="AF608" s="4">
        <f t="shared" si="2671"/>
        <v>274375.59999999998</v>
      </c>
      <c r="AG608" s="4">
        <f t="shared" si="2671"/>
        <v>0</v>
      </c>
      <c r="AH608" s="4">
        <f t="shared" si="2671"/>
        <v>274375.59999999998</v>
      </c>
      <c r="AI608" s="127"/>
    </row>
    <row r="609" spans="1:35" ht="47.25" hidden="1" outlineLevel="3" x14ac:dyDescent="0.25">
      <c r="A609" s="137" t="s">
        <v>19</v>
      </c>
      <c r="B609" s="137"/>
      <c r="C609" s="19" t="s">
        <v>20</v>
      </c>
      <c r="D609" s="4">
        <f t="shared" ref="D609:AH609" si="2674">D610</f>
        <v>1182</v>
      </c>
      <c r="E609" s="4">
        <f t="shared" si="2674"/>
        <v>0</v>
      </c>
      <c r="F609" s="4">
        <f t="shared" si="2674"/>
        <v>1182</v>
      </c>
      <c r="G609" s="4">
        <f t="shared" si="2674"/>
        <v>0</v>
      </c>
      <c r="H609" s="4">
        <f t="shared" si="2674"/>
        <v>1182</v>
      </c>
      <c r="I609" s="4">
        <f t="shared" si="2674"/>
        <v>0</v>
      </c>
      <c r="J609" s="4">
        <f t="shared" si="2674"/>
        <v>1182</v>
      </c>
      <c r="K609" s="4">
        <f t="shared" si="2674"/>
        <v>0</v>
      </c>
      <c r="L609" s="4">
        <f t="shared" si="2674"/>
        <v>1182</v>
      </c>
      <c r="M609" s="4">
        <f t="shared" si="2674"/>
        <v>0</v>
      </c>
      <c r="N609" s="4">
        <f t="shared" si="2674"/>
        <v>1182</v>
      </c>
      <c r="O609" s="4">
        <f t="shared" si="2674"/>
        <v>1182</v>
      </c>
      <c r="P609" s="4">
        <f t="shared" si="2674"/>
        <v>0</v>
      </c>
      <c r="Q609" s="4">
        <f t="shared" si="2674"/>
        <v>1182</v>
      </c>
      <c r="R609" s="4">
        <f t="shared" si="2674"/>
        <v>0</v>
      </c>
      <c r="S609" s="4">
        <f t="shared" si="2674"/>
        <v>1182</v>
      </c>
      <c r="T609" s="4">
        <f t="shared" si="2674"/>
        <v>0</v>
      </c>
      <c r="U609" s="4">
        <f t="shared" si="2674"/>
        <v>1182</v>
      </c>
      <c r="V609" s="4">
        <f t="shared" si="2674"/>
        <v>0</v>
      </c>
      <c r="W609" s="4">
        <f t="shared" si="2674"/>
        <v>1182</v>
      </c>
      <c r="X609" s="4">
        <f t="shared" si="2674"/>
        <v>0</v>
      </c>
      <c r="Y609" s="4">
        <f t="shared" si="2674"/>
        <v>1182</v>
      </c>
      <c r="Z609" s="4">
        <f t="shared" si="2674"/>
        <v>1182</v>
      </c>
      <c r="AA609" s="4">
        <f t="shared" si="2674"/>
        <v>0</v>
      </c>
      <c r="AB609" s="4">
        <f t="shared" si="2674"/>
        <v>1182</v>
      </c>
      <c r="AC609" s="4">
        <f t="shared" si="2674"/>
        <v>0</v>
      </c>
      <c r="AD609" s="4">
        <f t="shared" si="2674"/>
        <v>1182</v>
      </c>
      <c r="AE609" s="4">
        <f t="shared" si="2674"/>
        <v>0</v>
      </c>
      <c r="AF609" s="4">
        <f t="shared" si="2674"/>
        <v>1182</v>
      </c>
      <c r="AG609" s="4">
        <f t="shared" si="2674"/>
        <v>0</v>
      </c>
      <c r="AH609" s="4">
        <f t="shared" si="2674"/>
        <v>1182</v>
      </c>
      <c r="AI609" s="127"/>
    </row>
    <row r="610" spans="1:35" ht="31.5" hidden="1" outlineLevel="7" x14ac:dyDescent="0.25">
      <c r="A610" s="138" t="s">
        <v>19</v>
      </c>
      <c r="B610" s="138" t="s">
        <v>11</v>
      </c>
      <c r="C610" s="18" t="s">
        <v>12</v>
      </c>
      <c r="D610" s="5">
        <f>1146+36</f>
        <v>1182</v>
      </c>
      <c r="E610" s="5"/>
      <c r="F610" s="5">
        <f t="shared" ref="F610" si="2675">SUM(D610:E610)</f>
        <v>1182</v>
      </c>
      <c r="G610" s="5"/>
      <c r="H610" s="5">
        <f t="shared" ref="H610" si="2676">SUM(F610:G610)</f>
        <v>1182</v>
      </c>
      <c r="I610" s="5"/>
      <c r="J610" s="5">
        <f t="shared" ref="J610" si="2677">SUM(H610:I610)</f>
        <v>1182</v>
      </c>
      <c r="K610" s="5"/>
      <c r="L610" s="5">
        <f t="shared" ref="L610" si="2678">SUM(J610:K610)</f>
        <v>1182</v>
      </c>
      <c r="M610" s="5"/>
      <c r="N610" s="5">
        <f t="shared" ref="N610" si="2679">SUM(L610:M610)</f>
        <v>1182</v>
      </c>
      <c r="O610" s="5">
        <v>1182</v>
      </c>
      <c r="P610" s="5"/>
      <c r="Q610" s="5">
        <f t="shared" ref="Q610" si="2680">SUM(O610:P610)</f>
        <v>1182</v>
      </c>
      <c r="R610" s="5"/>
      <c r="S610" s="5">
        <f t="shared" ref="S610" si="2681">SUM(Q610:R610)</f>
        <v>1182</v>
      </c>
      <c r="T610" s="5"/>
      <c r="U610" s="5">
        <f t="shared" ref="U610" si="2682">SUM(S610:T610)</f>
        <v>1182</v>
      </c>
      <c r="V610" s="5"/>
      <c r="W610" s="5">
        <f t="shared" ref="W610" si="2683">SUM(U610:V610)</f>
        <v>1182</v>
      </c>
      <c r="X610" s="5"/>
      <c r="Y610" s="5">
        <f t="shared" ref="Y610" si="2684">SUM(W610:X610)</f>
        <v>1182</v>
      </c>
      <c r="Z610" s="5">
        <v>1182</v>
      </c>
      <c r="AA610" s="5"/>
      <c r="AB610" s="5">
        <f t="shared" ref="AB610" si="2685">SUM(Z610:AA610)</f>
        <v>1182</v>
      </c>
      <c r="AC610" s="5"/>
      <c r="AD610" s="5">
        <f t="shared" ref="AD610" si="2686">SUM(AB610:AC610)</f>
        <v>1182</v>
      </c>
      <c r="AE610" s="5"/>
      <c r="AF610" s="5">
        <f t="shared" ref="AF610" si="2687">SUM(AD610:AE610)</f>
        <v>1182</v>
      </c>
      <c r="AG610" s="5"/>
      <c r="AH610" s="5">
        <f t="shared" ref="AH610" si="2688">SUM(AF610:AG610)</f>
        <v>1182</v>
      </c>
      <c r="AI610" s="127"/>
    </row>
    <row r="611" spans="1:35" ht="15.75" outlineLevel="7" x14ac:dyDescent="0.25">
      <c r="A611" s="137" t="s">
        <v>75</v>
      </c>
      <c r="B611" s="137"/>
      <c r="C611" s="19" t="s">
        <v>822</v>
      </c>
      <c r="D611" s="4">
        <f t="shared" ref="D611:AG613" si="2689">D612</f>
        <v>5000</v>
      </c>
      <c r="E611" s="4">
        <f t="shared" si="2689"/>
        <v>0</v>
      </c>
      <c r="F611" s="4">
        <f t="shared" si="2689"/>
        <v>5000</v>
      </c>
      <c r="G611" s="4">
        <f t="shared" si="2689"/>
        <v>-61.699640000000002</v>
      </c>
      <c r="H611" s="4">
        <f t="shared" si="2689"/>
        <v>4938.3003600000002</v>
      </c>
      <c r="I611" s="4">
        <f t="shared" si="2689"/>
        <v>0</v>
      </c>
      <c r="J611" s="4">
        <f t="shared" si="2689"/>
        <v>4938.3003600000002</v>
      </c>
      <c r="K611" s="4">
        <f t="shared" si="2689"/>
        <v>-2.6297899999999998</v>
      </c>
      <c r="L611" s="4">
        <f t="shared" si="2689"/>
        <v>4935.6705700000002</v>
      </c>
      <c r="M611" s="4">
        <f t="shared" si="2689"/>
        <v>-80</v>
      </c>
      <c r="N611" s="4">
        <f t="shared" si="2689"/>
        <v>4855.6705700000002</v>
      </c>
      <c r="O611" s="4">
        <f t="shared" si="2689"/>
        <v>5000</v>
      </c>
      <c r="P611" s="4">
        <f t="shared" si="2689"/>
        <v>0</v>
      </c>
      <c r="Q611" s="4">
        <f t="shared" si="2689"/>
        <v>5000</v>
      </c>
      <c r="R611" s="4">
        <f t="shared" si="2689"/>
        <v>0</v>
      </c>
      <c r="S611" s="4">
        <f t="shared" si="2689"/>
        <v>5000</v>
      </c>
      <c r="T611" s="4">
        <f t="shared" si="2689"/>
        <v>0</v>
      </c>
      <c r="U611" s="4">
        <f t="shared" si="2689"/>
        <v>5000</v>
      </c>
      <c r="V611" s="4">
        <f t="shared" si="2689"/>
        <v>0</v>
      </c>
      <c r="W611" s="4">
        <f t="shared" si="2689"/>
        <v>5000</v>
      </c>
      <c r="X611" s="4">
        <f t="shared" si="2689"/>
        <v>0</v>
      </c>
      <c r="Y611" s="4">
        <f t="shared" si="2689"/>
        <v>5000</v>
      </c>
      <c r="Z611" s="4">
        <f t="shared" si="2689"/>
        <v>5000</v>
      </c>
      <c r="AA611" s="4">
        <f t="shared" si="2689"/>
        <v>0</v>
      </c>
      <c r="AB611" s="4">
        <f t="shared" si="2689"/>
        <v>5000</v>
      </c>
      <c r="AC611" s="4">
        <f t="shared" si="2689"/>
        <v>0</v>
      </c>
      <c r="AD611" s="4">
        <f t="shared" si="2689"/>
        <v>5000</v>
      </c>
      <c r="AE611" s="4">
        <f t="shared" si="2689"/>
        <v>0</v>
      </c>
      <c r="AF611" s="4">
        <f t="shared" ref="AF611" si="2690">AF612</f>
        <v>5000</v>
      </c>
      <c r="AG611" s="4">
        <f t="shared" si="2689"/>
        <v>0</v>
      </c>
      <c r="AH611" s="4">
        <f t="shared" ref="AH611" si="2691">AH612</f>
        <v>5000</v>
      </c>
      <c r="AI611" s="127"/>
    </row>
    <row r="612" spans="1:35" ht="15.75" outlineLevel="7" x14ac:dyDescent="0.25">
      <c r="A612" s="138" t="s">
        <v>75</v>
      </c>
      <c r="B612" s="138" t="s">
        <v>27</v>
      </c>
      <c r="C612" s="18" t="s">
        <v>28</v>
      </c>
      <c r="D612" s="5">
        <v>5000</v>
      </c>
      <c r="E612" s="5"/>
      <c r="F612" s="5">
        <f t="shared" ref="F612" si="2692">SUM(D612:E612)</f>
        <v>5000</v>
      </c>
      <c r="G612" s="5">
        <f>-60.69964-1</f>
        <v>-61.699640000000002</v>
      </c>
      <c r="H612" s="5">
        <f t="shared" ref="H612" si="2693">SUM(F612:G612)</f>
        <v>4938.3003600000002</v>
      </c>
      <c r="I612" s="5"/>
      <c r="J612" s="5">
        <f t="shared" ref="J612" si="2694">SUM(H612:I612)</f>
        <v>4938.3003600000002</v>
      </c>
      <c r="K612" s="5">
        <v>-2.6297899999999998</v>
      </c>
      <c r="L612" s="5">
        <f t="shared" ref="L612:L614" si="2695">SUM(J612:K612)</f>
        <v>4935.6705700000002</v>
      </c>
      <c r="M612" s="5">
        <v>-80</v>
      </c>
      <c r="N612" s="5">
        <f t="shared" ref="N612" si="2696">SUM(L612:M612)</f>
        <v>4855.6705700000002</v>
      </c>
      <c r="O612" s="5">
        <v>5000</v>
      </c>
      <c r="P612" s="5"/>
      <c r="Q612" s="5">
        <f t="shared" ref="Q612" si="2697">SUM(O612:P612)</f>
        <v>5000</v>
      </c>
      <c r="R612" s="5"/>
      <c r="S612" s="5">
        <f t="shared" ref="S612" si="2698">SUM(Q612:R612)</f>
        <v>5000</v>
      </c>
      <c r="T612" s="5"/>
      <c r="U612" s="5">
        <f t="shared" ref="U612" si="2699">SUM(S612:T612)</f>
        <v>5000</v>
      </c>
      <c r="V612" s="5"/>
      <c r="W612" s="5">
        <f t="shared" ref="W612" si="2700">SUM(U612:V612)</f>
        <v>5000</v>
      </c>
      <c r="X612" s="5"/>
      <c r="Y612" s="5">
        <f t="shared" ref="Y612" si="2701">SUM(W612:X612)</f>
        <v>5000</v>
      </c>
      <c r="Z612" s="5">
        <v>5000</v>
      </c>
      <c r="AA612" s="5"/>
      <c r="AB612" s="5">
        <f t="shared" ref="AB612" si="2702">SUM(Z612:AA612)</f>
        <v>5000</v>
      </c>
      <c r="AC612" s="5"/>
      <c r="AD612" s="5">
        <f t="shared" ref="AD612" si="2703">SUM(AB612:AC612)</f>
        <v>5000</v>
      </c>
      <c r="AE612" s="5"/>
      <c r="AF612" s="5">
        <f t="shared" ref="AF612" si="2704">SUM(AD612:AE612)</f>
        <v>5000</v>
      </c>
      <c r="AG612" s="5"/>
      <c r="AH612" s="5">
        <f t="shared" ref="AH612" si="2705">SUM(AF612:AG612)</f>
        <v>5000</v>
      </c>
      <c r="AI612" s="127"/>
    </row>
    <row r="613" spans="1:35" ht="15.75" outlineLevel="7" x14ac:dyDescent="0.25">
      <c r="A613" s="47" t="s">
        <v>722</v>
      </c>
      <c r="B613" s="47"/>
      <c r="C613" s="49" t="s">
        <v>721</v>
      </c>
      <c r="D613" s="5"/>
      <c r="E613" s="5"/>
      <c r="F613" s="5"/>
      <c r="G613" s="4">
        <f t="shared" si="2689"/>
        <v>1</v>
      </c>
      <c r="H613" s="4">
        <f t="shared" si="2689"/>
        <v>1</v>
      </c>
      <c r="I613" s="4">
        <f t="shared" si="2689"/>
        <v>0</v>
      </c>
      <c r="J613" s="4">
        <f t="shared" si="2689"/>
        <v>1</v>
      </c>
      <c r="K613" s="4">
        <f t="shared" si="2689"/>
        <v>2.6297899999999998</v>
      </c>
      <c r="L613" s="4">
        <f t="shared" si="2689"/>
        <v>3.6297899999999998</v>
      </c>
      <c r="M613" s="4">
        <f t="shared" si="2689"/>
        <v>80</v>
      </c>
      <c r="N613" s="4">
        <f t="shared" si="2689"/>
        <v>83.62979</v>
      </c>
      <c r="O613" s="4">
        <f t="shared" si="2689"/>
        <v>0</v>
      </c>
      <c r="P613" s="4">
        <f t="shared" si="2689"/>
        <v>0</v>
      </c>
      <c r="Q613" s="4">
        <f t="shared" si="2689"/>
        <v>0</v>
      </c>
      <c r="R613" s="4">
        <f t="shared" si="2689"/>
        <v>0</v>
      </c>
      <c r="S613" s="4">
        <f t="shared" si="2689"/>
        <v>0</v>
      </c>
      <c r="T613" s="4">
        <f t="shared" si="2689"/>
        <v>0</v>
      </c>
      <c r="U613" s="4">
        <f t="shared" si="2689"/>
        <v>0</v>
      </c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127"/>
    </row>
    <row r="614" spans="1:35" ht="15.75" outlineLevel="7" x14ac:dyDescent="0.25">
      <c r="A614" s="50" t="s">
        <v>722</v>
      </c>
      <c r="B614" s="50" t="s">
        <v>27</v>
      </c>
      <c r="C614" s="54" t="s">
        <v>28</v>
      </c>
      <c r="D614" s="5"/>
      <c r="E614" s="5"/>
      <c r="F614" s="5"/>
      <c r="G614" s="5">
        <v>1</v>
      </c>
      <c r="H614" s="5">
        <f t="shared" ref="H614" si="2706">SUM(F614:G614)</f>
        <v>1</v>
      </c>
      <c r="I614" s="5"/>
      <c r="J614" s="5">
        <f t="shared" ref="J614" si="2707">SUM(H614:I614)</f>
        <v>1</v>
      </c>
      <c r="K614" s="5">
        <v>2.6297899999999998</v>
      </c>
      <c r="L614" s="5">
        <f t="shared" si="2695"/>
        <v>3.6297899999999998</v>
      </c>
      <c r="M614" s="5">
        <v>80</v>
      </c>
      <c r="N614" s="5">
        <f t="shared" ref="N614" si="2708">SUM(L614:M614)</f>
        <v>83.62979</v>
      </c>
      <c r="O614" s="5"/>
      <c r="P614" s="5"/>
      <c r="Q614" s="5"/>
      <c r="R614" s="5"/>
      <c r="S614" s="5"/>
      <c r="T614" s="5"/>
      <c r="U614" s="5">
        <f t="shared" ref="U614" si="2709">SUM(S614:T614)</f>
        <v>0</v>
      </c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127"/>
    </row>
    <row r="615" spans="1:35" ht="47.25" outlineLevel="3" x14ac:dyDescent="0.2">
      <c r="A615" s="137" t="s">
        <v>522</v>
      </c>
      <c r="B615" s="137"/>
      <c r="C615" s="13" t="s">
        <v>778</v>
      </c>
      <c r="D615" s="4">
        <f>D616</f>
        <v>22762</v>
      </c>
      <c r="E615" s="4">
        <f t="shared" ref="E615:N615" si="2710">E616</f>
        <v>0</v>
      </c>
      <c r="F615" s="4">
        <f t="shared" si="2710"/>
        <v>22762</v>
      </c>
      <c r="G615" s="4">
        <f t="shared" si="2710"/>
        <v>0</v>
      </c>
      <c r="H615" s="4">
        <f t="shared" si="2710"/>
        <v>22762</v>
      </c>
      <c r="I615" s="4">
        <f t="shared" si="2710"/>
        <v>0</v>
      </c>
      <c r="J615" s="4">
        <f t="shared" si="2710"/>
        <v>22762</v>
      </c>
      <c r="K615" s="4">
        <f t="shared" si="2710"/>
        <v>54828.089509999998</v>
      </c>
      <c r="L615" s="4">
        <f t="shared" si="2710"/>
        <v>77590.089509999991</v>
      </c>
      <c r="M615" s="4">
        <f t="shared" si="2710"/>
        <v>-43765.493629999997</v>
      </c>
      <c r="N615" s="4">
        <f t="shared" si="2710"/>
        <v>33824.595879999993</v>
      </c>
      <c r="O615" s="4">
        <f>O616</f>
        <v>43460.1</v>
      </c>
      <c r="P615" s="4">
        <f t="shared" ref="P615:Y615" si="2711">P616</f>
        <v>0</v>
      </c>
      <c r="Q615" s="4">
        <f t="shared" si="2711"/>
        <v>43460.1</v>
      </c>
      <c r="R615" s="4">
        <f t="shared" si="2711"/>
        <v>0</v>
      </c>
      <c r="S615" s="4">
        <f t="shared" si="2711"/>
        <v>43460.1</v>
      </c>
      <c r="T615" s="4">
        <f t="shared" si="2711"/>
        <v>-1383.01385</v>
      </c>
      <c r="U615" s="4">
        <f t="shared" si="2711"/>
        <v>42077.086149999996</v>
      </c>
      <c r="V615" s="4">
        <f t="shared" si="2711"/>
        <v>0</v>
      </c>
      <c r="W615" s="4">
        <f t="shared" si="2711"/>
        <v>42077.086149999996</v>
      </c>
      <c r="X615" s="4">
        <f t="shared" si="2711"/>
        <v>-36093.333339999997</v>
      </c>
      <c r="Y615" s="4">
        <f t="shared" si="2711"/>
        <v>5983.7528099999981</v>
      </c>
      <c r="Z615" s="4">
        <f>Z616</f>
        <v>43597.3</v>
      </c>
      <c r="AA615" s="4">
        <f t="shared" ref="AA615:AH615" si="2712">AA616</f>
        <v>0</v>
      </c>
      <c r="AB615" s="4">
        <f t="shared" si="2712"/>
        <v>43597.3</v>
      </c>
      <c r="AC615" s="4">
        <f t="shared" si="2712"/>
        <v>0</v>
      </c>
      <c r="AD615" s="4">
        <f t="shared" si="2712"/>
        <v>43597.3</v>
      </c>
      <c r="AE615" s="4">
        <f t="shared" si="2712"/>
        <v>0</v>
      </c>
      <c r="AF615" s="4">
        <f t="shared" si="2712"/>
        <v>43597.3</v>
      </c>
      <c r="AG615" s="4">
        <f t="shared" si="2712"/>
        <v>-14000</v>
      </c>
      <c r="AH615" s="4">
        <f t="shared" si="2712"/>
        <v>29597.300000000003</v>
      </c>
      <c r="AI615" s="127"/>
    </row>
    <row r="616" spans="1:35" ht="15.75" outlineLevel="7" x14ac:dyDescent="0.25">
      <c r="A616" s="138" t="s">
        <v>522</v>
      </c>
      <c r="B616" s="138" t="s">
        <v>27</v>
      </c>
      <c r="C616" s="18" t="s">
        <v>28</v>
      </c>
      <c r="D616" s="5">
        <v>22762</v>
      </c>
      <c r="E616" s="5"/>
      <c r="F616" s="5">
        <f t="shared" ref="F616" si="2713">SUM(D616:E616)</f>
        <v>22762</v>
      </c>
      <c r="G616" s="5"/>
      <c r="H616" s="5">
        <f t="shared" ref="H616" si="2714">SUM(F616:G616)</f>
        <v>22762</v>
      </c>
      <c r="I616" s="5"/>
      <c r="J616" s="5">
        <f t="shared" ref="J616" si="2715">SUM(H616:I616)</f>
        <v>22762</v>
      </c>
      <c r="K616" s="5">
        <f>53000+1828.08951</f>
        <v>54828.089509999998</v>
      </c>
      <c r="L616" s="5">
        <f t="shared" ref="L616" si="2716">SUM(J616:K616)</f>
        <v>77590.089509999991</v>
      </c>
      <c r="M616" s="5">
        <v>-43765.493629999997</v>
      </c>
      <c r="N616" s="5">
        <f t="shared" ref="N616" si="2717">SUM(L616:M616)</f>
        <v>33824.595879999993</v>
      </c>
      <c r="O616" s="5">
        <f>43597.5-137.4</f>
        <v>43460.1</v>
      </c>
      <c r="P616" s="5"/>
      <c r="Q616" s="5">
        <f t="shared" ref="Q616" si="2718">SUM(O616:P616)</f>
        <v>43460.1</v>
      </c>
      <c r="R616" s="5"/>
      <c r="S616" s="5">
        <f t="shared" ref="S616" si="2719">SUM(Q616:R616)</f>
        <v>43460.1</v>
      </c>
      <c r="T616" s="5">
        <f>-143.01385-1240</f>
        <v>-1383.01385</v>
      </c>
      <c r="U616" s="5">
        <f t="shared" ref="U616" si="2720">SUM(S616:T616)</f>
        <v>42077.086149999996</v>
      </c>
      <c r="V616" s="5"/>
      <c r="W616" s="5">
        <f t="shared" ref="W616" si="2721">SUM(U616:V616)</f>
        <v>42077.086149999996</v>
      </c>
      <c r="X616" s="5">
        <v>-36093.333339999997</v>
      </c>
      <c r="Y616" s="5">
        <f t="shared" ref="Y616" si="2722">SUM(W616:X616)</f>
        <v>5983.7528099999981</v>
      </c>
      <c r="Z616" s="5">
        <v>43597.3</v>
      </c>
      <c r="AA616" s="5"/>
      <c r="AB616" s="5">
        <f t="shared" ref="AB616" si="2723">SUM(Z616:AA616)</f>
        <v>43597.3</v>
      </c>
      <c r="AC616" s="5"/>
      <c r="AD616" s="5">
        <f t="shared" ref="AD616" si="2724">SUM(AB616:AC616)</f>
        <v>43597.3</v>
      </c>
      <c r="AE616" s="5"/>
      <c r="AF616" s="5">
        <f t="shared" ref="AF616" si="2725">SUM(AD616:AE616)</f>
        <v>43597.3</v>
      </c>
      <c r="AG616" s="5">
        <v>-14000</v>
      </c>
      <c r="AH616" s="5">
        <f t="shared" ref="AH616" si="2726">SUM(AF616:AG616)</f>
        <v>29597.300000000003</v>
      </c>
      <c r="AI616" s="127"/>
    </row>
    <row r="617" spans="1:35" ht="15.75" hidden="1" outlineLevel="3" x14ac:dyDescent="0.25">
      <c r="A617" s="137" t="s">
        <v>523</v>
      </c>
      <c r="B617" s="137"/>
      <c r="C617" s="19" t="s">
        <v>524</v>
      </c>
      <c r="D617" s="4">
        <f>D618</f>
        <v>0</v>
      </c>
      <c r="E617" s="4">
        <f t="shared" ref="E617:I617" si="2727">E618</f>
        <v>0</v>
      </c>
      <c r="F617" s="4"/>
      <c r="G617" s="4">
        <f t="shared" si="2727"/>
        <v>0</v>
      </c>
      <c r="H617" s="4"/>
      <c r="I617" s="4">
        <f t="shared" si="2727"/>
        <v>0</v>
      </c>
      <c r="J617" s="4"/>
      <c r="K617" s="4">
        <f t="shared" ref="K617:N617" si="2728">K618</f>
        <v>0</v>
      </c>
      <c r="L617" s="4">
        <f t="shared" si="2728"/>
        <v>0</v>
      </c>
      <c r="M617" s="4">
        <f t="shared" si="2728"/>
        <v>0</v>
      </c>
      <c r="N617" s="4">
        <f t="shared" si="2728"/>
        <v>0</v>
      </c>
      <c r="O617" s="4">
        <f>O618</f>
        <v>36873.199999999997</v>
      </c>
      <c r="P617" s="4">
        <f t="shared" ref="P617:Y617" si="2729">P618</f>
        <v>0</v>
      </c>
      <c r="Q617" s="4">
        <f t="shared" si="2729"/>
        <v>36873.199999999997</v>
      </c>
      <c r="R617" s="4">
        <f t="shared" si="2729"/>
        <v>0</v>
      </c>
      <c r="S617" s="4">
        <f t="shared" si="2729"/>
        <v>36873.199999999997</v>
      </c>
      <c r="T617" s="4">
        <f t="shared" si="2729"/>
        <v>0</v>
      </c>
      <c r="U617" s="4">
        <f t="shared" si="2729"/>
        <v>36873.199999999997</v>
      </c>
      <c r="V617" s="4">
        <f t="shared" si="2729"/>
        <v>0</v>
      </c>
      <c r="W617" s="4">
        <f t="shared" si="2729"/>
        <v>36873.199999999997</v>
      </c>
      <c r="X617" s="4">
        <f t="shared" si="2729"/>
        <v>0</v>
      </c>
      <c r="Y617" s="4">
        <f t="shared" si="2729"/>
        <v>36873.199999999997</v>
      </c>
      <c r="Z617" s="4">
        <f>Z618</f>
        <v>75803.899999999994</v>
      </c>
      <c r="AA617" s="4">
        <f t="shared" ref="AA617:AH617" si="2730">AA618</f>
        <v>0</v>
      </c>
      <c r="AB617" s="4">
        <f t="shared" si="2730"/>
        <v>75803.899999999994</v>
      </c>
      <c r="AC617" s="4">
        <f t="shared" si="2730"/>
        <v>0</v>
      </c>
      <c r="AD617" s="4">
        <f t="shared" si="2730"/>
        <v>75803.899999999994</v>
      </c>
      <c r="AE617" s="4">
        <f t="shared" si="2730"/>
        <v>0</v>
      </c>
      <c r="AF617" s="4">
        <f t="shared" si="2730"/>
        <v>75803.899999999994</v>
      </c>
      <c r="AG617" s="4">
        <f t="shared" si="2730"/>
        <v>0</v>
      </c>
      <c r="AH617" s="4">
        <f t="shared" si="2730"/>
        <v>75803.899999999994</v>
      </c>
      <c r="AI617" s="127"/>
    </row>
    <row r="618" spans="1:35" ht="15.75" hidden="1" outlineLevel="7" x14ac:dyDescent="0.25">
      <c r="A618" s="138" t="s">
        <v>523</v>
      </c>
      <c r="B618" s="138" t="s">
        <v>27</v>
      </c>
      <c r="C618" s="18" t="s">
        <v>28</v>
      </c>
      <c r="D618" s="5"/>
      <c r="E618" s="5"/>
      <c r="F618" s="5"/>
      <c r="G618" s="5"/>
      <c r="H618" s="5"/>
      <c r="I618" s="5"/>
      <c r="J618" s="5"/>
      <c r="K618" s="5"/>
      <c r="L618" s="5">
        <f t="shared" ref="L618" si="2731">SUM(J618:K618)</f>
        <v>0</v>
      </c>
      <c r="M618" s="5"/>
      <c r="N618" s="5">
        <f t="shared" ref="N618" si="2732">SUM(L618:M618)</f>
        <v>0</v>
      </c>
      <c r="O618" s="5">
        <v>36873.199999999997</v>
      </c>
      <c r="P618" s="5"/>
      <c r="Q618" s="5">
        <f t="shared" ref="Q618:S618" si="2733">SUM(O618:P618)</f>
        <v>36873.199999999997</v>
      </c>
      <c r="R618" s="5"/>
      <c r="S618" s="5">
        <f t="shared" si="2733"/>
        <v>36873.199999999997</v>
      </c>
      <c r="T618" s="5"/>
      <c r="U618" s="5">
        <f t="shared" ref="U618" si="2734">SUM(S618:T618)</f>
        <v>36873.199999999997</v>
      </c>
      <c r="V618" s="5"/>
      <c r="W618" s="5">
        <f t="shared" ref="W618" si="2735">SUM(U618:V618)</f>
        <v>36873.199999999997</v>
      </c>
      <c r="X618" s="5"/>
      <c r="Y618" s="5">
        <f t="shared" ref="Y618" si="2736">SUM(W618:X618)</f>
        <v>36873.199999999997</v>
      </c>
      <c r="Z618" s="5">
        <v>75803.899999999994</v>
      </c>
      <c r="AA618" s="5"/>
      <c r="AB618" s="5">
        <f t="shared" ref="AB618" si="2737">SUM(Z618:AA618)</f>
        <v>75803.899999999994</v>
      </c>
      <c r="AC618" s="5"/>
      <c r="AD618" s="5">
        <f t="shared" ref="AD618" si="2738">SUM(AB618:AC618)</f>
        <v>75803.899999999994</v>
      </c>
      <c r="AE618" s="5"/>
      <c r="AF618" s="5">
        <f t="shared" ref="AF618" si="2739">SUM(AD618:AE618)</f>
        <v>75803.899999999994</v>
      </c>
      <c r="AG618" s="5"/>
      <c r="AH618" s="5">
        <f t="shared" ref="AH618" si="2740">SUM(AF618:AG618)</f>
        <v>75803.899999999994</v>
      </c>
      <c r="AI618" s="127"/>
    </row>
    <row r="619" spans="1:35" ht="47.25" hidden="1" outlineLevel="3" x14ac:dyDescent="0.25">
      <c r="A619" s="137" t="s">
        <v>120</v>
      </c>
      <c r="B619" s="137"/>
      <c r="C619" s="19" t="s">
        <v>549</v>
      </c>
      <c r="D619" s="4">
        <f>D620</f>
        <v>13712.72525</v>
      </c>
      <c r="E619" s="4">
        <f t="shared" ref="E619:N619" si="2741">E620</f>
        <v>-10347.204259999999</v>
      </c>
      <c r="F619" s="4">
        <f t="shared" si="2741"/>
        <v>3365.5209900000009</v>
      </c>
      <c r="G619" s="4">
        <f t="shared" si="2741"/>
        <v>-415.52</v>
      </c>
      <c r="H619" s="4">
        <f t="shared" si="2741"/>
        <v>2950.0009900000009</v>
      </c>
      <c r="I619" s="4">
        <f t="shared" si="2741"/>
        <v>0</v>
      </c>
      <c r="J619" s="4">
        <f t="shared" si="2741"/>
        <v>2950.0009900000009</v>
      </c>
      <c r="K619" s="4">
        <f t="shared" si="2741"/>
        <v>0</v>
      </c>
      <c r="L619" s="4">
        <f t="shared" si="2741"/>
        <v>2950.0009900000009</v>
      </c>
      <c r="M619" s="4">
        <f t="shared" si="2741"/>
        <v>0</v>
      </c>
      <c r="N619" s="4">
        <f t="shared" si="2741"/>
        <v>2950.0009900000009</v>
      </c>
      <c r="O619" s="4">
        <f>O620</f>
        <v>28077.85</v>
      </c>
      <c r="P619" s="4">
        <f t="shared" ref="P619:Y619" si="2742">P620</f>
        <v>0</v>
      </c>
      <c r="Q619" s="4">
        <f t="shared" si="2742"/>
        <v>28077.85</v>
      </c>
      <c r="R619" s="4">
        <f t="shared" si="2742"/>
        <v>0</v>
      </c>
      <c r="S619" s="4">
        <f t="shared" si="2742"/>
        <v>28077.85</v>
      </c>
      <c r="T619" s="4">
        <f t="shared" si="2742"/>
        <v>0</v>
      </c>
      <c r="U619" s="4">
        <f t="shared" si="2742"/>
        <v>28077.85</v>
      </c>
      <c r="V619" s="4">
        <f t="shared" si="2742"/>
        <v>0</v>
      </c>
      <c r="W619" s="4">
        <f t="shared" si="2742"/>
        <v>28077.85</v>
      </c>
      <c r="X619" s="4">
        <f t="shared" si="2742"/>
        <v>0</v>
      </c>
      <c r="Y619" s="4">
        <f t="shared" si="2742"/>
        <v>28077.85</v>
      </c>
      <c r="Z619" s="4">
        <f>Z620</f>
        <v>26698.1</v>
      </c>
      <c r="AA619" s="4">
        <f t="shared" ref="AA619:AH619" si="2743">AA620</f>
        <v>0</v>
      </c>
      <c r="AB619" s="4">
        <f t="shared" si="2743"/>
        <v>26698.1</v>
      </c>
      <c r="AC619" s="4">
        <f t="shared" si="2743"/>
        <v>0</v>
      </c>
      <c r="AD619" s="4">
        <f t="shared" si="2743"/>
        <v>26698.1</v>
      </c>
      <c r="AE619" s="4">
        <f t="shared" si="2743"/>
        <v>0</v>
      </c>
      <c r="AF619" s="4">
        <f t="shared" si="2743"/>
        <v>26698.1</v>
      </c>
      <c r="AG619" s="4">
        <f t="shared" si="2743"/>
        <v>0</v>
      </c>
      <c r="AH619" s="4">
        <f t="shared" si="2743"/>
        <v>26698.1</v>
      </c>
      <c r="AI619" s="127"/>
    </row>
    <row r="620" spans="1:35" ht="15.75" hidden="1" outlineLevel="7" x14ac:dyDescent="0.25">
      <c r="A620" s="138" t="s">
        <v>120</v>
      </c>
      <c r="B620" s="138" t="s">
        <v>27</v>
      </c>
      <c r="C620" s="18" t="s">
        <v>28</v>
      </c>
      <c r="D620" s="16">
        <v>13712.72525</v>
      </c>
      <c r="E620" s="16">
        <f>-413.02925-7559.17501-2375</f>
        <v>-10347.204259999999</v>
      </c>
      <c r="F620" s="5">
        <f>SUM(D620:E620)</f>
        <v>3365.5209900000009</v>
      </c>
      <c r="G620" s="16">
        <v>-415.52</v>
      </c>
      <c r="H620" s="5">
        <f>SUM(F620:G620)</f>
        <v>2950.0009900000009</v>
      </c>
      <c r="I620" s="16"/>
      <c r="J620" s="5">
        <f>SUM(H620:I620)</f>
        <v>2950.0009900000009</v>
      </c>
      <c r="K620" s="16"/>
      <c r="L620" s="5">
        <f>SUM(J620:K620)</f>
        <v>2950.0009900000009</v>
      </c>
      <c r="M620" s="16"/>
      <c r="N620" s="5">
        <f>SUM(L620:M620)</f>
        <v>2950.0009900000009</v>
      </c>
      <c r="O620" s="16">
        <v>28077.85</v>
      </c>
      <c r="P620" s="5"/>
      <c r="Q620" s="5">
        <f t="shared" ref="Q620" si="2744">SUM(O620:P620)</f>
        <v>28077.85</v>
      </c>
      <c r="R620" s="16"/>
      <c r="S620" s="5">
        <f>SUM(Q620:R620)</f>
        <v>28077.85</v>
      </c>
      <c r="T620" s="16"/>
      <c r="U620" s="5">
        <f>SUM(S620:T620)</f>
        <v>28077.85</v>
      </c>
      <c r="V620" s="16"/>
      <c r="W620" s="5">
        <f>SUM(U620:V620)</f>
        <v>28077.85</v>
      </c>
      <c r="X620" s="16"/>
      <c r="Y620" s="5">
        <f>SUM(W620:X620)</f>
        <v>28077.85</v>
      </c>
      <c r="Z620" s="16">
        <v>26698.1</v>
      </c>
      <c r="AA620" s="5"/>
      <c r="AB620" s="5">
        <f t="shared" ref="AB620" si="2745">SUM(Z620:AA620)</f>
        <v>26698.1</v>
      </c>
      <c r="AC620" s="16"/>
      <c r="AD620" s="5">
        <f>SUM(AB620:AC620)</f>
        <v>26698.1</v>
      </c>
      <c r="AE620" s="16"/>
      <c r="AF620" s="5">
        <f>SUM(AD620:AE620)</f>
        <v>26698.1</v>
      </c>
      <c r="AG620" s="16"/>
      <c r="AH620" s="5">
        <f>SUM(AF620:AG620)</f>
        <v>26698.1</v>
      </c>
      <c r="AI620" s="127"/>
    </row>
    <row r="621" spans="1:35" ht="47.25" hidden="1" outlineLevel="3" x14ac:dyDescent="0.25">
      <c r="A621" s="137" t="s">
        <v>120</v>
      </c>
      <c r="B621" s="137"/>
      <c r="C621" s="19" t="s">
        <v>574</v>
      </c>
      <c r="D621" s="4">
        <f>D622</f>
        <v>41138.199999999997</v>
      </c>
      <c r="E621" s="4">
        <f t="shared" ref="E621:N621" si="2746">E622</f>
        <v>0</v>
      </c>
      <c r="F621" s="4">
        <f t="shared" si="2746"/>
        <v>41138.199999999997</v>
      </c>
      <c r="G621" s="4">
        <f t="shared" si="2746"/>
        <v>-41138.199990000001</v>
      </c>
      <c r="H621" s="4">
        <f t="shared" si="2746"/>
        <v>9.9999961093999445E-6</v>
      </c>
      <c r="I621" s="4">
        <f t="shared" si="2746"/>
        <v>0</v>
      </c>
      <c r="J621" s="4">
        <f t="shared" si="2746"/>
        <v>9.9999961093999445E-6</v>
      </c>
      <c r="K621" s="43">
        <f t="shared" si="2746"/>
        <v>133.82669999999999</v>
      </c>
      <c r="L621" s="43">
        <f t="shared" si="2746"/>
        <v>133.8267099999961</v>
      </c>
      <c r="M621" s="43">
        <f t="shared" si="2746"/>
        <v>0</v>
      </c>
      <c r="N621" s="43">
        <f t="shared" si="2746"/>
        <v>133.8267099999961</v>
      </c>
      <c r="O621" s="4">
        <f>O622</f>
        <v>84233.5</v>
      </c>
      <c r="P621" s="4">
        <f t="shared" ref="P621:Y621" si="2747">P622</f>
        <v>0</v>
      </c>
      <c r="Q621" s="4">
        <f t="shared" si="2747"/>
        <v>84233.5</v>
      </c>
      <c r="R621" s="4">
        <f t="shared" si="2747"/>
        <v>0</v>
      </c>
      <c r="S621" s="4">
        <f t="shared" si="2747"/>
        <v>84233.5</v>
      </c>
      <c r="T621" s="4">
        <f t="shared" si="2747"/>
        <v>0</v>
      </c>
      <c r="U621" s="4">
        <f t="shared" si="2747"/>
        <v>84233.5</v>
      </c>
      <c r="V621" s="4">
        <f t="shared" si="2747"/>
        <v>0</v>
      </c>
      <c r="W621" s="4">
        <f t="shared" si="2747"/>
        <v>84233.5</v>
      </c>
      <c r="X621" s="4">
        <f t="shared" si="2747"/>
        <v>0</v>
      </c>
      <c r="Y621" s="4">
        <f t="shared" si="2747"/>
        <v>84233.5</v>
      </c>
      <c r="Z621" s="4">
        <f>Z622</f>
        <v>80094.3</v>
      </c>
      <c r="AA621" s="4">
        <f t="shared" ref="AA621:AH621" si="2748">AA622</f>
        <v>0</v>
      </c>
      <c r="AB621" s="4">
        <f t="shared" si="2748"/>
        <v>80094.3</v>
      </c>
      <c r="AC621" s="4">
        <f t="shared" si="2748"/>
        <v>0</v>
      </c>
      <c r="AD621" s="4">
        <f t="shared" si="2748"/>
        <v>80094.3</v>
      </c>
      <c r="AE621" s="4">
        <f t="shared" si="2748"/>
        <v>0</v>
      </c>
      <c r="AF621" s="4">
        <f t="shared" si="2748"/>
        <v>80094.3</v>
      </c>
      <c r="AG621" s="4">
        <f t="shared" si="2748"/>
        <v>0</v>
      </c>
      <c r="AH621" s="4">
        <f t="shared" si="2748"/>
        <v>80094.3</v>
      </c>
      <c r="AI621" s="127"/>
    </row>
    <row r="622" spans="1:35" ht="15.75" hidden="1" outlineLevel="7" x14ac:dyDescent="0.25">
      <c r="A622" s="138" t="s">
        <v>120</v>
      </c>
      <c r="B622" s="138" t="s">
        <v>27</v>
      </c>
      <c r="C622" s="18" t="s">
        <v>28</v>
      </c>
      <c r="D622" s="5">
        <v>41138.199999999997</v>
      </c>
      <c r="E622" s="5">
        <f>(-26358.82725+26358.82725)</f>
        <v>0</v>
      </c>
      <c r="F622" s="5">
        <f t="shared" ref="F622" si="2749">SUM(D622:E622)</f>
        <v>41138.199999999997</v>
      </c>
      <c r="G622" s="5">
        <f>-34013.19999-7125</f>
        <v>-41138.199990000001</v>
      </c>
      <c r="H622" s="71">
        <f t="shared" ref="H622" si="2750">SUM(F622:G622)</f>
        <v>9.9999961093999445E-6</v>
      </c>
      <c r="I622" s="5"/>
      <c r="J622" s="71">
        <f t="shared" ref="J622" si="2751">SUM(H622:I622)</f>
        <v>9.9999961093999445E-6</v>
      </c>
      <c r="K622" s="16">
        <v>133.82669999999999</v>
      </c>
      <c r="L622" s="16">
        <f t="shared" ref="L622" si="2752">SUM(J622:K622)</f>
        <v>133.8267099999961</v>
      </c>
      <c r="M622" s="16"/>
      <c r="N622" s="16">
        <f t="shared" ref="N622" si="2753">SUM(L622:M622)</f>
        <v>133.8267099999961</v>
      </c>
      <c r="O622" s="5">
        <v>84233.5</v>
      </c>
      <c r="P622" s="5"/>
      <c r="Q622" s="5">
        <f t="shared" ref="Q622" si="2754">SUM(O622:P622)</f>
        <v>84233.5</v>
      </c>
      <c r="R622" s="5">
        <f>(-26358.82725+26358.82725)</f>
        <v>0</v>
      </c>
      <c r="S622" s="5">
        <f t="shared" ref="S622" si="2755">SUM(Q622:R622)</f>
        <v>84233.5</v>
      </c>
      <c r="T622" s="5"/>
      <c r="U622" s="71">
        <f t="shared" ref="U622" si="2756">SUM(S622:T622)</f>
        <v>84233.5</v>
      </c>
      <c r="V622" s="5">
        <f>(-26358.82725+26358.82725)</f>
        <v>0</v>
      </c>
      <c r="W622" s="5">
        <f t="shared" ref="W622" si="2757">SUM(U622:V622)</f>
        <v>84233.5</v>
      </c>
      <c r="X622" s="5">
        <f>(-26358.82725+26358.82725)</f>
        <v>0</v>
      </c>
      <c r="Y622" s="5">
        <f t="shared" ref="Y622" si="2758">SUM(W622:X622)</f>
        <v>84233.5</v>
      </c>
      <c r="Z622" s="5">
        <v>80094.3</v>
      </c>
      <c r="AA622" s="5"/>
      <c r="AB622" s="5">
        <f t="shared" ref="AB622" si="2759">SUM(Z622:AA622)</f>
        <v>80094.3</v>
      </c>
      <c r="AC622" s="5">
        <f>(-26358.82725+26358.82725)</f>
        <v>0</v>
      </c>
      <c r="AD622" s="5">
        <f t="shared" ref="AD622" si="2760">SUM(AB622:AC622)</f>
        <v>80094.3</v>
      </c>
      <c r="AE622" s="5">
        <f>(-26358.82725+26358.82725)</f>
        <v>0</v>
      </c>
      <c r="AF622" s="5">
        <f t="shared" ref="AF622" si="2761">SUM(AD622:AE622)</f>
        <v>80094.3</v>
      </c>
      <c r="AG622" s="5">
        <f>(-26358.82725+26358.82725)</f>
        <v>0</v>
      </c>
      <c r="AH622" s="5">
        <f t="shared" ref="AH622" si="2762">SUM(AF622:AG622)</f>
        <v>80094.3</v>
      </c>
      <c r="AI622" s="127"/>
    </row>
    <row r="623" spans="1:35" ht="31.5" hidden="1" outlineLevel="3" x14ac:dyDescent="0.25">
      <c r="A623" s="137" t="s">
        <v>121</v>
      </c>
      <c r="B623" s="137"/>
      <c r="C623" s="19" t="s">
        <v>555</v>
      </c>
      <c r="D623" s="4">
        <f>D624</f>
        <v>1306</v>
      </c>
      <c r="E623" s="4">
        <f t="shared" ref="E623:N627" si="2763">E624</f>
        <v>-1306</v>
      </c>
      <c r="F623" s="4">
        <f t="shared" si="2763"/>
        <v>0</v>
      </c>
      <c r="G623" s="4">
        <f t="shared" si="2763"/>
        <v>0</v>
      </c>
      <c r="H623" s="4">
        <f t="shared" si="2763"/>
        <v>0</v>
      </c>
      <c r="I623" s="4">
        <f t="shared" si="2763"/>
        <v>0</v>
      </c>
      <c r="J623" s="4">
        <f t="shared" si="2763"/>
        <v>0</v>
      </c>
      <c r="K623" s="4">
        <f t="shared" si="2763"/>
        <v>0</v>
      </c>
      <c r="L623" s="4">
        <f t="shared" si="2763"/>
        <v>0</v>
      </c>
      <c r="M623" s="4">
        <f t="shared" si="2763"/>
        <v>0</v>
      </c>
      <c r="N623" s="4">
        <f t="shared" si="2763"/>
        <v>0</v>
      </c>
      <c r="O623" s="4">
        <f>O624</f>
        <v>1306</v>
      </c>
      <c r="P623" s="4">
        <f t="shared" ref="P623:Y627" si="2764">P624</f>
        <v>-1306</v>
      </c>
      <c r="Q623" s="4">
        <f t="shared" si="2764"/>
        <v>0</v>
      </c>
      <c r="R623" s="4">
        <f t="shared" si="2764"/>
        <v>0</v>
      </c>
      <c r="S623" s="4">
        <f t="shared" si="2764"/>
        <v>0</v>
      </c>
      <c r="T623" s="4">
        <f t="shared" si="2764"/>
        <v>0</v>
      </c>
      <c r="U623" s="4">
        <f t="shared" si="2764"/>
        <v>0</v>
      </c>
      <c r="V623" s="4">
        <f t="shared" si="2764"/>
        <v>0</v>
      </c>
      <c r="W623" s="4">
        <f t="shared" si="2764"/>
        <v>0</v>
      </c>
      <c r="X623" s="4">
        <f t="shared" si="2764"/>
        <v>0</v>
      </c>
      <c r="Y623" s="4">
        <f t="shared" si="2764"/>
        <v>0</v>
      </c>
      <c r="Z623" s="4">
        <f>Z624</f>
        <v>1100</v>
      </c>
      <c r="AA623" s="4">
        <f t="shared" ref="AA623:AH627" si="2765">AA624</f>
        <v>-1100</v>
      </c>
      <c r="AB623" s="4">
        <f t="shared" si="2765"/>
        <v>0</v>
      </c>
      <c r="AC623" s="4">
        <f t="shared" si="2765"/>
        <v>0</v>
      </c>
      <c r="AD623" s="4">
        <f t="shared" si="2765"/>
        <v>0</v>
      </c>
      <c r="AE623" s="4">
        <f t="shared" si="2765"/>
        <v>0</v>
      </c>
      <c r="AF623" s="4">
        <f t="shared" si="2765"/>
        <v>0</v>
      </c>
      <c r="AG623" s="4">
        <f t="shared" si="2765"/>
        <v>0</v>
      </c>
      <c r="AH623" s="4">
        <f t="shared" si="2765"/>
        <v>0</v>
      </c>
      <c r="AI623" s="127"/>
    </row>
    <row r="624" spans="1:35" ht="15.75" hidden="1" outlineLevel="7" x14ac:dyDescent="0.25">
      <c r="A624" s="138" t="s">
        <v>121</v>
      </c>
      <c r="B624" s="138" t="s">
        <v>27</v>
      </c>
      <c r="C624" s="18" t="s">
        <v>28</v>
      </c>
      <c r="D624" s="5">
        <v>1306</v>
      </c>
      <c r="E624" s="5">
        <v>-1306</v>
      </c>
      <c r="F624" s="5">
        <f t="shared" ref="F624" si="2766">SUM(D624:E624)</f>
        <v>0</v>
      </c>
      <c r="G624" s="5"/>
      <c r="H624" s="5">
        <f t="shared" ref="H624" si="2767">SUM(F624:G624)</f>
        <v>0</v>
      </c>
      <c r="I624" s="5"/>
      <c r="J624" s="5">
        <f t="shared" ref="J624" si="2768">SUM(H624:I624)</f>
        <v>0</v>
      </c>
      <c r="K624" s="5"/>
      <c r="L624" s="5">
        <f t="shared" ref="L624" si="2769">SUM(J624:K624)</f>
        <v>0</v>
      </c>
      <c r="M624" s="5"/>
      <c r="N624" s="5">
        <f t="shared" ref="N624" si="2770">SUM(L624:M624)</f>
        <v>0</v>
      </c>
      <c r="O624" s="5">
        <v>1306</v>
      </c>
      <c r="P624" s="5">
        <v>-1306</v>
      </c>
      <c r="Q624" s="5">
        <f t="shared" ref="Q624" si="2771">SUM(O624:P624)</f>
        <v>0</v>
      </c>
      <c r="R624" s="5"/>
      <c r="S624" s="5">
        <f t="shared" ref="S624" si="2772">SUM(Q624:R624)</f>
        <v>0</v>
      </c>
      <c r="T624" s="5"/>
      <c r="U624" s="5">
        <f t="shared" ref="U624" si="2773">SUM(S624:T624)</f>
        <v>0</v>
      </c>
      <c r="V624" s="5"/>
      <c r="W624" s="5">
        <f t="shared" ref="W624:W628" si="2774">SUM(U624:V624)</f>
        <v>0</v>
      </c>
      <c r="X624" s="5"/>
      <c r="Y624" s="5">
        <f t="shared" ref="Y624" si="2775">SUM(W624:X624)</f>
        <v>0</v>
      </c>
      <c r="Z624" s="5">
        <v>1100</v>
      </c>
      <c r="AA624" s="5">
        <v>-1100</v>
      </c>
      <c r="AB624" s="5">
        <f t="shared" ref="AB624" si="2776">SUM(Z624:AA624)</f>
        <v>0</v>
      </c>
      <c r="AC624" s="5"/>
      <c r="AD624" s="5">
        <f t="shared" ref="AD624" si="2777">SUM(AB624:AC624)</f>
        <v>0</v>
      </c>
      <c r="AE624" s="5"/>
      <c r="AF624" s="5">
        <f t="shared" ref="AF624" si="2778">SUM(AD624:AE624)</f>
        <v>0</v>
      </c>
      <c r="AG624" s="5"/>
      <c r="AH624" s="5">
        <f t="shared" ref="AH624" si="2779">SUM(AF624:AG624)</f>
        <v>0</v>
      </c>
      <c r="AI624" s="127"/>
    </row>
    <row r="625" spans="1:35" ht="31.5" hidden="1" outlineLevel="7" x14ac:dyDescent="0.2">
      <c r="A625" s="40" t="s">
        <v>744</v>
      </c>
      <c r="B625" s="7"/>
      <c r="C625" s="36" t="s">
        <v>745</v>
      </c>
      <c r="D625" s="5"/>
      <c r="E625" s="5"/>
      <c r="F625" s="5"/>
      <c r="G625" s="5"/>
      <c r="H625" s="5"/>
      <c r="I625" s="5"/>
      <c r="J625" s="5"/>
      <c r="K625" s="43">
        <f t="shared" ref="K625:N625" si="2780">K626</f>
        <v>1295.3815400000001</v>
      </c>
      <c r="L625" s="43">
        <f t="shared" si="2780"/>
        <v>1295.3815400000001</v>
      </c>
      <c r="M625" s="43">
        <f t="shared" si="2780"/>
        <v>0</v>
      </c>
      <c r="N625" s="43">
        <f t="shared" si="2780"/>
        <v>1295.3815400000001</v>
      </c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127"/>
    </row>
    <row r="626" spans="1:35" ht="15.75" hidden="1" outlineLevel="7" x14ac:dyDescent="0.2">
      <c r="A626" s="42" t="s">
        <v>744</v>
      </c>
      <c r="B626" s="42" t="s">
        <v>27</v>
      </c>
      <c r="C626" s="20" t="s">
        <v>28</v>
      </c>
      <c r="D626" s="5"/>
      <c r="E626" s="5"/>
      <c r="F626" s="5"/>
      <c r="G626" s="5"/>
      <c r="H626" s="5"/>
      <c r="I626" s="5"/>
      <c r="J626" s="5"/>
      <c r="K626" s="16">
        <v>1295.3815400000001</v>
      </c>
      <c r="L626" s="16">
        <f t="shared" ref="L626" si="2781">SUM(J626:K626)</f>
        <v>1295.3815400000001</v>
      </c>
      <c r="M626" s="16"/>
      <c r="N626" s="16">
        <f t="shared" ref="N626" si="2782">SUM(L626:M626)</f>
        <v>1295.3815400000001</v>
      </c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127"/>
    </row>
    <row r="627" spans="1:35" ht="31.5" outlineLevel="7" x14ac:dyDescent="0.2">
      <c r="A627" s="137" t="s">
        <v>746</v>
      </c>
      <c r="B627" s="137"/>
      <c r="C627" s="13" t="s">
        <v>740</v>
      </c>
      <c r="D627" s="5"/>
      <c r="E627" s="5"/>
      <c r="F627" s="5"/>
      <c r="G627" s="5"/>
      <c r="H627" s="5"/>
      <c r="I627" s="4">
        <f t="shared" si="2763"/>
        <v>11921</v>
      </c>
      <c r="J627" s="4">
        <f t="shared" si="2763"/>
        <v>11921</v>
      </c>
      <c r="K627" s="4">
        <f t="shared" si="2763"/>
        <v>0</v>
      </c>
      <c r="L627" s="4">
        <f t="shared" si="2763"/>
        <v>11921</v>
      </c>
      <c r="M627" s="4">
        <f t="shared" si="2763"/>
        <v>-8690.3243000000002</v>
      </c>
      <c r="N627" s="4">
        <f t="shared" si="2763"/>
        <v>3230.6756999999998</v>
      </c>
      <c r="O627" s="5"/>
      <c r="P627" s="5"/>
      <c r="Q627" s="5"/>
      <c r="R627" s="5"/>
      <c r="S627" s="5"/>
      <c r="T627" s="4">
        <f t="shared" si="2764"/>
        <v>1240</v>
      </c>
      <c r="U627" s="4">
        <f t="shared" si="2764"/>
        <v>1240</v>
      </c>
      <c r="V627" s="5"/>
      <c r="W627" s="4">
        <f t="shared" si="2764"/>
        <v>1240</v>
      </c>
      <c r="X627" s="4">
        <f t="shared" si="2764"/>
        <v>36093.333339999997</v>
      </c>
      <c r="Y627" s="4">
        <f t="shared" si="2764"/>
        <v>37333.333339999997</v>
      </c>
      <c r="Z627" s="5"/>
      <c r="AA627" s="5"/>
      <c r="AB627" s="5"/>
      <c r="AC627" s="5"/>
      <c r="AD627" s="5"/>
      <c r="AE627" s="5"/>
      <c r="AF627" s="5"/>
      <c r="AG627" s="4">
        <f t="shared" si="2765"/>
        <v>14000</v>
      </c>
      <c r="AH627" s="4">
        <f t="shared" si="2765"/>
        <v>14000</v>
      </c>
      <c r="AI627" s="127"/>
    </row>
    <row r="628" spans="1:35" ht="16.5" customHeight="1" outlineLevel="7" x14ac:dyDescent="0.2">
      <c r="A628" s="138" t="s">
        <v>746</v>
      </c>
      <c r="B628" s="138" t="s">
        <v>27</v>
      </c>
      <c r="C628" s="11" t="s">
        <v>28</v>
      </c>
      <c r="D628" s="5"/>
      <c r="E628" s="5"/>
      <c r="F628" s="5"/>
      <c r="G628" s="5"/>
      <c r="H628" s="5"/>
      <c r="I628" s="5">
        <v>11921</v>
      </c>
      <c r="J628" s="5">
        <f t="shared" ref="J628" si="2783">SUM(H628:I628)</f>
        <v>11921</v>
      </c>
      <c r="K628" s="5"/>
      <c r="L628" s="5">
        <f t="shared" ref="L628:L630" si="2784">SUM(J628:K628)</f>
        <v>11921</v>
      </c>
      <c r="M628" s="5">
        <f>-7208.29958-1482.02472</f>
        <v>-8690.3243000000002</v>
      </c>
      <c r="N628" s="5">
        <f t="shared" ref="N628" si="2785">SUM(L628:M628)</f>
        <v>3230.6756999999998</v>
      </c>
      <c r="O628" s="5"/>
      <c r="P628" s="5"/>
      <c r="Q628" s="5"/>
      <c r="R628" s="5"/>
      <c r="S628" s="5"/>
      <c r="T628" s="5">
        <v>1240</v>
      </c>
      <c r="U628" s="5">
        <f t="shared" ref="U628" si="2786">SUM(S628:T628)</f>
        <v>1240</v>
      </c>
      <c r="V628" s="5"/>
      <c r="W628" s="5">
        <f t="shared" si="2774"/>
        <v>1240</v>
      </c>
      <c r="X628" s="5">
        <v>36093.333339999997</v>
      </c>
      <c r="Y628" s="5">
        <f t="shared" ref="Y628" si="2787">SUM(W628:X628)</f>
        <v>37333.333339999997</v>
      </c>
      <c r="Z628" s="5"/>
      <c r="AA628" s="5"/>
      <c r="AB628" s="5"/>
      <c r="AC628" s="5"/>
      <c r="AD628" s="5"/>
      <c r="AE628" s="5"/>
      <c r="AF628" s="5"/>
      <c r="AG628" s="5">
        <v>14000</v>
      </c>
      <c r="AH628" s="5">
        <f t="shared" ref="AH628" si="2788">SUM(AF628:AG628)</f>
        <v>14000</v>
      </c>
      <c r="AI628" s="127"/>
    </row>
    <row r="629" spans="1:35" ht="32.25" hidden="1" customHeight="1" outlineLevel="7" x14ac:dyDescent="0.2">
      <c r="A629" s="137" t="s">
        <v>746</v>
      </c>
      <c r="B629" s="137"/>
      <c r="C629" s="13" t="s">
        <v>796</v>
      </c>
      <c r="D629" s="5"/>
      <c r="E629" s="5"/>
      <c r="F629" s="5"/>
      <c r="G629" s="5"/>
      <c r="H629" s="5"/>
      <c r="I629" s="5"/>
      <c r="J629" s="5"/>
      <c r="K629" s="4">
        <f>K630</f>
        <v>96000</v>
      </c>
      <c r="L629" s="4">
        <f>L630</f>
        <v>96000</v>
      </c>
      <c r="M629" s="4">
        <f>M630</f>
        <v>0</v>
      </c>
      <c r="N629" s="4">
        <f>N630</f>
        <v>96000</v>
      </c>
      <c r="O629" s="5"/>
      <c r="P629" s="5"/>
      <c r="Q629" s="5"/>
      <c r="R629" s="5"/>
      <c r="S629" s="5"/>
      <c r="T629" s="5"/>
      <c r="U629" s="5"/>
      <c r="V629" s="4">
        <f>V630</f>
        <v>112000</v>
      </c>
      <c r="W629" s="4">
        <f>W630</f>
        <v>112000</v>
      </c>
      <c r="X629" s="4">
        <f>X630</f>
        <v>0</v>
      </c>
      <c r="Y629" s="4">
        <f>Y630</f>
        <v>112000</v>
      </c>
      <c r="Z629" s="5"/>
      <c r="AA629" s="5"/>
      <c r="AB629" s="5"/>
      <c r="AC629" s="5"/>
      <c r="AD629" s="5"/>
      <c r="AE629" s="4">
        <f>AE630</f>
        <v>42000</v>
      </c>
      <c r="AF629" s="4">
        <f>AF630</f>
        <v>42000</v>
      </c>
      <c r="AG629" s="4">
        <f>AG630</f>
        <v>0</v>
      </c>
      <c r="AH629" s="4">
        <f>AH630</f>
        <v>42000</v>
      </c>
      <c r="AI629" s="127"/>
    </row>
    <row r="630" spans="1:35" ht="16.5" hidden="1" customHeight="1" outlineLevel="7" x14ac:dyDescent="0.2">
      <c r="A630" s="138" t="s">
        <v>746</v>
      </c>
      <c r="B630" s="138" t="s">
        <v>27</v>
      </c>
      <c r="C630" s="11" t="s">
        <v>28</v>
      </c>
      <c r="D630" s="5"/>
      <c r="E630" s="5"/>
      <c r="F630" s="5"/>
      <c r="G630" s="5"/>
      <c r="H630" s="5"/>
      <c r="I630" s="5"/>
      <c r="J630" s="5"/>
      <c r="K630" s="5">
        <v>96000</v>
      </c>
      <c r="L630" s="5">
        <f t="shared" si="2784"/>
        <v>96000</v>
      </c>
      <c r="M630" s="5"/>
      <c r="N630" s="5">
        <f t="shared" ref="N630" si="2789">SUM(L630:M630)</f>
        <v>96000</v>
      </c>
      <c r="O630" s="5"/>
      <c r="P630" s="5"/>
      <c r="Q630" s="5"/>
      <c r="R630" s="5"/>
      <c r="S630" s="5"/>
      <c r="T630" s="5"/>
      <c r="U630" s="5"/>
      <c r="V630" s="5">
        <v>112000</v>
      </c>
      <c r="W630" s="5">
        <f t="shared" ref="W630" si="2790">SUM(U630:V630)</f>
        <v>112000</v>
      </c>
      <c r="X630" s="5"/>
      <c r="Y630" s="5">
        <f t="shared" ref="Y630" si="2791">SUM(W630:X630)</f>
        <v>112000</v>
      </c>
      <c r="Z630" s="5"/>
      <c r="AA630" s="5"/>
      <c r="AB630" s="5"/>
      <c r="AC630" s="5"/>
      <c r="AD630" s="5"/>
      <c r="AE630" s="5">
        <v>42000</v>
      </c>
      <c r="AF630" s="5">
        <f t="shared" ref="AF630" si="2792">SUM(AD630:AE630)</f>
        <v>42000</v>
      </c>
      <c r="AG630" s="5"/>
      <c r="AH630" s="5">
        <f t="shared" ref="AH630" si="2793">SUM(AF630:AG630)</f>
        <v>42000</v>
      </c>
      <c r="AI630" s="127"/>
    </row>
    <row r="631" spans="1:35" ht="15.75" collapsed="1" x14ac:dyDescent="0.25">
      <c r="A631" s="140"/>
      <c r="B631" s="140"/>
      <c r="C631" s="72" t="s">
        <v>777</v>
      </c>
      <c r="D631" s="73">
        <f t="shared" ref="D631:AH631" si="2794">D608+D591</f>
        <v>106451.12525</v>
      </c>
      <c r="E631" s="73">
        <f t="shared" si="2794"/>
        <v>-11653.204259999999</v>
      </c>
      <c r="F631" s="73">
        <f t="shared" si="2794"/>
        <v>94797.920989999999</v>
      </c>
      <c r="G631" s="73">
        <f t="shared" si="2794"/>
        <v>-41614.419629999997</v>
      </c>
      <c r="H631" s="73">
        <f t="shared" si="2794"/>
        <v>53183.501359999995</v>
      </c>
      <c r="I631" s="73">
        <f t="shared" si="2794"/>
        <v>11921</v>
      </c>
      <c r="J631" s="73">
        <f t="shared" si="2794"/>
        <v>65104.501359999995</v>
      </c>
      <c r="K631" s="73">
        <f t="shared" si="2794"/>
        <v>152309.79775</v>
      </c>
      <c r="L631" s="73">
        <f t="shared" si="2794"/>
        <v>217414.29911000002</v>
      </c>
      <c r="M631" s="73">
        <f t="shared" ref="M631:N631" si="2795">M608+M591</f>
        <v>-52455.817929999997</v>
      </c>
      <c r="N631" s="73">
        <f t="shared" si="2795"/>
        <v>164958.48118</v>
      </c>
      <c r="O631" s="73">
        <f t="shared" si="2794"/>
        <v>220730.55</v>
      </c>
      <c r="P631" s="73">
        <f t="shared" si="2794"/>
        <v>-1306</v>
      </c>
      <c r="Q631" s="73">
        <f t="shared" si="2794"/>
        <v>219424.55</v>
      </c>
      <c r="R631" s="73">
        <f t="shared" si="2794"/>
        <v>0</v>
      </c>
      <c r="S631" s="73">
        <f t="shared" si="2794"/>
        <v>219424.55</v>
      </c>
      <c r="T631" s="73">
        <f t="shared" si="2794"/>
        <v>-143.01385000000005</v>
      </c>
      <c r="U631" s="73">
        <f t="shared" si="2794"/>
        <v>219281.53615</v>
      </c>
      <c r="V631" s="73">
        <f t="shared" si="2794"/>
        <v>112000</v>
      </c>
      <c r="W631" s="73">
        <f t="shared" si="2794"/>
        <v>331281.53615000006</v>
      </c>
      <c r="X631" s="73">
        <f t="shared" ref="X631:Y631" si="2796">X608+X591</f>
        <v>0</v>
      </c>
      <c r="Y631" s="73">
        <f t="shared" si="2796"/>
        <v>331281.53615</v>
      </c>
      <c r="Z631" s="73">
        <f t="shared" si="2794"/>
        <v>254073.49999999997</v>
      </c>
      <c r="AA631" s="73">
        <f t="shared" si="2794"/>
        <v>-1100</v>
      </c>
      <c r="AB631" s="73">
        <f t="shared" si="2794"/>
        <v>252973.49999999997</v>
      </c>
      <c r="AC631" s="73">
        <f t="shared" si="2794"/>
        <v>0</v>
      </c>
      <c r="AD631" s="73">
        <f t="shared" si="2794"/>
        <v>252973.49999999997</v>
      </c>
      <c r="AE631" s="73">
        <f t="shared" si="2794"/>
        <v>42000</v>
      </c>
      <c r="AF631" s="73">
        <f t="shared" si="2794"/>
        <v>294973.5</v>
      </c>
      <c r="AG631" s="73">
        <f t="shared" si="2794"/>
        <v>0</v>
      </c>
      <c r="AH631" s="73">
        <f t="shared" si="2794"/>
        <v>294973.5</v>
      </c>
      <c r="AI631" s="127"/>
    </row>
    <row r="632" spans="1:35" ht="24" customHeight="1" x14ac:dyDescent="0.25">
      <c r="A632" s="149" t="s">
        <v>535</v>
      </c>
      <c r="B632" s="150"/>
      <c r="C632" s="151"/>
      <c r="D632" s="73">
        <f t="shared" ref="D632:AH632" si="2797">D631+D589</f>
        <v>3327092.5046999999</v>
      </c>
      <c r="E632" s="73">
        <f t="shared" si="2797"/>
        <v>-15217.520720000002</v>
      </c>
      <c r="F632" s="73">
        <f t="shared" si="2797"/>
        <v>3311874.98398</v>
      </c>
      <c r="G632" s="73">
        <f t="shared" si="2797"/>
        <v>230750.54751999999</v>
      </c>
      <c r="H632" s="73">
        <f t="shared" si="2797"/>
        <v>3542625.5315000005</v>
      </c>
      <c r="I632" s="73">
        <f t="shared" si="2797"/>
        <v>63167.008979999999</v>
      </c>
      <c r="J632" s="73">
        <f t="shared" si="2797"/>
        <v>3605792.54048</v>
      </c>
      <c r="K632" s="73">
        <f t="shared" si="2797"/>
        <v>257819.45853999999</v>
      </c>
      <c r="L632" s="73">
        <f t="shared" si="2797"/>
        <v>3863611.99902</v>
      </c>
      <c r="M632" s="73">
        <f t="shared" ref="M632:N632" si="2798">M631+M589</f>
        <v>49.000380000004952</v>
      </c>
      <c r="N632" s="73">
        <f t="shared" si="2798"/>
        <v>3863660.9994000001</v>
      </c>
      <c r="O632" s="73">
        <f t="shared" si="2797"/>
        <v>3217668.0320500005</v>
      </c>
      <c r="P632" s="73">
        <f t="shared" si="2797"/>
        <v>5022.3999999999987</v>
      </c>
      <c r="Q632" s="73">
        <f t="shared" si="2797"/>
        <v>3220078.9295500005</v>
      </c>
      <c r="R632" s="73">
        <f t="shared" si="2797"/>
        <v>4799.3031600000004</v>
      </c>
      <c r="S632" s="73">
        <f t="shared" si="2797"/>
        <v>3224878.2327100001</v>
      </c>
      <c r="T632" s="73">
        <f t="shared" si="2797"/>
        <v>0</v>
      </c>
      <c r="U632" s="73">
        <f t="shared" si="2797"/>
        <v>3224878.2327100006</v>
      </c>
      <c r="V632" s="73">
        <f t="shared" si="2797"/>
        <v>140543.70000000001</v>
      </c>
      <c r="W632" s="73">
        <f t="shared" si="2797"/>
        <v>3365421.9327100003</v>
      </c>
      <c r="X632" s="73">
        <f t="shared" ref="X632:Y632" si="2799">X631+X589</f>
        <v>0</v>
      </c>
      <c r="Y632" s="73">
        <f t="shared" si="2799"/>
        <v>3365421.9327100003</v>
      </c>
      <c r="Z632" s="73">
        <f t="shared" si="2797"/>
        <v>3018558.8200000003</v>
      </c>
      <c r="AA632" s="73">
        <f t="shared" si="2797"/>
        <v>4154.4000000000005</v>
      </c>
      <c r="AB632" s="73">
        <f t="shared" si="2797"/>
        <v>3022713.2199999997</v>
      </c>
      <c r="AC632" s="73">
        <f t="shared" si="2797"/>
        <v>39486.625</v>
      </c>
      <c r="AD632" s="73">
        <f t="shared" si="2797"/>
        <v>3062199.8449999997</v>
      </c>
      <c r="AE632" s="73">
        <f t="shared" si="2797"/>
        <v>56525.65</v>
      </c>
      <c r="AF632" s="73">
        <f t="shared" si="2797"/>
        <v>3118725.4950000001</v>
      </c>
      <c r="AG632" s="73">
        <f t="shared" si="2797"/>
        <v>0</v>
      </c>
      <c r="AH632" s="73">
        <f t="shared" si="2797"/>
        <v>3118725.4950000001</v>
      </c>
      <c r="AI632" s="127"/>
    </row>
    <row r="633" spans="1:35" x14ac:dyDescent="0.2">
      <c r="G633" s="133"/>
      <c r="I633" s="133"/>
      <c r="T633" s="133"/>
    </row>
    <row r="634" spans="1:35" hidden="1" x14ac:dyDescent="0.2">
      <c r="D634" s="31">
        <v>3327092.5000000005</v>
      </c>
      <c r="O634" s="31">
        <v>3215056.5024999999</v>
      </c>
      <c r="Z634" s="31">
        <v>3018558.8000000007</v>
      </c>
    </row>
    <row r="635" spans="1:35" hidden="1" x14ac:dyDescent="0.2">
      <c r="D635" s="127">
        <f>D632-D634</f>
        <v>4.6999994665384293E-3</v>
      </c>
      <c r="E635" s="127"/>
      <c r="F635" s="127"/>
      <c r="G635" s="127"/>
      <c r="H635" s="127"/>
      <c r="I635" s="127"/>
      <c r="J635" s="127"/>
      <c r="K635" s="127"/>
      <c r="L635" s="127"/>
      <c r="M635" s="127"/>
      <c r="N635" s="127"/>
      <c r="O635" s="127">
        <f t="shared" ref="O635:Z635" si="2800">O632-O634</f>
        <v>2611.5295500005595</v>
      </c>
      <c r="P635" s="127"/>
      <c r="Q635" s="127"/>
      <c r="R635" s="127"/>
      <c r="S635" s="127"/>
      <c r="T635" s="127"/>
      <c r="U635" s="127"/>
      <c r="V635" s="127"/>
      <c r="W635" s="127"/>
      <c r="X635" s="127"/>
      <c r="Y635" s="127"/>
      <c r="Z635" s="127">
        <f t="shared" si="2800"/>
        <v>1.9999999552965164E-2</v>
      </c>
      <c r="AC635" s="127"/>
      <c r="AD635" s="127"/>
      <c r="AE635" s="127"/>
      <c r="AF635" s="127"/>
      <c r="AG635" s="127"/>
      <c r="AH635" s="127"/>
    </row>
    <row r="636" spans="1:35" hidden="1" x14ac:dyDescent="0.2"/>
    <row r="637" spans="1:35" ht="27.75" hidden="1" customHeight="1" x14ac:dyDescent="0.2"/>
    <row r="638" spans="1:35" hidden="1" x14ac:dyDescent="0.2">
      <c r="F638" s="134">
        <v>3285516.1567300004</v>
      </c>
      <c r="H638" s="134">
        <v>3285516.1567300004</v>
      </c>
      <c r="J638" s="134">
        <v>3285516.1567300004</v>
      </c>
      <c r="K638" s="134"/>
      <c r="L638" s="134"/>
      <c r="M638" s="134"/>
      <c r="N638" s="134"/>
      <c r="Q638" s="134">
        <v>3220078.9295499995</v>
      </c>
      <c r="S638" s="134">
        <v>3285516.1567300004</v>
      </c>
      <c r="U638" s="134">
        <v>3285516.1567300004</v>
      </c>
      <c r="V638" s="134"/>
      <c r="W638" s="134"/>
      <c r="X638" s="134"/>
      <c r="Y638" s="134"/>
      <c r="AB638" s="31">
        <v>3022713.2200000007</v>
      </c>
      <c r="AD638" s="134">
        <v>3285516.1567300004</v>
      </c>
      <c r="AF638" s="134">
        <v>3285516.1567300004</v>
      </c>
      <c r="AG638" s="134"/>
      <c r="AH638" s="134"/>
    </row>
    <row r="639" spans="1:35" hidden="1" x14ac:dyDescent="0.2"/>
    <row r="640" spans="1:35" hidden="1" x14ac:dyDescent="0.2">
      <c r="D640" s="135"/>
      <c r="E640" s="135"/>
      <c r="F640" s="135">
        <f>F632-F638</f>
        <v>26358.827249999624</v>
      </c>
      <c r="G640" s="135"/>
      <c r="H640" s="135">
        <f>H632-H638</f>
        <v>257109.37477000011</v>
      </c>
      <c r="I640" s="135"/>
      <c r="J640" s="135">
        <f>J632-J638</f>
        <v>320276.38374999957</v>
      </c>
      <c r="K640" s="135"/>
      <c r="L640" s="135"/>
      <c r="M640" s="135"/>
      <c r="N640" s="135"/>
      <c r="O640" s="135"/>
      <c r="P640" s="135"/>
      <c r="Q640" s="135">
        <f>Q632-Q638</f>
        <v>0</v>
      </c>
      <c r="R640" s="135"/>
      <c r="S640" s="135">
        <f>S632-S638</f>
        <v>-60637.924020000268</v>
      </c>
      <c r="T640" s="135"/>
      <c r="U640" s="135">
        <f>U632-U638</f>
        <v>-60637.924019999802</v>
      </c>
      <c r="V640" s="135"/>
      <c r="W640" s="135"/>
      <c r="X640" s="135"/>
      <c r="Y640" s="135"/>
      <c r="Z640" s="135"/>
      <c r="AB640" s="135">
        <f>AB632-AB638</f>
        <v>0</v>
      </c>
      <c r="AC640" s="135"/>
      <c r="AD640" s="135">
        <f>AD632-AD638</f>
        <v>-223316.31173000066</v>
      </c>
      <c r="AE640" s="135"/>
      <c r="AF640" s="135">
        <f>AF632-AF638</f>
        <v>-166790.66173000028</v>
      </c>
      <c r="AG640" s="135"/>
      <c r="AH640" s="135"/>
    </row>
    <row r="641" spans="4:34" x14ac:dyDescent="0.2">
      <c r="D641" s="135"/>
      <c r="E641" s="135"/>
      <c r="F641" s="135"/>
      <c r="G641" s="135"/>
      <c r="H641" s="135"/>
      <c r="I641" s="135"/>
      <c r="J641" s="135"/>
      <c r="K641" s="135"/>
      <c r="L641" s="135"/>
      <c r="M641" s="135"/>
      <c r="N641" s="135"/>
      <c r="O641" s="135"/>
      <c r="P641" s="135"/>
      <c r="Q641" s="135"/>
      <c r="R641" s="135"/>
      <c r="S641" s="135"/>
      <c r="T641" s="135"/>
      <c r="U641" s="135"/>
      <c r="V641" s="135"/>
      <c r="W641" s="135"/>
      <c r="X641" s="135"/>
      <c r="Y641" s="135"/>
      <c r="Z641" s="135"/>
      <c r="AC641" s="135"/>
      <c r="AD641" s="135"/>
      <c r="AE641" s="135"/>
      <c r="AF641" s="135"/>
      <c r="AG641" s="135"/>
      <c r="AH641" s="135"/>
    </row>
    <row r="643" spans="4:34" x14ac:dyDescent="0.2">
      <c r="G643" s="127">
        <f>G632-[1]вед.!I1030-[1]вед.!J1030-[1]вед.!K1030</f>
        <v>-7124.988739999998</v>
      </c>
      <c r="I643" s="127"/>
      <c r="R643" s="127"/>
      <c r="T643" s="127"/>
      <c r="AC643" s="127"/>
      <c r="AE643" s="127"/>
    </row>
  </sheetData>
  <mergeCells count="4">
    <mergeCell ref="A1:B1"/>
    <mergeCell ref="A632:C632"/>
    <mergeCell ref="A7:AH7"/>
    <mergeCell ref="A8:AH8"/>
  </mergeCells>
  <pageMargins left="0.98425196850393704" right="0.39370078740157483" top="0.59055118110236227" bottom="0.59055118110236227" header="0.31496062992125984" footer="0.31496062992125984"/>
  <pageSetup paperSize="9" scale="54" fitToHeight="0" orientation="portrait" r:id="rId1"/>
  <headerFooter differentFirst="1">
    <oddHeader>&amp;C&amp;P</oddHeader>
    <firstHeader xml:space="preserve">&amp;C
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/>
    <pageSetUpPr fitToPage="1"/>
  </sheetPr>
  <dimension ref="A1:AN1118"/>
  <sheetViews>
    <sheetView showGridLines="0" zoomScale="70" zoomScaleNormal="70" workbookViewId="0">
      <selection sqref="A1:AM1118"/>
    </sheetView>
  </sheetViews>
  <sheetFormatPr defaultRowHeight="12.75" outlineLevelRow="7" x14ac:dyDescent="0.2"/>
  <cols>
    <col min="1" max="1" width="10.85546875" style="31" customWidth="1"/>
    <col min="2" max="2" width="13.140625" style="31" customWidth="1"/>
    <col min="3" max="3" width="17.85546875" style="31" customWidth="1"/>
    <col min="4" max="4" width="10.28515625" style="31" customWidth="1"/>
    <col min="5" max="5" width="78.42578125" style="119" customWidth="1"/>
    <col min="6" max="17" width="17.28515625" style="31" hidden="1" customWidth="1"/>
    <col min="18" max="18" width="17.85546875" style="31" hidden="1" customWidth="1"/>
    <col min="19" max="19" width="17.28515625" style="31" customWidth="1"/>
    <col min="20" max="21" width="17.85546875" style="31" hidden="1" customWidth="1"/>
    <col min="22" max="22" width="17.140625" style="31" hidden="1" customWidth="1"/>
    <col min="23" max="29" width="17.28515625" style="31" hidden="1" customWidth="1"/>
    <col min="30" max="30" width="17.28515625" style="31" customWidth="1"/>
    <col min="31" max="31" width="17.7109375" style="31" hidden="1" customWidth="1"/>
    <col min="32" max="32" width="17.42578125" style="31" hidden="1" customWidth="1"/>
    <col min="33" max="33" width="16.140625" style="31" hidden="1" customWidth="1"/>
    <col min="34" max="38" width="17.28515625" style="31" hidden="1" customWidth="1"/>
    <col min="39" max="39" width="17.28515625" style="31" customWidth="1"/>
    <col min="40" max="40" width="14.85546875" style="31" customWidth="1"/>
    <col min="41" max="16384" width="9.140625" style="31"/>
  </cols>
  <sheetData>
    <row r="1" spans="1:39" s="139" customFormat="1" ht="15.75" x14ac:dyDescent="0.25">
      <c r="A1" s="148"/>
      <c r="B1" s="148"/>
      <c r="C1" s="148"/>
      <c r="D1" s="148"/>
      <c r="E1" s="23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3"/>
      <c r="S1" s="24"/>
      <c r="T1" s="1"/>
      <c r="U1" s="1"/>
      <c r="V1" s="1"/>
      <c r="W1" s="24"/>
      <c r="X1" s="14"/>
      <c r="Y1" s="24"/>
      <c r="Z1" s="24"/>
      <c r="AA1" s="24"/>
      <c r="AB1" s="1"/>
      <c r="AC1" s="3"/>
      <c r="AD1" s="1" t="s">
        <v>829</v>
      </c>
      <c r="AE1" s="1"/>
      <c r="AG1" s="1"/>
      <c r="AH1" s="24"/>
      <c r="AI1" s="24"/>
      <c r="AJ1" s="3" t="s">
        <v>625</v>
      </c>
      <c r="AK1" s="24"/>
      <c r="AL1" s="3" t="s">
        <v>625</v>
      </c>
      <c r="AM1" s="24"/>
    </row>
    <row r="2" spans="1:39" s="139" customFormat="1" ht="17.25" customHeight="1" x14ac:dyDescent="0.25">
      <c r="A2" s="24"/>
      <c r="B2" s="24"/>
      <c r="C2" s="24"/>
      <c r="D2" s="24"/>
      <c r="E2" s="23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3"/>
      <c r="S2" s="24"/>
      <c r="T2" s="2"/>
      <c r="U2" s="2"/>
      <c r="V2" s="2"/>
      <c r="W2" s="24"/>
      <c r="X2" s="3"/>
      <c r="Y2" s="24"/>
      <c r="Z2" s="24"/>
      <c r="AA2" s="24"/>
      <c r="AB2" s="2"/>
      <c r="AC2" s="3"/>
      <c r="AD2" s="2" t="s">
        <v>757</v>
      </c>
      <c r="AE2" s="2"/>
      <c r="AG2" s="2"/>
      <c r="AH2" s="24"/>
      <c r="AI2" s="24"/>
      <c r="AJ2" s="3" t="s">
        <v>738</v>
      </c>
      <c r="AK2" s="24"/>
      <c r="AL2" s="3" t="s">
        <v>738</v>
      </c>
      <c r="AM2" s="24"/>
    </row>
    <row r="3" spans="1:39" s="139" customFormat="1" ht="17.25" customHeight="1" x14ac:dyDescent="0.25">
      <c r="A3" s="24"/>
      <c r="B3" s="24"/>
      <c r="C3" s="24"/>
      <c r="D3" s="24"/>
      <c r="E3" s="23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3"/>
      <c r="S3" s="24"/>
      <c r="T3" s="2"/>
      <c r="U3" s="2"/>
      <c r="V3" s="2"/>
      <c r="W3" s="24"/>
      <c r="X3" s="3"/>
      <c r="Y3" s="24"/>
      <c r="Z3" s="24"/>
      <c r="AA3" s="24"/>
      <c r="AB3" s="2"/>
      <c r="AC3" s="3"/>
      <c r="AD3" s="3" t="s">
        <v>758</v>
      </c>
      <c r="AE3" s="2"/>
      <c r="AG3" s="2"/>
      <c r="AH3" s="24"/>
      <c r="AI3" s="24"/>
      <c r="AJ3" s="3"/>
      <c r="AK3" s="24"/>
      <c r="AL3" s="3"/>
      <c r="AM3" s="24"/>
    </row>
    <row r="4" spans="1:39" s="139" customFormat="1" ht="17.25" customHeight="1" x14ac:dyDescent="0.25">
      <c r="A4" s="24"/>
      <c r="B4" s="24"/>
      <c r="C4" s="24"/>
      <c r="D4" s="24"/>
      <c r="E4" s="23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3"/>
      <c r="S4" s="24"/>
      <c r="T4" s="2"/>
      <c r="U4" s="2"/>
      <c r="V4" s="2"/>
      <c r="W4" s="24"/>
      <c r="X4" s="3"/>
      <c r="Y4" s="24"/>
      <c r="Z4" s="24"/>
      <c r="AA4" s="24"/>
      <c r="AB4" s="2"/>
      <c r="AC4" s="3"/>
      <c r="AD4" s="3" t="s">
        <v>795</v>
      </c>
      <c r="AE4" s="2"/>
      <c r="AG4" s="2"/>
      <c r="AH4" s="24"/>
      <c r="AI4" s="24"/>
      <c r="AJ4" s="3"/>
      <c r="AK4" s="24"/>
      <c r="AL4" s="3"/>
      <c r="AM4" s="24"/>
    </row>
    <row r="5" spans="1:39" s="139" customFormat="1" ht="15.75" customHeight="1" x14ac:dyDescent="0.25">
      <c r="A5" s="152" t="s">
        <v>527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</row>
    <row r="6" spans="1:39" s="139" customFormat="1" ht="15.75" customHeight="1" x14ac:dyDescent="0.25">
      <c r="A6" s="152" t="s">
        <v>659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</row>
    <row r="7" spans="1:39" s="139" customFormat="1" ht="15.75" x14ac:dyDescent="0.25">
      <c r="A7" s="162"/>
      <c r="B7" s="162"/>
      <c r="C7" s="162"/>
      <c r="D7" s="162"/>
      <c r="E7" s="29"/>
      <c r="AM7" s="139" t="s">
        <v>525</v>
      </c>
    </row>
    <row r="8" spans="1:39" s="139" customFormat="1" ht="27.75" customHeight="1" x14ac:dyDescent="0.25">
      <c r="A8" s="163" t="s">
        <v>741</v>
      </c>
      <c r="B8" s="163" t="s">
        <v>650</v>
      </c>
      <c r="C8" s="163"/>
      <c r="D8" s="163"/>
      <c r="E8" s="164" t="s">
        <v>526</v>
      </c>
      <c r="F8" s="154" t="s">
        <v>628</v>
      </c>
      <c r="G8" s="154" t="s">
        <v>644</v>
      </c>
      <c r="H8" s="154" t="s">
        <v>654</v>
      </c>
      <c r="I8" s="154" t="s">
        <v>627</v>
      </c>
      <c r="J8" s="154"/>
      <c r="K8" s="154"/>
      <c r="L8" s="154" t="s">
        <v>629</v>
      </c>
      <c r="M8" s="157" t="s">
        <v>735</v>
      </c>
      <c r="N8" s="154" t="s">
        <v>629</v>
      </c>
      <c r="O8" s="154" t="s">
        <v>627</v>
      </c>
      <c r="P8" s="154"/>
      <c r="Q8" s="154" t="s">
        <v>629</v>
      </c>
      <c r="R8" s="157" t="s">
        <v>831</v>
      </c>
      <c r="S8" s="154" t="s">
        <v>629</v>
      </c>
      <c r="T8" s="154" t="s">
        <v>636</v>
      </c>
      <c r="U8" s="154" t="s">
        <v>644</v>
      </c>
      <c r="V8" s="154" t="s">
        <v>655</v>
      </c>
      <c r="W8" s="154" t="s">
        <v>720</v>
      </c>
      <c r="X8" s="154" t="s">
        <v>633</v>
      </c>
      <c r="Y8" s="157" t="s">
        <v>736</v>
      </c>
      <c r="Z8" s="154" t="s">
        <v>633</v>
      </c>
      <c r="AA8" s="155" t="s">
        <v>661</v>
      </c>
      <c r="AB8" s="154" t="s">
        <v>633</v>
      </c>
      <c r="AC8" s="155" t="s">
        <v>804</v>
      </c>
      <c r="AD8" s="154" t="s">
        <v>633</v>
      </c>
      <c r="AE8" s="154" t="s">
        <v>637</v>
      </c>
      <c r="AF8" s="154" t="s">
        <v>644</v>
      </c>
      <c r="AG8" s="154" t="s">
        <v>656</v>
      </c>
      <c r="AH8" s="154" t="s">
        <v>720</v>
      </c>
      <c r="AI8" s="154" t="s">
        <v>635</v>
      </c>
      <c r="AJ8" s="155" t="s">
        <v>661</v>
      </c>
      <c r="AK8" s="154" t="s">
        <v>635</v>
      </c>
      <c r="AL8" s="155" t="s">
        <v>804</v>
      </c>
      <c r="AM8" s="154" t="s">
        <v>635</v>
      </c>
    </row>
    <row r="9" spans="1:39" s="30" customFormat="1" ht="44.25" customHeight="1" x14ac:dyDescent="0.2">
      <c r="A9" s="163"/>
      <c r="B9" s="143" t="s">
        <v>651</v>
      </c>
      <c r="C9" s="32" t="s">
        <v>648</v>
      </c>
      <c r="D9" s="32" t="s">
        <v>649</v>
      </c>
      <c r="E9" s="164"/>
      <c r="F9" s="154"/>
      <c r="G9" s="154"/>
      <c r="H9" s="154"/>
      <c r="I9" s="142" t="s">
        <v>661</v>
      </c>
      <c r="J9" s="142" t="s">
        <v>662</v>
      </c>
      <c r="K9" s="61" t="s">
        <v>676</v>
      </c>
      <c r="L9" s="154"/>
      <c r="M9" s="158"/>
      <c r="N9" s="154"/>
      <c r="O9" s="142" t="s">
        <v>661</v>
      </c>
      <c r="P9" s="61" t="s">
        <v>779</v>
      </c>
      <c r="Q9" s="154"/>
      <c r="R9" s="158"/>
      <c r="S9" s="154"/>
      <c r="T9" s="154"/>
      <c r="U9" s="154"/>
      <c r="V9" s="154"/>
      <c r="W9" s="154"/>
      <c r="X9" s="154"/>
      <c r="Y9" s="158"/>
      <c r="Z9" s="154"/>
      <c r="AA9" s="156"/>
      <c r="AB9" s="154"/>
      <c r="AC9" s="156"/>
      <c r="AD9" s="154"/>
      <c r="AE9" s="154"/>
      <c r="AF9" s="154"/>
      <c r="AG9" s="154"/>
      <c r="AH9" s="154"/>
      <c r="AI9" s="154"/>
      <c r="AJ9" s="156"/>
      <c r="AK9" s="154"/>
      <c r="AL9" s="156"/>
      <c r="AM9" s="154"/>
    </row>
    <row r="10" spans="1:39" s="30" customFormat="1" ht="19.5" customHeight="1" x14ac:dyDescent="0.2">
      <c r="A10" s="22" t="s">
        <v>528</v>
      </c>
      <c r="B10" s="22" t="s">
        <v>529</v>
      </c>
      <c r="C10" s="22" t="s">
        <v>530</v>
      </c>
      <c r="D10" s="22" t="s">
        <v>531</v>
      </c>
      <c r="E10" s="144">
        <v>5</v>
      </c>
      <c r="F10" s="22" t="s">
        <v>532</v>
      </c>
      <c r="G10" s="22" t="s">
        <v>533</v>
      </c>
      <c r="H10" s="22" t="s">
        <v>532</v>
      </c>
      <c r="I10" s="22" t="s">
        <v>533</v>
      </c>
      <c r="J10" s="22" t="s">
        <v>534</v>
      </c>
      <c r="K10" s="22" t="s">
        <v>630</v>
      </c>
      <c r="L10" s="22" t="s">
        <v>532</v>
      </c>
      <c r="M10" s="22" t="s">
        <v>533</v>
      </c>
      <c r="N10" s="22" t="s">
        <v>532</v>
      </c>
      <c r="O10" s="22" t="s">
        <v>533</v>
      </c>
      <c r="P10" s="22" t="s">
        <v>534</v>
      </c>
      <c r="Q10" s="22" t="s">
        <v>532</v>
      </c>
      <c r="R10" s="22" t="s">
        <v>533</v>
      </c>
      <c r="S10" s="22" t="s">
        <v>532</v>
      </c>
      <c r="T10" s="22" t="s">
        <v>630</v>
      </c>
      <c r="U10" s="22" t="s">
        <v>631</v>
      </c>
      <c r="V10" s="22" t="s">
        <v>657</v>
      </c>
      <c r="W10" s="22" t="s">
        <v>632</v>
      </c>
      <c r="X10" s="22" t="s">
        <v>630</v>
      </c>
      <c r="Y10" s="22" t="s">
        <v>631</v>
      </c>
      <c r="Z10" s="22" t="s">
        <v>631</v>
      </c>
      <c r="AA10" s="22" t="s">
        <v>657</v>
      </c>
      <c r="AB10" s="22" t="s">
        <v>630</v>
      </c>
      <c r="AC10" s="22" t="s">
        <v>631</v>
      </c>
      <c r="AD10" s="22" t="s">
        <v>533</v>
      </c>
      <c r="AE10" s="22" t="s">
        <v>632</v>
      </c>
      <c r="AF10" s="22" t="s">
        <v>634</v>
      </c>
      <c r="AG10" s="22" t="s">
        <v>658</v>
      </c>
      <c r="AH10" s="22" t="s">
        <v>660</v>
      </c>
      <c r="AI10" s="22" t="s">
        <v>634</v>
      </c>
      <c r="AJ10" s="22" t="s">
        <v>658</v>
      </c>
      <c r="AK10" s="22" t="s">
        <v>632</v>
      </c>
      <c r="AL10" s="22" t="s">
        <v>634</v>
      </c>
      <c r="AM10" s="22" t="s">
        <v>534</v>
      </c>
    </row>
    <row r="11" spans="1:39" ht="31.5" hidden="1" x14ac:dyDescent="0.2">
      <c r="A11" s="137" t="s">
        <v>0</v>
      </c>
      <c r="B11" s="137"/>
      <c r="C11" s="137"/>
      <c r="D11" s="137"/>
      <c r="E11" s="13" t="s">
        <v>1</v>
      </c>
      <c r="F11" s="4">
        <f t="shared" ref="F11:AM11" si="0">F12+F26</f>
        <v>8142.0999999999995</v>
      </c>
      <c r="G11" s="4">
        <f t="shared" si="0"/>
        <v>0</v>
      </c>
      <c r="H11" s="4">
        <f t="shared" si="0"/>
        <v>8142.0999999999995</v>
      </c>
      <c r="I11" s="4">
        <f t="shared" si="0"/>
        <v>0</v>
      </c>
      <c r="J11" s="4">
        <f t="shared" si="0"/>
        <v>0</v>
      </c>
      <c r="K11" s="4">
        <f t="shared" si="0"/>
        <v>0</v>
      </c>
      <c r="L11" s="4">
        <f t="shared" si="0"/>
        <v>8142.0999999999995</v>
      </c>
      <c r="M11" s="4">
        <f t="shared" si="0"/>
        <v>0</v>
      </c>
      <c r="N11" s="4">
        <f t="shared" si="0"/>
        <v>8142.0999999999995</v>
      </c>
      <c r="O11" s="4">
        <f t="shared" si="0"/>
        <v>0</v>
      </c>
      <c r="P11" s="4">
        <f t="shared" si="0"/>
        <v>0</v>
      </c>
      <c r="Q11" s="4">
        <f t="shared" si="0"/>
        <v>8142.0999999999995</v>
      </c>
      <c r="R11" s="4">
        <f t="shared" si="0"/>
        <v>0</v>
      </c>
      <c r="S11" s="4">
        <f t="shared" si="0"/>
        <v>8142.0999999999995</v>
      </c>
      <c r="T11" s="4">
        <f t="shared" si="0"/>
        <v>7762.5999999999995</v>
      </c>
      <c r="U11" s="4">
        <f t="shared" si="0"/>
        <v>0</v>
      </c>
      <c r="V11" s="4">
        <f t="shared" si="0"/>
        <v>7762.5999999999995</v>
      </c>
      <c r="W11" s="4">
        <f t="shared" si="0"/>
        <v>0</v>
      </c>
      <c r="X11" s="4">
        <f t="shared" si="0"/>
        <v>7762.5999999999995</v>
      </c>
      <c r="Y11" s="4">
        <f t="shared" si="0"/>
        <v>0</v>
      </c>
      <c r="Z11" s="4">
        <f t="shared" si="0"/>
        <v>7762.5999999999995</v>
      </c>
      <c r="AA11" s="4">
        <f t="shared" si="0"/>
        <v>0</v>
      </c>
      <c r="AB11" s="4">
        <f t="shared" si="0"/>
        <v>7762.5999999999995</v>
      </c>
      <c r="AC11" s="4">
        <f t="shared" si="0"/>
        <v>0</v>
      </c>
      <c r="AD11" s="4">
        <f t="shared" si="0"/>
        <v>7762.5999999999995</v>
      </c>
      <c r="AE11" s="4">
        <f t="shared" si="0"/>
        <v>7762.5999999999995</v>
      </c>
      <c r="AF11" s="4">
        <f t="shared" si="0"/>
        <v>0</v>
      </c>
      <c r="AG11" s="4">
        <f t="shared" si="0"/>
        <v>7762.5999999999995</v>
      </c>
      <c r="AH11" s="4">
        <f t="shared" si="0"/>
        <v>0</v>
      </c>
      <c r="AI11" s="4">
        <f t="shared" si="0"/>
        <v>7762.5999999999995</v>
      </c>
      <c r="AJ11" s="4">
        <f t="shared" si="0"/>
        <v>0</v>
      </c>
      <c r="AK11" s="4">
        <f t="shared" si="0"/>
        <v>7762.5999999999995</v>
      </c>
      <c r="AL11" s="4">
        <f t="shared" si="0"/>
        <v>0</v>
      </c>
      <c r="AM11" s="4">
        <f t="shared" si="0"/>
        <v>7762.5999999999995</v>
      </c>
    </row>
    <row r="12" spans="1:39" ht="15.75" hidden="1" x14ac:dyDescent="0.2">
      <c r="A12" s="137" t="s">
        <v>0</v>
      </c>
      <c r="B12" s="137" t="s">
        <v>552</v>
      </c>
      <c r="C12" s="137"/>
      <c r="D12" s="137"/>
      <c r="E12" s="8" t="s">
        <v>536</v>
      </c>
      <c r="F12" s="4">
        <f t="shared" ref="F12:AM12" si="1">F13+F22</f>
        <v>8077.0999999999995</v>
      </c>
      <c r="G12" s="4">
        <f t="shared" si="1"/>
        <v>0</v>
      </c>
      <c r="H12" s="4">
        <f t="shared" si="1"/>
        <v>8077.0999999999995</v>
      </c>
      <c r="I12" s="4">
        <f t="shared" si="1"/>
        <v>0</v>
      </c>
      <c r="J12" s="4">
        <f t="shared" si="1"/>
        <v>0</v>
      </c>
      <c r="K12" s="4">
        <f t="shared" si="1"/>
        <v>0</v>
      </c>
      <c r="L12" s="4">
        <f t="shared" si="1"/>
        <v>8077.0999999999995</v>
      </c>
      <c r="M12" s="4">
        <f t="shared" si="1"/>
        <v>0</v>
      </c>
      <c r="N12" s="4">
        <f t="shared" si="1"/>
        <v>8077.0999999999995</v>
      </c>
      <c r="O12" s="4">
        <f t="shared" si="1"/>
        <v>0</v>
      </c>
      <c r="P12" s="4">
        <f t="shared" si="1"/>
        <v>0</v>
      </c>
      <c r="Q12" s="4">
        <f t="shared" si="1"/>
        <v>8077.0999999999995</v>
      </c>
      <c r="R12" s="4">
        <f t="shared" si="1"/>
        <v>0</v>
      </c>
      <c r="S12" s="4">
        <f t="shared" si="1"/>
        <v>8077.0999999999995</v>
      </c>
      <c r="T12" s="4">
        <f t="shared" si="1"/>
        <v>7697.5999999999995</v>
      </c>
      <c r="U12" s="4">
        <f t="shared" si="1"/>
        <v>0</v>
      </c>
      <c r="V12" s="4">
        <f t="shared" si="1"/>
        <v>7697.5999999999995</v>
      </c>
      <c r="W12" s="4">
        <f t="shared" si="1"/>
        <v>0</v>
      </c>
      <c r="X12" s="4">
        <f t="shared" si="1"/>
        <v>7697.5999999999995</v>
      </c>
      <c r="Y12" s="4">
        <f t="shared" si="1"/>
        <v>0</v>
      </c>
      <c r="Z12" s="4">
        <f t="shared" si="1"/>
        <v>7697.5999999999995</v>
      </c>
      <c r="AA12" s="4">
        <f t="shared" si="1"/>
        <v>0</v>
      </c>
      <c r="AB12" s="4">
        <f t="shared" si="1"/>
        <v>7697.5999999999995</v>
      </c>
      <c r="AC12" s="4">
        <f t="shared" si="1"/>
        <v>0</v>
      </c>
      <c r="AD12" s="4">
        <f t="shared" si="1"/>
        <v>7697.5999999999995</v>
      </c>
      <c r="AE12" s="4">
        <f t="shared" si="1"/>
        <v>7697.5999999999995</v>
      </c>
      <c r="AF12" s="4">
        <f t="shared" si="1"/>
        <v>0</v>
      </c>
      <c r="AG12" s="4">
        <f t="shared" si="1"/>
        <v>7697.5999999999995</v>
      </c>
      <c r="AH12" s="4">
        <f t="shared" si="1"/>
        <v>0</v>
      </c>
      <c r="AI12" s="4">
        <f t="shared" si="1"/>
        <v>7697.5999999999995</v>
      </c>
      <c r="AJ12" s="4">
        <f t="shared" si="1"/>
        <v>0</v>
      </c>
      <c r="AK12" s="4">
        <f t="shared" si="1"/>
        <v>7697.5999999999995</v>
      </c>
      <c r="AL12" s="4">
        <f t="shared" si="1"/>
        <v>0</v>
      </c>
      <c r="AM12" s="4">
        <f t="shared" si="1"/>
        <v>7697.5999999999995</v>
      </c>
    </row>
    <row r="13" spans="1:39" ht="31.5" hidden="1" outlineLevel="1" x14ac:dyDescent="0.2">
      <c r="A13" s="137" t="s">
        <v>0</v>
      </c>
      <c r="B13" s="137" t="s">
        <v>2</v>
      </c>
      <c r="C13" s="137"/>
      <c r="D13" s="137"/>
      <c r="E13" s="13" t="s">
        <v>3</v>
      </c>
      <c r="F13" s="4">
        <f t="shared" ref="F13:AM13" si="2">F14</f>
        <v>8041.0999999999995</v>
      </c>
      <c r="G13" s="4">
        <f t="shared" si="2"/>
        <v>0</v>
      </c>
      <c r="H13" s="4">
        <f t="shared" si="2"/>
        <v>8041.0999999999995</v>
      </c>
      <c r="I13" s="4">
        <f t="shared" si="2"/>
        <v>0</v>
      </c>
      <c r="J13" s="4">
        <f t="shared" si="2"/>
        <v>0</v>
      </c>
      <c r="K13" s="4">
        <f t="shared" si="2"/>
        <v>0</v>
      </c>
      <c r="L13" s="4">
        <f t="shared" si="2"/>
        <v>8041.0999999999995</v>
      </c>
      <c r="M13" s="4">
        <f t="shared" si="2"/>
        <v>0</v>
      </c>
      <c r="N13" s="4">
        <f t="shared" si="2"/>
        <v>8041.0999999999995</v>
      </c>
      <c r="O13" s="4">
        <f t="shared" si="2"/>
        <v>0</v>
      </c>
      <c r="P13" s="4">
        <f t="shared" si="2"/>
        <v>0</v>
      </c>
      <c r="Q13" s="4">
        <f t="shared" si="2"/>
        <v>8041.0999999999995</v>
      </c>
      <c r="R13" s="4">
        <f t="shared" si="2"/>
        <v>0</v>
      </c>
      <c r="S13" s="4">
        <f t="shared" si="2"/>
        <v>8041.0999999999995</v>
      </c>
      <c r="T13" s="4">
        <f t="shared" si="2"/>
        <v>7661.5999999999995</v>
      </c>
      <c r="U13" s="4">
        <f t="shared" si="2"/>
        <v>0</v>
      </c>
      <c r="V13" s="4">
        <f t="shared" si="2"/>
        <v>7661.5999999999995</v>
      </c>
      <c r="W13" s="4">
        <f t="shared" si="2"/>
        <v>0</v>
      </c>
      <c r="X13" s="4">
        <f t="shared" si="2"/>
        <v>7661.5999999999995</v>
      </c>
      <c r="Y13" s="4">
        <f t="shared" si="2"/>
        <v>0</v>
      </c>
      <c r="Z13" s="4">
        <f t="shared" si="2"/>
        <v>7661.5999999999995</v>
      </c>
      <c r="AA13" s="4">
        <f t="shared" si="2"/>
        <v>0</v>
      </c>
      <c r="AB13" s="4">
        <f t="shared" si="2"/>
        <v>7661.5999999999995</v>
      </c>
      <c r="AC13" s="4">
        <f t="shared" si="2"/>
        <v>0</v>
      </c>
      <c r="AD13" s="4">
        <f t="shared" si="2"/>
        <v>7661.5999999999995</v>
      </c>
      <c r="AE13" s="4">
        <f t="shared" si="2"/>
        <v>7661.5999999999995</v>
      </c>
      <c r="AF13" s="4">
        <f t="shared" si="2"/>
        <v>0</v>
      </c>
      <c r="AG13" s="4">
        <f t="shared" si="2"/>
        <v>7661.5999999999995</v>
      </c>
      <c r="AH13" s="4">
        <f t="shared" si="2"/>
        <v>0</v>
      </c>
      <c r="AI13" s="4">
        <f t="shared" si="2"/>
        <v>7661.5999999999995</v>
      </c>
      <c r="AJ13" s="4">
        <f t="shared" si="2"/>
        <v>0</v>
      </c>
      <c r="AK13" s="4">
        <f t="shared" si="2"/>
        <v>7661.5999999999995</v>
      </c>
      <c r="AL13" s="4">
        <f t="shared" si="2"/>
        <v>0</v>
      </c>
      <c r="AM13" s="4">
        <f t="shared" si="2"/>
        <v>7661.5999999999995</v>
      </c>
    </row>
    <row r="14" spans="1:39" ht="15.75" hidden="1" outlineLevel="2" x14ac:dyDescent="0.2">
      <c r="A14" s="137" t="s">
        <v>0</v>
      </c>
      <c r="B14" s="137" t="s">
        <v>2</v>
      </c>
      <c r="C14" s="137" t="s">
        <v>4</v>
      </c>
      <c r="D14" s="137"/>
      <c r="E14" s="13" t="s">
        <v>5</v>
      </c>
      <c r="F14" s="4">
        <f t="shared" ref="F14:AM14" si="3">F15+F17+F20</f>
        <v>8041.0999999999995</v>
      </c>
      <c r="G14" s="4">
        <f t="shared" si="3"/>
        <v>0</v>
      </c>
      <c r="H14" s="4">
        <f t="shared" si="3"/>
        <v>8041.0999999999995</v>
      </c>
      <c r="I14" s="4">
        <f t="shared" si="3"/>
        <v>0</v>
      </c>
      <c r="J14" s="4">
        <f t="shared" si="3"/>
        <v>0</v>
      </c>
      <c r="K14" s="4">
        <f t="shared" si="3"/>
        <v>0</v>
      </c>
      <c r="L14" s="4">
        <f t="shared" si="3"/>
        <v>8041.0999999999995</v>
      </c>
      <c r="M14" s="4">
        <f t="shared" si="3"/>
        <v>0</v>
      </c>
      <c r="N14" s="4">
        <f t="shared" si="3"/>
        <v>8041.0999999999995</v>
      </c>
      <c r="O14" s="4">
        <f t="shared" si="3"/>
        <v>0</v>
      </c>
      <c r="P14" s="4">
        <f t="shared" si="3"/>
        <v>0</v>
      </c>
      <c r="Q14" s="4">
        <f t="shared" si="3"/>
        <v>8041.0999999999995</v>
      </c>
      <c r="R14" s="4">
        <f t="shared" si="3"/>
        <v>0</v>
      </c>
      <c r="S14" s="4">
        <f t="shared" si="3"/>
        <v>8041.0999999999995</v>
      </c>
      <c r="T14" s="4">
        <f t="shared" si="3"/>
        <v>7661.5999999999995</v>
      </c>
      <c r="U14" s="4">
        <f t="shared" si="3"/>
        <v>0</v>
      </c>
      <c r="V14" s="4">
        <f t="shared" si="3"/>
        <v>7661.5999999999995</v>
      </c>
      <c r="W14" s="4">
        <f t="shared" si="3"/>
        <v>0</v>
      </c>
      <c r="X14" s="4">
        <f t="shared" si="3"/>
        <v>7661.5999999999995</v>
      </c>
      <c r="Y14" s="4">
        <f t="shared" si="3"/>
        <v>0</v>
      </c>
      <c r="Z14" s="4">
        <f t="shared" si="3"/>
        <v>7661.5999999999995</v>
      </c>
      <c r="AA14" s="4">
        <f t="shared" si="3"/>
        <v>0</v>
      </c>
      <c r="AB14" s="4">
        <f t="shared" si="3"/>
        <v>7661.5999999999995</v>
      </c>
      <c r="AC14" s="4">
        <f t="shared" si="3"/>
        <v>0</v>
      </c>
      <c r="AD14" s="4">
        <f t="shared" si="3"/>
        <v>7661.5999999999995</v>
      </c>
      <c r="AE14" s="4">
        <f t="shared" si="3"/>
        <v>7661.5999999999995</v>
      </c>
      <c r="AF14" s="4">
        <f t="shared" si="3"/>
        <v>0</v>
      </c>
      <c r="AG14" s="4">
        <f t="shared" si="3"/>
        <v>7661.5999999999995</v>
      </c>
      <c r="AH14" s="4">
        <f t="shared" si="3"/>
        <v>0</v>
      </c>
      <c r="AI14" s="4">
        <f t="shared" si="3"/>
        <v>7661.5999999999995</v>
      </c>
      <c r="AJ14" s="4">
        <f t="shared" si="3"/>
        <v>0</v>
      </c>
      <c r="AK14" s="4">
        <f t="shared" si="3"/>
        <v>7661.5999999999995</v>
      </c>
      <c r="AL14" s="4">
        <f t="shared" si="3"/>
        <v>0</v>
      </c>
      <c r="AM14" s="4">
        <f t="shared" si="3"/>
        <v>7661.5999999999995</v>
      </c>
    </row>
    <row r="15" spans="1:39" ht="31.5" hidden="1" outlineLevel="3" x14ac:dyDescent="0.2">
      <c r="A15" s="137" t="s">
        <v>0</v>
      </c>
      <c r="B15" s="137" t="s">
        <v>2</v>
      </c>
      <c r="C15" s="137" t="s">
        <v>6</v>
      </c>
      <c r="D15" s="137"/>
      <c r="E15" s="13" t="s">
        <v>7</v>
      </c>
      <c r="F15" s="4">
        <f t="shared" ref="F15:AM15" si="4">F16</f>
        <v>2205.1999999999998</v>
      </c>
      <c r="G15" s="4">
        <f t="shared" si="4"/>
        <v>0</v>
      </c>
      <c r="H15" s="4">
        <f t="shared" si="4"/>
        <v>2205.1999999999998</v>
      </c>
      <c r="I15" s="4">
        <f t="shared" si="4"/>
        <v>0</v>
      </c>
      <c r="J15" s="4">
        <f t="shared" si="4"/>
        <v>0</v>
      </c>
      <c r="K15" s="4">
        <f t="shared" si="4"/>
        <v>0</v>
      </c>
      <c r="L15" s="4">
        <f t="shared" si="4"/>
        <v>2205.1999999999998</v>
      </c>
      <c r="M15" s="4">
        <f t="shared" si="4"/>
        <v>0</v>
      </c>
      <c r="N15" s="4">
        <f t="shared" si="4"/>
        <v>2205.1999999999998</v>
      </c>
      <c r="O15" s="4">
        <f t="shared" si="4"/>
        <v>0</v>
      </c>
      <c r="P15" s="4">
        <f t="shared" si="4"/>
        <v>0</v>
      </c>
      <c r="Q15" s="4">
        <f t="shared" si="4"/>
        <v>2205.1999999999998</v>
      </c>
      <c r="R15" s="4">
        <f t="shared" si="4"/>
        <v>0</v>
      </c>
      <c r="S15" s="4">
        <f t="shared" si="4"/>
        <v>2205.1999999999998</v>
      </c>
      <c r="T15" s="4">
        <f t="shared" si="4"/>
        <v>2094.3000000000002</v>
      </c>
      <c r="U15" s="4">
        <f t="shared" si="4"/>
        <v>0</v>
      </c>
      <c r="V15" s="4">
        <f t="shared" si="4"/>
        <v>2094.3000000000002</v>
      </c>
      <c r="W15" s="4">
        <f t="shared" si="4"/>
        <v>0</v>
      </c>
      <c r="X15" s="4">
        <f t="shared" si="4"/>
        <v>2094.3000000000002</v>
      </c>
      <c r="Y15" s="4">
        <f t="shared" si="4"/>
        <v>0</v>
      </c>
      <c r="Z15" s="4">
        <f t="shared" si="4"/>
        <v>2094.3000000000002</v>
      </c>
      <c r="AA15" s="4">
        <f t="shared" si="4"/>
        <v>0</v>
      </c>
      <c r="AB15" s="4">
        <f t="shared" si="4"/>
        <v>2094.3000000000002</v>
      </c>
      <c r="AC15" s="4">
        <f t="shared" si="4"/>
        <v>0</v>
      </c>
      <c r="AD15" s="4">
        <f t="shared" si="4"/>
        <v>2094.3000000000002</v>
      </c>
      <c r="AE15" s="4">
        <f t="shared" si="4"/>
        <v>2094.3000000000002</v>
      </c>
      <c r="AF15" s="4">
        <f t="shared" si="4"/>
        <v>0</v>
      </c>
      <c r="AG15" s="4">
        <f t="shared" si="4"/>
        <v>2094.3000000000002</v>
      </c>
      <c r="AH15" s="4">
        <f t="shared" si="4"/>
        <v>0</v>
      </c>
      <c r="AI15" s="4">
        <f t="shared" si="4"/>
        <v>2094.3000000000002</v>
      </c>
      <c r="AJ15" s="4">
        <f t="shared" si="4"/>
        <v>0</v>
      </c>
      <c r="AK15" s="4">
        <f t="shared" si="4"/>
        <v>2094.3000000000002</v>
      </c>
      <c r="AL15" s="4">
        <f t="shared" si="4"/>
        <v>0</v>
      </c>
      <c r="AM15" s="4">
        <f t="shared" si="4"/>
        <v>2094.3000000000002</v>
      </c>
    </row>
    <row r="16" spans="1:39" ht="63" hidden="1" outlineLevel="7" x14ac:dyDescent="0.2">
      <c r="A16" s="138" t="s">
        <v>0</v>
      </c>
      <c r="B16" s="138" t="s">
        <v>2</v>
      </c>
      <c r="C16" s="138" t="s">
        <v>6</v>
      </c>
      <c r="D16" s="138" t="s">
        <v>8</v>
      </c>
      <c r="E16" s="11" t="s">
        <v>9</v>
      </c>
      <c r="F16" s="5">
        <v>2205.1999999999998</v>
      </c>
      <c r="G16" s="5"/>
      <c r="H16" s="5">
        <f>SUM(F16:G16)</f>
        <v>2205.1999999999998</v>
      </c>
      <c r="I16" s="5"/>
      <c r="J16" s="5"/>
      <c r="K16" s="5"/>
      <c r="L16" s="5">
        <f>SUM(H16:K16)</f>
        <v>2205.1999999999998</v>
      </c>
      <c r="M16" s="5"/>
      <c r="N16" s="5">
        <f>SUM(L16:M16)</f>
        <v>2205.1999999999998</v>
      </c>
      <c r="O16" s="5"/>
      <c r="P16" s="5"/>
      <c r="Q16" s="5">
        <f>SUM(N16:P16)</f>
        <v>2205.1999999999998</v>
      </c>
      <c r="R16" s="5"/>
      <c r="S16" s="5">
        <f>SUM(Q16:R16)</f>
        <v>2205.1999999999998</v>
      </c>
      <c r="T16" s="5">
        <v>2094.3000000000002</v>
      </c>
      <c r="U16" s="5"/>
      <c r="V16" s="5">
        <f>SUM(T16:U16)</f>
        <v>2094.3000000000002</v>
      </c>
      <c r="W16" s="5"/>
      <c r="X16" s="5">
        <f>SUM(V16:W16)</f>
        <v>2094.3000000000002</v>
      </c>
      <c r="Y16" s="5"/>
      <c r="Z16" s="5">
        <f>SUM(X16:Y16)</f>
        <v>2094.3000000000002</v>
      </c>
      <c r="AA16" s="5"/>
      <c r="AB16" s="5">
        <f>SUM(Z16:AA16)</f>
        <v>2094.3000000000002</v>
      </c>
      <c r="AC16" s="5"/>
      <c r="AD16" s="5">
        <f>SUM(AB16:AC16)</f>
        <v>2094.3000000000002</v>
      </c>
      <c r="AE16" s="5">
        <v>2094.3000000000002</v>
      </c>
      <c r="AF16" s="5"/>
      <c r="AG16" s="5">
        <f>SUM(AE16:AF16)</f>
        <v>2094.3000000000002</v>
      </c>
      <c r="AH16" s="5"/>
      <c r="AI16" s="5">
        <f>SUM(AG16:AH16)</f>
        <v>2094.3000000000002</v>
      </c>
      <c r="AJ16" s="5"/>
      <c r="AK16" s="5">
        <f>SUM(AI16:AJ16)</f>
        <v>2094.3000000000002</v>
      </c>
      <c r="AL16" s="5"/>
      <c r="AM16" s="5">
        <f>SUM(AK16:AL16)</f>
        <v>2094.3000000000002</v>
      </c>
    </row>
    <row r="17" spans="1:39" ht="15.75" hidden="1" outlineLevel="3" x14ac:dyDescent="0.2">
      <c r="A17" s="137" t="s">
        <v>0</v>
      </c>
      <c r="B17" s="137" t="s">
        <v>2</v>
      </c>
      <c r="C17" s="137" t="s">
        <v>10</v>
      </c>
      <c r="D17" s="137"/>
      <c r="E17" s="13" t="s">
        <v>59</v>
      </c>
      <c r="F17" s="4">
        <f t="shared" ref="F17:AM17" si="5">F18+F19</f>
        <v>5820.9</v>
      </c>
      <c r="G17" s="4">
        <f t="shared" si="5"/>
        <v>0</v>
      </c>
      <c r="H17" s="4">
        <f t="shared" si="5"/>
        <v>5820.9</v>
      </c>
      <c r="I17" s="4">
        <f t="shared" si="5"/>
        <v>0</v>
      </c>
      <c r="J17" s="4">
        <f t="shared" si="5"/>
        <v>0</v>
      </c>
      <c r="K17" s="4">
        <f t="shared" si="5"/>
        <v>0</v>
      </c>
      <c r="L17" s="4">
        <f t="shared" si="5"/>
        <v>5820.9</v>
      </c>
      <c r="M17" s="4">
        <f t="shared" si="5"/>
        <v>0</v>
      </c>
      <c r="N17" s="4">
        <f t="shared" si="5"/>
        <v>5820.9</v>
      </c>
      <c r="O17" s="4">
        <f t="shared" si="5"/>
        <v>0</v>
      </c>
      <c r="P17" s="4">
        <f t="shared" si="5"/>
        <v>0</v>
      </c>
      <c r="Q17" s="4">
        <f t="shared" si="5"/>
        <v>5820.9</v>
      </c>
      <c r="R17" s="4">
        <f t="shared" si="5"/>
        <v>0</v>
      </c>
      <c r="S17" s="4">
        <f t="shared" si="5"/>
        <v>5820.9</v>
      </c>
      <c r="T17" s="4">
        <f t="shared" si="5"/>
        <v>5552.2999999999993</v>
      </c>
      <c r="U17" s="4">
        <f t="shared" si="5"/>
        <v>0</v>
      </c>
      <c r="V17" s="4">
        <f t="shared" si="5"/>
        <v>5552.2999999999993</v>
      </c>
      <c r="W17" s="4">
        <f t="shared" si="5"/>
        <v>0</v>
      </c>
      <c r="X17" s="4">
        <f t="shared" si="5"/>
        <v>5552.2999999999993</v>
      </c>
      <c r="Y17" s="4">
        <f t="shared" si="5"/>
        <v>0</v>
      </c>
      <c r="Z17" s="4">
        <f t="shared" si="5"/>
        <v>5552.2999999999993</v>
      </c>
      <c r="AA17" s="4">
        <f t="shared" si="5"/>
        <v>0</v>
      </c>
      <c r="AB17" s="4">
        <f t="shared" si="5"/>
        <v>5552.2999999999993</v>
      </c>
      <c r="AC17" s="4">
        <f t="shared" si="5"/>
        <v>0</v>
      </c>
      <c r="AD17" s="4">
        <f t="shared" si="5"/>
        <v>5552.2999999999993</v>
      </c>
      <c r="AE17" s="4">
        <f t="shared" si="5"/>
        <v>5552.2999999999993</v>
      </c>
      <c r="AF17" s="4">
        <f t="shared" si="5"/>
        <v>0</v>
      </c>
      <c r="AG17" s="4">
        <f t="shared" si="5"/>
        <v>5552.2999999999993</v>
      </c>
      <c r="AH17" s="4">
        <f t="shared" si="5"/>
        <v>0</v>
      </c>
      <c r="AI17" s="4">
        <f t="shared" si="5"/>
        <v>5552.2999999999993</v>
      </c>
      <c r="AJ17" s="4">
        <f t="shared" si="5"/>
        <v>0</v>
      </c>
      <c r="AK17" s="4">
        <f t="shared" si="5"/>
        <v>5552.2999999999993</v>
      </c>
      <c r="AL17" s="4">
        <f t="shared" si="5"/>
        <v>0</v>
      </c>
      <c r="AM17" s="4">
        <f t="shared" si="5"/>
        <v>5552.2999999999993</v>
      </c>
    </row>
    <row r="18" spans="1:39" ht="63" hidden="1" outlineLevel="7" x14ac:dyDescent="0.2">
      <c r="A18" s="138" t="s">
        <v>0</v>
      </c>
      <c r="B18" s="138" t="s">
        <v>2</v>
      </c>
      <c r="C18" s="138" t="s">
        <v>10</v>
      </c>
      <c r="D18" s="138" t="s">
        <v>8</v>
      </c>
      <c r="E18" s="11" t="s">
        <v>9</v>
      </c>
      <c r="F18" s="5">
        <v>5342.5</v>
      </c>
      <c r="G18" s="5"/>
      <c r="H18" s="5">
        <f>SUM(F18:G18)</f>
        <v>5342.5</v>
      </c>
      <c r="I18" s="5"/>
      <c r="J18" s="5"/>
      <c r="K18" s="5"/>
      <c r="L18" s="5">
        <f>SUM(H18:K18)</f>
        <v>5342.5</v>
      </c>
      <c r="M18" s="5"/>
      <c r="N18" s="5">
        <f>SUM(L18:M18)</f>
        <v>5342.5</v>
      </c>
      <c r="O18" s="5"/>
      <c r="P18" s="5"/>
      <c r="Q18" s="5">
        <f>SUM(N18:P18)</f>
        <v>5342.5</v>
      </c>
      <c r="R18" s="5"/>
      <c r="S18" s="5">
        <f>SUM(Q18:R18)</f>
        <v>5342.5</v>
      </c>
      <c r="T18" s="5">
        <v>5073.8999999999996</v>
      </c>
      <c r="U18" s="5"/>
      <c r="V18" s="5">
        <f>SUM(T18:U18)</f>
        <v>5073.8999999999996</v>
      </c>
      <c r="W18" s="5"/>
      <c r="X18" s="5">
        <f>SUM(V18:W18)</f>
        <v>5073.8999999999996</v>
      </c>
      <c r="Y18" s="5"/>
      <c r="Z18" s="5">
        <f>SUM(X18:Y18)</f>
        <v>5073.8999999999996</v>
      </c>
      <c r="AA18" s="5"/>
      <c r="AB18" s="5">
        <f>SUM(Z18:AA18)</f>
        <v>5073.8999999999996</v>
      </c>
      <c r="AC18" s="5"/>
      <c r="AD18" s="5">
        <f>SUM(AB18:AC18)</f>
        <v>5073.8999999999996</v>
      </c>
      <c r="AE18" s="5">
        <v>5073.8999999999996</v>
      </c>
      <c r="AF18" s="5"/>
      <c r="AG18" s="5">
        <f>SUM(AE18:AF18)</f>
        <v>5073.8999999999996</v>
      </c>
      <c r="AH18" s="5"/>
      <c r="AI18" s="5">
        <f>SUM(AG18:AH18)</f>
        <v>5073.8999999999996</v>
      </c>
      <c r="AJ18" s="5"/>
      <c r="AK18" s="5">
        <f>SUM(AI18:AJ18)</f>
        <v>5073.8999999999996</v>
      </c>
      <c r="AL18" s="5"/>
      <c r="AM18" s="5">
        <f>SUM(AK18:AL18)</f>
        <v>5073.8999999999996</v>
      </c>
    </row>
    <row r="19" spans="1:39" ht="31.5" hidden="1" outlineLevel="7" x14ac:dyDescent="0.2">
      <c r="A19" s="138" t="s">
        <v>0</v>
      </c>
      <c r="B19" s="138" t="s">
        <v>2</v>
      </c>
      <c r="C19" s="138" t="s">
        <v>10</v>
      </c>
      <c r="D19" s="138" t="s">
        <v>11</v>
      </c>
      <c r="E19" s="11" t="s">
        <v>12</v>
      </c>
      <c r="F19" s="5">
        <v>478.4</v>
      </c>
      <c r="G19" s="5"/>
      <c r="H19" s="5">
        <f>SUM(F19:G19)</f>
        <v>478.4</v>
      </c>
      <c r="I19" s="5"/>
      <c r="J19" s="5"/>
      <c r="K19" s="5"/>
      <c r="L19" s="5">
        <f>SUM(H19:K19)</f>
        <v>478.4</v>
      </c>
      <c r="M19" s="5"/>
      <c r="N19" s="5">
        <f>SUM(L19:M19)</f>
        <v>478.4</v>
      </c>
      <c r="O19" s="5"/>
      <c r="P19" s="5"/>
      <c r="Q19" s="5">
        <f>SUM(N19:P19)</f>
        <v>478.4</v>
      </c>
      <c r="R19" s="5"/>
      <c r="S19" s="5">
        <f>SUM(Q19:R19)</f>
        <v>478.4</v>
      </c>
      <c r="T19" s="5">
        <v>478.4</v>
      </c>
      <c r="U19" s="5"/>
      <c r="V19" s="5">
        <f>SUM(T19:U19)</f>
        <v>478.4</v>
      </c>
      <c r="W19" s="5"/>
      <c r="X19" s="5">
        <f>SUM(V19:W19)</f>
        <v>478.4</v>
      </c>
      <c r="Y19" s="5"/>
      <c r="Z19" s="5">
        <f>SUM(X19:Y19)</f>
        <v>478.4</v>
      </c>
      <c r="AA19" s="5"/>
      <c r="AB19" s="5">
        <f>SUM(Z19:AA19)</f>
        <v>478.4</v>
      </c>
      <c r="AC19" s="5"/>
      <c r="AD19" s="5">
        <f>SUM(AB19:AC19)</f>
        <v>478.4</v>
      </c>
      <c r="AE19" s="5">
        <v>478.4</v>
      </c>
      <c r="AF19" s="5"/>
      <c r="AG19" s="5">
        <f>SUM(AE19:AF19)</f>
        <v>478.4</v>
      </c>
      <c r="AH19" s="5"/>
      <c r="AI19" s="5">
        <f>SUM(AG19:AH19)</f>
        <v>478.4</v>
      </c>
      <c r="AJ19" s="5"/>
      <c r="AK19" s="5">
        <f>SUM(AI19:AJ19)</f>
        <v>478.4</v>
      </c>
      <c r="AL19" s="5"/>
      <c r="AM19" s="5">
        <f>SUM(AK19:AL19)</f>
        <v>478.4</v>
      </c>
    </row>
    <row r="20" spans="1:39" ht="31.5" hidden="1" outlineLevel="3" x14ac:dyDescent="0.2">
      <c r="A20" s="137" t="s">
        <v>0</v>
      </c>
      <c r="B20" s="137" t="s">
        <v>2</v>
      </c>
      <c r="C20" s="137" t="s">
        <v>13</v>
      </c>
      <c r="D20" s="137"/>
      <c r="E20" s="13" t="s">
        <v>14</v>
      </c>
      <c r="F20" s="4">
        <f t="shared" ref="F20:AM20" si="6">F21</f>
        <v>15</v>
      </c>
      <c r="G20" s="4">
        <f t="shared" si="6"/>
        <v>0</v>
      </c>
      <c r="H20" s="4">
        <f t="shared" si="6"/>
        <v>15</v>
      </c>
      <c r="I20" s="4">
        <f t="shared" si="6"/>
        <v>0</v>
      </c>
      <c r="J20" s="4">
        <f t="shared" si="6"/>
        <v>0</v>
      </c>
      <c r="K20" s="4">
        <f t="shared" si="6"/>
        <v>0</v>
      </c>
      <c r="L20" s="4">
        <f t="shared" si="6"/>
        <v>15</v>
      </c>
      <c r="M20" s="4">
        <f t="shared" si="6"/>
        <v>0</v>
      </c>
      <c r="N20" s="4">
        <f t="shared" si="6"/>
        <v>15</v>
      </c>
      <c r="O20" s="4">
        <f t="shared" si="6"/>
        <v>0</v>
      </c>
      <c r="P20" s="4">
        <f t="shared" si="6"/>
        <v>0</v>
      </c>
      <c r="Q20" s="4">
        <f t="shared" si="6"/>
        <v>15</v>
      </c>
      <c r="R20" s="4">
        <f t="shared" si="6"/>
        <v>0</v>
      </c>
      <c r="S20" s="4">
        <f t="shared" si="6"/>
        <v>15</v>
      </c>
      <c r="T20" s="4">
        <f t="shared" si="6"/>
        <v>15</v>
      </c>
      <c r="U20" s="4">
        <f t="shared" si="6"/>
        <v>0</v>
      </c>
      <c r="V20" s="4">
        <f t="shared" si="6"/>
        <v>15</v>
      </c>
      <c r="W20" s="4">
        <f t="shared" si="6"/>
        <v>0</v>
      </c>
      <c r="X20" s="4">
        <f t="shared" si="6"/>
        <v>15</v>
      </c>
      <c r="Y20" s="4">
        <f t="shared" si="6"/>
        <v>0</v>
      </c>
      <c r="Z20" s="4">
        <f t="shared" si="6"/>
        <v>15</v>
      </c>
      <c r="AA20" s="4">
        <f t="shared" si="6"/>
        <v>0</v>
      </c>
      <c r="AB20" s="4">
        <f t="shared" si="6"/>
        <v>15</v>
      </c>
      <c r="AC20" s="4">
        <f t="shared" si="6"/>
        <v>0</v>
      </c>
      <c r="AD20" s="4">
        <f t="shared" si="6"/>
        <v>15</v>
      </c>
      <c r="AE20" s="4">
        <f t="shared" si="6"/>
        <v>15</v>
      </c>
      <c r="AF20" s="4">
        <f t="shared" si="6"/>
        <v>0</v>
      </c>
      <c r="AG20" s="4">
        <f t="shared" si="6"/>
        <v>15</v>
      </c>
      <c r="AH20" s="4">
        <f t="shared" si="6"/>
        <v>0</v>
      </c>
      <c r="AI20" s="4">
        <f t="shared" si="6"/>
        <v>15</v>
      </c>
      <c r="AJ20" s="4">
        <f t="shared" si="6"/>
        <v>0</v>
      </c>
      <c r="AK20" s="4">
        <f t="shared" si="6"/>
        <v>15</v>
      </c>
      <c r="AL20" s="4">
        <f t="shared" si="6"/>
        <v>0</v>
      </c>
      <c r="AM20" s="4">
        <f t="shared" si="6"/>
        <v>15</v>
      </c>
    </row>
    <row r="21" spans="1:39" ht="31.5" hidden="1" outlineLevel="7" x14ac:dyDescent="0.2">
      <c r="A21" s="138" t="s">
        <v>0</v>
      </c>
      <c r="B21" s="138" t="s">
        <v>2</v>
      </c>
      <c r="C21" s="138" t="s">
        <v>13</v>
      </c>
      <c r="D21" s="138" t="s">
        <v>11</v>
      </c>
      <c r="E21" s="11" t="s">
        <v>12</v>
      </c>
      <c r="F21" s="5">
        <v>15</v>
      </c>
      <c r="G21" s="5"/>
      <c r="H21" s="5">
        <f>SUM(F21:G21)</f>
        <v>15</v>
      </c>
      <c r="I21" s="5"/>
      <c r="J21" s="5"/>
      <c r="K21" s="5"/>
      <c r="L21" s="5">
        <f>SUM(H21:K21)</f>
        <v>15</v>
      </c>
      <c r="M21" s="5"/>
      <c r="N21" s="5">
        <f>SUM(L21:M21)</f>
        <v>15</v>
      </c>
      <c r="O21" s="5"/>
      <c r="P21" s="5"/>
      <c r="Q21" s="5">
        <f>SUM(N21:P21)</f>
        <v>15</v>
      </c>
      <c r="R21" s="5"/>
      <c r="S21" s="5">
        <f>SUM(Q21:R21)</f>
        <v>15</v>
      </c>
      <c r="T21" s="5">
        <v>15</v>
      </c>
      <c r="U21" s="5"/>
      <c r="V21" s="5">
        <f>SUM(T21:U21)</f>
        <v>15</v>
      </c>
      <c r="W21" s="5"/>
      <c r="X21" s="5">
        <f>SUM(V21:W21)</f>
        <v>15</v>
      </c>
      <c r="Y21" s="5"/>
      <c r="Z21" s="5">
        <f>SUM(X21:Y21)</f>
        <v>15</v>
      </c>
      <c r="AA21" s="5"/>
      <c r="AB21" s="5">
        <f>SUM(Z21:AA21)</f>
        <v>15</v>
      </c>
      <c r="AC21" s="5"/>
      <c r="AD21" s="5">
        <f>SUM(AB21:AC21)</f>
        <v>15</v>
      </c>
      <c r="AE21" s="5">
        <v>15</v>
      </c>
      <c r="AF21" s="5"/>
      <c r="AG21" s="5">
        <f>SUM(AE21:AF21)</f>
        <v>15</v>
      </c>
      <c r="AH21" s="5"/>
      <c r="AI21" s="5">
        <f>SUM(AG21:AH21)</f>
        <v>15</v>
      </c>
      <c r="AJ21" s="5"/>
      <c r="AK21" s="5">
        <f>SUM(AI21:AJ21)</f>
        <v>15</v>
      </c>
      <c r="AL21" s="5"/>
      <c r="AM21" s="5">
        <f>SUM(AK21:AL21)</f>
        <v>15</v>
      </c>
    </row>
    <row r="22" spans="1:39" ht="15.75" hidden="1" outlineLevel="1" x14ac:dyDescent="0.2">
      <c r="A22" s="137" t="s">
        <v>0</v>
      </c>
      <c r="B22" s="137" t="s">
        <v>15</v>
      </c>
      <c r="C22" s="137"/>
      <c r="D22" s="137"/>
      <c r="E22" s="13" t="s">
        <v>16</v>
      </c>
      <c r="F22" s="4">
        <f t="shared" ref="F22:O24" si="7">F23</f>
        <v>36</v>
      </c>
      <c r="G22" s="4">
        <f t="shared" si="7"/>
        <v>0</v>
      </c>
      <c r="H22" s="4">
        <f t="shared" si="7"/>
        <v>36</v>
      </c>
      <c r="I22" s="4">
        <f t="shared" si="7"/>
        <v>0</v>
      </c>
      <c r="J22" s="4">
        <f t="shared" si="7"/>
        <v>0</v>
      </c>
      <c r="K22" s="4">
        <f t="shared" si="7"/>
        <v>0</v>
      </c>
      <c r="L22" s="4">
        <f t="shared" si="7"/>
        <v>36</v>
      </c>
      <c r="M22" s="4">
        <f t="shared" si="7"/>
        <v>0</v>
      </c>
      <c r="N22" s="4">
        <f t="shared" si="7"/>
        <v>36</v>
      </c>
      <c r="O22" s="4">
        <f t="shared" si="7"/>
        <v>0</v>
      </c>
      <c r="P22" s="4">
        <f t="shared" ref="P22:Y24" si="8">P23</f>
        <v>0</v>
      </c>
      <c r="Q22" s="4">
        <f t="shared" si="8"/>
        <v>36</v>
      </c>
      <c r="R22" s="4">
        <f t="shared" si="8"/>
        <v>0</v>
      </c>
      <c r="S22" s="4">
        <f t="shared" si="8"/>
        <v>36</v>
      </c>
      <c r="T22" s="4">
        <f t="shared" si="8"/>
        <v>36</v>
      </c>
      <c r="U22" s="4">
        <f t="shared" si="8"/>
        <v>0</v>
      </c>
      <c r="V22" s="4">
        <f t="shared" si="8"/>
        <v>36</v>
      </c>
      <c r="W22" s="4">
        <f t="shared" si="8"/>
        <v>0</v>
      </c>
      <c r="X22" s="4">
        <f t="shared" si="8"/>
        <v>36</v>
      </c>
      <c r="Y22" s="4">
        <f t="shared" si="8"/>
        <v>0</v>
      </c>
      <c r="Z22" s="4">
        <f t="shared" ref="Z22:AI24" si="9">Z23</f>
        <v>36</v>
      </c>
      <c r="AA22" s="4">
        <f t="shared" si="9"/>
        <v>0</v>
      </c>
      <c r="AB22" s="4">
        <f t="shared" si="9"/>
        <v>36</v>
      </c>
      <c r="AC22" s="4">
        <f t="shared" si="9"/>
        <v>0</v>
      </c>
      <c r="AD22" s="4">
        <f t="shared" si="9"/>
        <v>36</v>
      </c>
      <c r="AE22" s="4">
        <f t="shared" si="9"/>
        <v>36</v>
      </c>
      <c r="AF22" s="4">
        <f t="shared" si="9"/>
        <v>0</v>
      </c>
      <c r="AG22" s="4">
        <f t="shared" si="9"/>
        <v>36</v>
      </c>
      <c r="AH22" s="4">
        <f t="shared" si="9"/>
        <v>0</v>
      </c>
      <c r="AI22" s="4">
        <f t="shared" si="9"/>
        <v>36</v>
      </c>
      <c r="AJ22" s="4">
        <f t="shared" ref="AJ22:AM24" si="10">AJ23</f>
        <v>0</v>
      </c>
      <c r="AK22" s="4">
        <f t="shared" si="10"/>
        <v>36</v>
      </c>
      <c r="AL22" s="4">
        <f t="shared" si="10"/>
        <v>0</v>
      </c>
      <c r="AM22" s="4">
        <f t="shared" si="10"/>
        <v>36</v>
      </c>
    </row>
    <row r="23" spans="1:39" ht="31.5" hidden="1" outlineLevel="2" x14ac:dyDescent="0.2">
      <c r="A23" s="137" t="s">
        <v>0</v>
      </c>
      <c r="B23" s="137" t="s">
        <v>15</v>
      </c>
      <c r="C23" s="137" t="s">
        <v>17</v>
      </c>
      <c r="D23" s="137"/>
      <c r="E23" s="13" t="s">
        <v>18</v>
      </c>
      <c r="F23" s="4">
        <f t="shared" si="7"/>
        <v>36</v>
      </c>
      <c r="G23" s="4">
        <f t="shared" si="7"/>
        <v>0</v>
      </c>
      <c r="H23" s="4">
        <f t="shared" si="7"/>
        <v>36</v>
      </c>
      <c r="I23" s="4">
        <f t="shared" si="7"/>
        <v>0</v>
      </c>
      <c r="J23" s="4">
        <f t="shared" si="7"/>
        <v>0</v>
      </c>
      <c r="K23" s="4">
        <f t="shared" si="7"/>
        <v>0</v>
      </c>
      <c r="L23" s="4">
        <f t="shared" si="7"/>
        <v>36</v>
      </c>
      <c r="M23" s="4">
        <f t="shared" si="7"/>
        <v>0</v>
      </c>
      <c r="N23" s="4">
        <f t="shared" si="7"/>
        <v>36</v>
      </c>
      <c r="O23" s="4">
        <f t="shared" si="7"/>
        <v>0</v>
      </c>
      <c r="P23" s="4">
        <f t="shared" si="8"/>
        <v>0</v>
      </c>
      <c r="Q23" s="4">
        <f t="shared" si="8"/>
        <v>36</v>
      </c>
      <c r="R23" s="4">
        <f t="shared" si="8"/>
        <v>0</v>
      </c>
      <c r="S23" s="4">
        <f t="shared" si="8"/>
        <v>36</v>
      </c>
      <c r="T23" s="4">
        <f t="shared" si="8"/>
        <v>36</v>
      </c>
      <c r="U23" s="4">
        <f t="shared" si="8"/>
        <v>0</v>
      </c>
      <c r="V23" s="4">
        <f t="shared" si="8"/>
        <v>36</v>
      </c>
      <c r="W23" s="4">
        <f t="shared" si="8"/>
        <v>0</v>
      </c>
      <c r="X23" s="4">
        <f t="shared" si="8"/>
        <v>36</v>
      </c>
      <c r="Y23" s="4">
        <f t="shared" si="8"/>
        <v>0</v>
      </c>
      <c r="Z23" s="4">
        <f t="shared" si="9"/>
        <v>36</v>
      </c>
      <c r="AA23" s="4">
        <f t="shared" si="9"/>
        <v>0</v>
      </c>
      <c r="AB23" s="4">
        <f t="shared" si="9"/>
        <v>36</v>
      </c>
      <c r="AC23" s="4">
        <f t="shared" si="9"/>
        <v>0</v>
      </c>
      <c r="AD23" s="4">
        <f t="shared" si="9"/>
        <v>36</v>
      </c>
      <c r="AE23" s="4">
        <f t="shared" si="9"/>
        <v>36</v>
      </c>
      <c r="AF23" s="4">
        <f t="shared" si="9"/>
        <v>0</v>
      </c>
      <c r="AG23" s="4">
        <f t="shared" si="9"/>
        <v>36</v>
      </c>
      <c r="AH23" s="4">
        <f t="shared" si="9"/>
        <v>0</v>
      </c>
      <c r="AI23" s="4">
        <f t="shared" si="9"/>
        <v>36</v>
      </c>
      <c r="AJ23" s="4">
        <f t="shared" si="10"/>
        <v>0</v>
      </c>
      <c r="AK23" s="4">
        <f t="shared" si="10"/>
        <v>36</v>
      </c>
      <c r="AL23" s="4">
        <f t="shared" si="10"/>
        <v>0</v>
      </c>
      <c r="AM23" s="4">
        <f t="shared" si="10"/>
        <v>36</v>
      </c>
    </row>
    <row r="24" spans="1:39" ht="47.25" hidden="1" outlineLevel="3" x14ac:dyDescent="0.2">
      <c r="A24" s="137" t="s">
        <v>0</v>
      </c>
      <c r="B24" s="137" t="s">
        <v>15</v>
      </c>
      <c r="C24" s="137" t="s">
        <v>19</v>
      </c>
      <c r="D24" s="137"/>
      <c r="E24" s="13" t="s">
        <v>20</v>
      </c>
      <c r="F24" s="4">
        <f t="shared" si="7"/>
        <v>36</v>
      </c>
      <c r="G24" s="4">
        <f t="shared" si="7"/>
        <v>0</v>
      </c>
      <c r="H24" s="4">
        <f t="shared" si="7"/>
        <v>36</v>
      </c>
      <c r="I24" s="4">
        <f t="shared" si="7"/>
        <v>0</v>
      </c>
      <c r="J24" s="4">
        <f t="shared" si="7"/>
        <v>0</v>
      </c>
      <c r="K24" s="4">
        <f t="shared" si="7"/>
        <v>0</v>
      </c>
      <c r="L24" s="4">
        <f t="shared" si="7"/>
        <v>36</v>
      </c>
      <c r="M24" s="4">
        <f t="shared" si="7"/>
        <v>0</v>
      </c>
      <c r="N24" s="4">
        <f t="shared" si="7"/>
        <v>36</v>
      </c>
      <c r="O24" s="4">
        <f t="shared" si="7"/>
        <v>0</v>
      </c>
      <c r="P24" s="4">
        <f t="shared" si="8"/>
        <v>0</v>
      </c>
      <c r="Q24" s="4">
        <f t="shared" si="8"/>
        <v>36</v>
      </c>
      <c r="R24" s="4">
        <f t="shared" si="8"/>
        <v>0</v>
      </c>
      <c r="S24" s="4">
        <f t="shared" si="8"/>
        <v>36</v>
      </c>
      <c r="T24" s="4">
        <f t="shared" si="8"/>
        <v>36</v>
      </c>
      <c r="U24" s="4">
        <f t="shared" si="8"/>
        <v>0</v>
      </c>
      <c r="V24" s="4">
        <f t="shared" si="8"/>
        <v>36</v>
      </c>
      <c r="W24" s="4">
        <f t="shared" si="8"/>
        <v>0</v>
      </c>
      <c r="X24" s="4">
        <f t="shared" si="8"/>
        <v>36</v>
      </c>
      <c r="Y24" s="4">
        <f t="shared" si="8"/>
        <v>0</v>
      </c>
      <c r="Z24" s="4">
        <f t="shared" si="9"/>
        <v>36</v>
      </c>
      <c r="AA24" s="4">
        <f t="shared" si="9"/>
        <v>0</v>
      </c>
      <c r="AB24" s="4">
        <f t="shared" si="9"/>
        <v>36</v>
      </c>
      <c r="AC24" s="4">
        <f t="shared" si="9"/>
        <v>0</v>
      </c>
      <c r="AD24" s="4">
        <f t="shared" si="9"/>
        <v>36</v>
      </c>
      <c r="AE24" s="4">
        <f t="shared" si="9"/>
        <v>36</v>
      </c>
      <c r="AF24" s="4">
        <f t="shared" si="9"/>
        <v>0</v>
      </c>
      <c r="AG24" s="4">
        <f t="shared" si="9"/>
        <v>36</v>
      </c>
      <c r="AH24" s="4">
        <f t="shared" si="9"/>
        <v>0</v>
      </c>
      <c r="AI24" s="4">
        <f t="shared" si="9"/>
        <v>36</v>
      </c>
      <c r="AJ24" s="4">
        <f t="shared" si="10"/>
        <v>0</v>
      </c>
      <c r="AK24" s="4">
        <f t="shared" si="10"/>
        <v>36</v>
      </c>
      <c r="AL24" s="4">
        <f t="shared" si="10"/>
        <v>0</v>
      </c>
      <c r="AM24" s="4">
        <f t="shared" si="10"/>
        <v>36</v>
      </c>
    </row>
    <row r="25" spans="1:39" ht="31.5" hidden="1" outlineLevel="7" x14ac:dyDescent="0.2">
      <c r="A25" s="138" t="s">
        <v>0</v>
      </c>
      <c r="B25" s="138" t="s">
        <v>15</v>
      </c>
      <c r="C25" s="138" t="s">
        <v>19</v>
      </c>
      <c r="D25" s="138" t="s">
        <v>11</v>
      </c>
      <c r="E25" s="11" t="s">
        <v>12</v>
      </c>
      <c r="F25" s="5">
        <v>36</v>
      </c>
      <c r="G25" s="5"/>
      <c r="H25" s="5">
        <f>SUM(F25:G25)</f>
        <v>36</v>
      </c>
      <c r="I25" s="5"/>
      <c r="J25" s="5"/>
      <c r="K25" s="5"/>
      <c r="L25" s="5">
        <f>SUM(H25:K25)</f>
        <v>36</v>
      </c>
      <c r="M25" s="5"/>
      <c r="N25" s="5">
        <f>SUM(L25:M25)</f>
        <v>36</v>
      </c>
      <c r="O25" s="5"/>
      <c r="P25" s="5"/>
      <c r="Q25" s="5">
        <f>SUM(N25:P25)</f>
        <v>36</v>
      </c>
      <c r="R25" s="5"/>
      <c r="S25" s="5">
        <f>SUM(Q25:R25)</f>
        <v>36</v>
      </c>
      <c r="T25" s="5">
        <v>36</v>
      </c>
      <c r="U25" s="5"/>
      <c r="V25" s="5">
        <f>SUM(T25:U25)</f>
        <v>36</v>
      </c>
      <c r="W25" s="5"/>
      <c r="X25" s="5">
        <f>SUM(V25:W25)</f>
        <v>36</v>
      </c>
      <c r="Y25" s="5"/>
      <c r="Z25" s="5">
        <f>SUM(X25:Y25)</f>
        <v>36</v>
      </c>
      <c r="AA25" s="5"/>
      <c r="AB25" s="5">
        <f>SUM(Z25:AA25)</f>
        <v>36</v>
      </c>
      <c r="AC25" s="5"/>
      <c r="AD25" s="5">
        <f>SUM(AB25:AC25)</f>
        <v>36</v>
      </c>
      <c r="AE25" s="5">
        <v>36</v>
      </c>
      <c r="AF25" s="5"/>
      <c r="AG25" s="5">
        <f>SUM(AE25:AF25)</f>
        <v>36</v>
      </c>
      <c r="AH25" s="5"/>
      <c r="AI25" s="5">
        <f>SUM(AG25:AH25)</f>
        <v>36</v>
      </c>
      <c r="AJ25" s="5"/>
      <c r="AK25" s="5">
        <f>SUM(AI25:AJ25)</f>
        <v>36</v>
      </c>
      <c r="AL25" s="5"/>
      <c r="AM25" s="5">
        <f>SUM(AK25:AL25)</f>
        <v>36</v>
      </c>
    </row>
    <row r="26" spans="1:39" ht="15.75" hidden="1" outlineLevel="7" x14ac:dyDescent="0.2">
      <c r="A26" s="137" t="s">
        <v>0</v>
      </c>
      <c r="B26" s="137" t="s">
        <v>553</v>
      </c>
      <c r="C26" s="138"/>
      <c r="D26" s="138"/>
      <c r="E26" s="8" t="s">
        <v>537</v>
      </c>
      <c r="F26" s="4">
        <f t="shared" ref="F26:O29" si="11">F27</f>
        <v>65</v>
      </c>
      <c r="G26" s="4">
        <f t="shared" si="11"/>
        <v>0</v>
      </c>
      <c r="H26" s="4">
        <f t="shared" si="11"/>
        <v>65</v>
      </c>
      <c r="I26" s="4">
        <f t="shared" si="11"/>
        <v>0</v>
      </c>
      <c r="J26" s="4">
        <f t="shared" si="11"/>
        <v>0</v>
      </c>
      <c r="K26" s="4">
        <f t="shared" si="11"/>
        <v>0</v>
      </c>
      <c r="L26" s="4">
        <f t="shared" si="11"/>
        <v>65</v>
      </c>
      <c r="M26" s="4">
        <f t="shared" si="11"/>
        <v>0</v>
      </c>
      <c r="N26" s="4">
        <f t="shared" si="11"/>
        <v>65</v>
      </c>
      <c r="O26" s="4">
        <f t="shared" si="11"/>
        <v>0</v>
      </c>
      <c r="P26" s="4">
        <f t="shared" ref="P26:Y29" si="12">P27</f>
        <v>0</v>
      </c>
      <c r="Q26" s="4">
        <f t="shared" si="12"/>
        <v>65</v>
      </c>
      <c r="R26" s="4">
        <f t="shared" si="12"/>
        <v>0</v>
      </c>
      <c r="S26" s="4">
        <f t="shared" si="12"/>
        <v>65</v>
      </c>
      <c r="T26" s="4">
        <f t="shared" si="12"/>
        <v>65</v>
      </c>
      <c r="U26" s="4">
        <f t="shared" si="12"/>
        <v>0</v>
      </c>
      <c r="V26" s="4">
        <f t="shared" si="12"/>
        <v>65</v>
      </c>
      <c r="W26" s="4">
        <f t="shared" si="12"/>
        <v>0</v>
      </c>
      <c r="X26" s="4">
        <f t="shared" si="12"/>
        <v>65</v>
      </c>
      <c r="Y26" s="4">
        <f t="shared" si="12"/>
        <v>0</v>
      </c>
      <c r="Z26" s="4">
        <f t="shared" ref="Z26:AI29" si="13">Z27</f>
        <v>65</v>
      </c>
      <c r="AA26" s="4">
        <f t="shared" si="13"/>
        <v>0</v>
      </c>
      <c r="AB26" s="4">
        <f t="shared" si="13"/>
        <v>65</v>
      </c>
      <c r="AC26" s="4">
        <f t="shared" si="13"/>
        <v>0</v>
      </c>
      <c r="AD26" s="4">
        <f t="shared" si="13"/>
        <v>65</v>
      </c>
      <c r="AE26" s="4">
        <f t="shared" si="13"/>
        <v>65</v>
      </c>
      <c r="AF26" s="4">
        <f t="shared" si="13"/>
        <v>0</v>
      </c>
      <c r="AG26" s="4">
        <f t="shared" si="13"/>
        <v>65</v>
      </c>
      <c r="AH26" s="4">
        <f t="shared" si="13"/>
        <v>0</v>
      </c>
      <c r="AI26" s="4">
        <f t="shared" si="13"/>
        <v>65</v>
      </c>
      <c r="AJ26" s="4">
        <f t="shared" ref="AJ26:AM29" si="14">AJ27</f>
        <v>0</v>
      </c>
      <c r="AK26" s="4">
        <f t="shared" si="14"/>
        <v>65</v>
      </c>
      <c r="AL26" s="4">
        <f t="shared" si="14"/>
        <v>0</v>
      </c>
      <c r="AM26" s="4">
        <f t="shared" si="14"/>
        <v>65</v>
      </c>
    </row>
    <row r="27" spans="1:39" ht="31.5" hidden="1" outlineLevel="1" x14ac:dyDescent="0.2">
      <c r="A27" s="137" t="s">
        <v>0</v>
      </c>
      <c r="B27" s="137" t="s">
        <v>21</v>
      </c>
      <c r="C27" s="137"/>
      <c r="D27" s="137"/>
      <c r="E27" s="13" t="s">
        <v>22</v>
      </c>
      <c r="F27" s="4">
        <f t="shared" si="11"/>
        <v>65</v>
      </c>
      <c r="G27" s="4">
        <f t="shared" si="11"/>
        <v>0</v>
      </c>
      <c r="H27" s="4">
        <f t="shared" si="11"/>
        <v>65</v>
      </c>
      <c r="I27" s="4">
        <f t="shared" si="11"/>
        <v>0</v>
      </c>
      <c r="J27" s="4">
        <f t="shared" si="11"/>
        <v>0</v>
      </c>
      <c r="K27" s="4">
        <f t="shared" si="11"/>
        <v>0</v>
      </c>
      <c r="L27" s="4">
        <f t="shared" si="11"/>
        <v>65</v>
      </c>
      <c r="M27" s="4">
        <f t="shared" si="11"/>
        <v>0</v>
      </c>
      <c r="N27" s="4">
        <f t="shared" si="11"/>
        <v>65</v>
      </c>
      <c r="O27" s="4">
        <f t="shared" si="11"/>
        <v>0</v>
      </c>
      <c r="P27" s="4">
        <f t="shared" si="12"/>
        <v>0</v>
      </c>
      <c r="Q27" s="4">
        <f t="shared" si="12"/>
        <v>65</v>
      </c>
      <c r="R27" s="4">
        <f t="shared" si="12"/>
        <v>0</v>
      </c>
      <c r="S27" s="4">
        <f t="shared" si="12"/>
        <v>65</v>
      </c>
      <c r="T27" s="4">
        <f t="shared" si="12"/>
        <v>65</v>
      </c>
      <c r="U27" s="4">
        <f t="shared" si="12"/>
        <v>0</v>
      </c>
      <c r="V27" s="4">
        <f t="shared" si="12"/>
        <v>65</v>
      </c>
      <c r="W27" s="4">
        <f t="shared" si="12"/>
        <v>0</v>
      </c>
      <c r="X27" s="4">
        <f t="shared" si="12"/>
        <v>65</v>
      </c>
      <c r="Y27" s="4">
        <f t="shared" si="12"/>
        <v>0</v>
      </c>
      <c r="Z27" s="4">
        <f t="shared" si="13"/>
        <v>65</v>
      </c>
      <c r="AA27" s="4">
        <f t="shared" si="13"/>
        <v>0</v>
      </c>
      <c r="AB27" s="4">
        <f t="shared" si="13"/>
        <v>65</v>
      </c>
      <c r="AC27" s="4">
        <f t="shared" si="13"/>
        <v>0</v>
      </c>
      <c r="AD27" s="4">
        <f t="shared" si="13"/>
        <v>65</v>
      </c>
      <c r="AE27" s="4">
        <f t="shared" si="13"/>
        <v>65</v>
      </c>
      <c r="AF27" s="4">
        <f t="shared" si="13"/>
        <v>0</v>
      </c>
      <c r="AG27" s="4">
        <f t="shared" si="13"/>
        <v>65</v>
      </c>
      <c r="AH27" s="4">
        <f t="shared" si="13"/>
        <v>0</v>
      </c>
      <c r="AI27" s="4">
        <f t="shared" si="13"/>
        <v>65</v>
      </c>
      <c r="AJ27" s="4">
        <f t="shared" si="14"/>
        <v>0</v>
      </c>
      <c r="AK27" s="4">
        <f t="shared" si="14"/>
        <v>65</v>
      </c>
      <c r="AL27" s="4">
        <f t="shared" si="14"/>
        <v>0</v>
      </c>
      <c r="AM27" s="4">
        <f t="shared" si="14"/>
        <v>65</v>
      </c>
    </row>
    <row r="28" spans="1:39" ht="15.75" hidden="1" outlineLevel="2" x14ac:dyDescent="0.2">
      <c r="A28" s="137" t="s">
        <v>0</v>
      </c>
      <c r="B28" s="137" t="s">
        <v>21</v>
      </c>
      <c r="C28" s="137" t="s">
        <v>4</v>
      </c>
      <c r="D28" s="137"/>
      <c r="E28" s="13" t="s">
        <v>5</v>
      </c>
      <c r="F28" s="4">
        <f t="shared" si="11"/>
        <v>65</v>
      </c>
      <c r="G28" s="4">
        <f t="shared" si="11"/>
        <v>0</v>
      </c>
      <c r="H28" s="4">
        <f t="shared" si="11"/>
        <v>65</v>
      </c>
      <c r="I28" s="4">
        <f t="shared" si="11"/>
        <v>0</v>
      </c>
      <c r="J28" s="4">
        <f t="shared" si="11"/>
        <v>0</v>
      </c>
      <c r="K28" s="4">
        <f t="shared" si="11"/>
        <v>0</v>
      </c>
      <c r="L28" s="4">
        <f t="shared" si="11"/>
        <v>65</v>
      </c>
      <c r="M28" s="4">
        <f t="shared" si="11"/>
        <v>0</v>
      </c>
      <c r="N28" s="4">
        <f t="shared" si="11"/>
        <v>65</v>
      </c>
      <c r="O28" s="4">
        <f t="shared" si="11"/>
        <v>0</v>
      </c>
      <c r="P28" s="4">
        <f t="shared" si="12"/>
        <v>0</v>
      </c>
      <c r="Q28" s="4">
        <f t="shared" si="12"/>
        <v>65</v>
      </c>
      <c r="R28" s="4">
        <f t="shared" si="12"/>
        <v>0</v>
      </c>
      <c r="S28" s="4">
        <f t="shared" si="12"/>
        <v>65</v>
      </c>
      <c r="T28" s="4">
        <f t="shared" si="12"/>
        <v>65</v>
      </c>
      <c r="U28" s="4">
        <f t="shared" si="12"/>
        <v>0</v>
      </c>
      <c r="V28" s="4">
        <f t="shared" si="12"/>
        <v>65</v>
      </c>
      <c r="W28" s="4">
        <f t="shared" si="12"/>
        <v>0</v>
      </c>
      <c r="X28" s="4">
        <f t="shared" si="12"/>
        <v>65</v>
      </c>
      <c r="Y28" s="4">
        <f t="shared" si="12"/>
        <v>0</v>
      </c>
      <c r="Z28" s="4">
        <f t="shared" si="13"/>
        <v>65</v>
      </c>
      <c r="AA28" s="4">
        <f t="shared" si="13"/>
        <v>0</v>
      </c>
      <c r="AB28" s="4">
        <f t="shared" si="13"/>
        <v>65</v>
      </c>
      <c r="AC28" s="4">
        <f t="shared" si="13"/>
        <v>0</v>
      </c>
      <c r="AD28" s="4">
        <f t="shared" si="13"/>
        <v>65</v>
      </c>
      <c r="AE28" s="4">
        <f t="shared" si="13"/>
        <v>65</v>
      </c>
      <c r="AF28" s="4">
        <f t="shared" si="13"/>
        <v>0</v>
      </c>
      <c r="AG28" s="4">
        <f t="shared" si="13"/>
        <v>65</v>
      </c>
      <c r="AH28" s="4">
        <f t="shared" si="13"/>
        <v>0</v>
      </c>
      <c r="AI28" s="4">
        <f t="shared" si="13"/>
        <v>65</v>
      </c>
      <c r="AJ28" s="4">
        <f t="shared" si="14"/>
        <v>0</v>
      </c>
      <c r="AK28" s="4">
        <f t="shared" si="14"/>
        <v>65</v>
      </c>
      <c r="AL28" s="4">
        <f t="shared" si="14"/>
        <v>0</v>
      </c>
      <c r="AM28" s="4">
        <f t="shared" si="14"/>
        <v>65</v>
      </c>
    </row>
    <row r="29" spans="1:39" ht="15.75" hidden="1" outlineLevel="3" x14ac:dyDescent="0.2">
      <c r="A29" s="137" t="s">
        <v>0</v>
      </c>
      <c r="B29" s="137" t="s">
        <v>21</v>
      </c>
      <c r="C29" s="137" t="s">
        <v>10</v>
      </c>
      <c r="D29" s="137"/>
      <c r="E29" s="13" t="s">
        <v>59</v>
      </c>
      <c r="F29" s="4">
        <f t="shared" si="11"/>
        <v>65</v>
      </c>
      <c r="G29" s="4">
        <f t="shared" si="11"/>
        <v>0</v>
      </c>
      <c r="H29" s="4">
        <f t="shared" si="11"/>
        <v>65</v>
      </c>
      <c r="I29" s="4">
        <f t="shared" si="11"/>
        <v>0</v>
      </c>
      <c r="J29" s="4">
        <f t="shared" si="11"/>
        <v>0</v>
      </c>
      <c r="K29" s="4">
        <f t="shared" si="11"/>
        <v>0</v>
      </c>
      <c r="L29" s="4">
        <f t="shared" si="11"/>
        <v>65</v>
      </c>
      <c r="M29" s="4">
        <f t="shared" si="11"/>
        <v>0</v>
      </c>
      <c r="N29" s="4">
        <f t="shared" si="11"/>
        <v>65</v>
      </c>
      <c r="O29" s="4">
        <f t="shared" si="11"/>
        <v>0</v>
      </c>
      <c r="P29" s="4">
        <f t="shared" si="12"/>
        <v>0</v>
      </c>
      <c r="Q29" s="4">
        <f t="shared" si="12"/>
        <v>65</v>
      </c>
      <c r="R29" s="4">
        <f t="shared" si="12"/>
        <v>0</v>
      </c>
      <c r="S29" s="4">
        <f t="shared" si="12"/>
        <v>65</v>
      </c>
      <c r="T29" s="4">
        <f t="shared" si="12"/>
        <v>65</v>
      </c>
      <c r="U29" s="4">
        <f t="shared" si="12"/>
        <v>0</v>
      </c>
      <c r="V29" s="4">
        <f t="shared" si="12"/>
        <v>65</v>
      </c>
      <c r="W29" s="4">
        <f t="shared" si="12"/>
        <v>0</v>
      </c>
      <c r="X29" s="4">
        <f t="shared" si="12"/>
        <v>65</v>
      </c>
      <c r="Y29" s="4">
        <f t="shared" si="12"/>
        <v>0</v>
      </c>
      <c r="Z29" s="4">
        <f t="shared" si="13"/>
        <v>65</v>
      </c>
      <c r="AA29" s="4">
        <f t="shared" si="13"/>
        <v>0</v>
      </c>
      <c r="AB29" s="4">
        <f t="shared" si="13"/>
        <v>65</v>
      </c>
      <c r="AC29" s="4">
        <f t="shared" si="13"/>
        <v>0</v>
      </c>
      <c r="AD29" s="4">
        <f t="shared" si="13"/>
        <v>65</v>
      </c>
      <c r="AE29" s="4">
        <f t="shared" si="13"/>
        <v>65</v>
      </c>
      <c r="AF29" s="4">
        <f t="shared" si="13"/>
        <v>0</v>
      </c>
      <c r="AG29" s="4">
        <f t="shared" si="13"/>
        <v>65</v>
      </c>
      <c r="AH29" s="4">
        <f t="shared" si="13"/>
        <v>0</v>
      </c>
      <c r="AI29" s="4">
        <f t="shared" si="13"/>
        <v>65</v>
      </c>
      <c r="AJ29" s="4">
        <f t="shared" si="14"/>
        <v>0</v>
      </c>
      <c r="AK29" s="4">
        <f t="shared" si="14"/>
        <v>65</v>
      </c>
      <c r="AL29" s="4">
        <f t="shared" si="14"/>
        <v>0</v>
      </c>
      <c r="AM29" s="4">
        <f t="shared" si="14"/>
        <v>65</v>
      </c>
    </row>
    <row r="30" spans="1:39" ht="31.5" hidden="1" outlineLevel="7" x14ac:dyDescent="0.2">
      <c r="A30" s="138" t="s">
        <v>0</v>
      </c>
      <c r="B30" s="138" t="s">
        <v>21</v>
      </c>
      <c r="C30" s="138" t="s">
        <v>10</v>
      </c>
      <c r="D30" s="138" t="s">
        <v>11</v>
      </c>
      <c r="E30" s="11" t="s">
        <v>12</v>
      </c>
      <c r="F30" s="5">
        <v>65</v>
      </c>
      <c r="G30" s="5"/>
      <c r="H30" s="5">
        <f>SUM(F30:G30)</f>
        <v>65</v>
      </c>
      <c r="I30" s="5"/>
      <c r="J30" s="5"/>
      <c r="K30" s="5"/>
      <c r="L30" s="5">
        <f>SUM(H30:K30)</f>
        <v>65</v>
      </c>
      <c r="M30" s="5"/>
      <c r="N30" s="5">
        <f>SUM(L30:M30)</f>
        <v>65</v>
      </c>
      <c r="O30" s="5"/>
      <c r="P30" s="5"/>
      <c r="Q30" s="5">
        <f>SUM(N30:P30)</f>
        <v>65</v>
      </c>
      <c r="R30" s="5"/>
      <c r="S30" s="5">
        <f>SUM(Q30:R30)</f>
        <v>65</v>
      </c>
      <c r="T30" s="5">
        <v>65</v>
      </c>
      <c r="U30" s="5"/>
      <c r="V30" s="5">
        <f>SUM(T30:U30)</f>
        <v>65</v>
      </c>
      <c r="W30" s="5"/>
      <c r="X30" s="5">
        <f>SUM(V30:W30)</f>
        <v>65</v>
      </c>
      <c r="Y30" s="5"/>
      <c r="Z30" s="5">
        <f>SUM(X30:Y30)</f>
        <v>65</v>
      </c>
      <c r="AA30" s="5"/>
      <c r="AB30" s="5">
        <f>SUM(Z30:AA30)</f>
        <v>65</v>
      </c>
      <c r="AC30" s="5"/>
      <c r="AD30" s="5">
        <f>SUM(AB30:AC30)</f>
        <v>65</v>
      </c>
      <c r="AE30" s="5">
        <v>65</v>
      </c>
      <c r="AF30" s="5"/>
      <c r="AG30" s="5">
        <f>SUM(AE30:AF30)</f>
        <v>65</v>
      </c>
      <c r="AH30" s="5"/>
      <c r="AI30" s="5">
        <f>SUM(AG30:AH30)</f>
        <v>65</v>
      </c>
      <c r="AJ30" s="5"/>
      <c r="AK30" s="5">
        <f>SUM(AI30:AJ30)</f>
        <v>65</v>
      </c>
      <c r="AL30" s="5"/>
      <c r="AM30" s="5">
        <f>SUM(AK30:AL30)</f>
        <v>65</v>
      </c>
    </row>
    <row r="31" spans="1:39" ht="15.75" hidden="1" outlineLevel="7" x14ac:dyDescent="0.2">
      <c r="A31" s="138"/>
      <c r="B31" s="138"/>
      <c r="C31" s="138"/>
      <c r="D31" s="138"/>
      <c r="E31" s="11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</row>
    <row r="32" spans="1:39" ht="15.75" hidden="1" x14ac:dyDescent="0.2">
      <c r="A32" s="137" t="s">
        <v>23</v>
      </c>
      <c r="B32" s="137"/>
      <c r="C32" s="137"/>
      <c r="D32" s="137"/>
      <c r="E32" s="13" t="s">
        <v>24</v>
      </c>
      <c r="F32" s="4">
        <f t="shared" ref="F32:AM32" si="15">F33+F50</f>
        <v>10936.199999999999</v>
      </c>
      <c r="G32" s="4">
        <f t="shared" si="15"/>
        <v>0</v>
      </c>
      <c r="H32" s="4">
        <f t="shared" si="15"/>
        <v>10936.199999999999</v>
      </c>
      <c r="I32" s="4">
        <f t="shared" si="15"/>
        <v>0</v>
      </c>
      <c r="J32" s="4">
        <f t="shared" si="15"/>
        <v>0</v>
      </c>
      <c r="K32" s="4">
        <f t="shared" si="15"/>
        <v>0</v>
      </c>
      <c r="L32" s="4">
        <f t="shared" si="15"/>
        <v>10936.199999999999</v>
      </c>
      <c r="M32" s="4">
        <f t="shared" si="15"/>
        <v>0</v>
      </c>
      <c r="N32" s="4">
        <f t="shared" si="15"/>
        <v>10936.199999999999</v>
      </c>
      <c r="O32" s="4">
        <f t="shared" si="15"/>
        <v>0</v>
      </c>
      <c r="P32" s="4">
        <f t="shared" si="15"/>
        <v>0</v>
      </c>
      <c r="Q32" s="4">
        <f t="shared" si="15"/>
        <v>10936.199999999999</v>
      </c>
      <c r="R32" s="4">
        <f t="shared" si="15"/>
        <v>0</v>
      </c>
      <c r="S32" s="4">
        <f t="shared" si="15"/>
        <v>10936.199999999999</v>
      </c>
      <c r="T32" s="4">
        <f t="shared" si="15"/>
        <v>10737.1</v>
      </c>
      <c r="U32" s="4">
        <f t="shared" si="15"/>
        <v>0</v>
      </c>
      <c r="V32" s="4">
        <f t="shared" si="15"/>
        <v>10737.1</v>
      </c>
      <c r="W32" s="4">
        <f t="shared" si="15"/>
        <v>0</v>
      </c>
      <c r="X32" s="4">
        <f t="shared" si="15"/>
        <v>10737.1</v>
      </c>
      <c r="Y32" s="4">
        <f t="shared" si="15"/>
        <v>0</v>
      </c>
      <c r="Z32" s="4">
        <f t="shared" si="15"/>
        <v>10737.1</v>
      </c>
      <c r="AA32" s="4">
        <f t="shared" si="15"/>
        <v>0</v>
      </c>
      <c r="AB32" s="4">
        <f t="shared" si="15"/>
        <v>10737.1</v>
      </c>
      <c r="AC32" s="4">
        <f t="shared" si="15"/>
        <v>0</v>
      </c>
      <c r="AD32" s="4">
        <f t="shared" si="15"/>
        <v>10737.1</v>
      </c>
      <c r="AE32" s="4">
        <f t="shared" si="15"/>
        <v>10737.1</v>
      </c>
      <c r="AF32" s="4">
        <f t="shared" si="15"/>
        <v>0</v>
      </c>
      <c r="AG32" s="4">
        <f t="shared" si="15"/>
        <v>10737.1</v>
      </c>
      <c r="AH32" s="4">
        <f t="shared" si="15"/>
        <v>0</v>
      </c>
      <c r="AI32" s="4">
        <f t="shared" si="15"/>
        <v>10737.1</v>
      </c>
      <c r="AJ32" s="4">
        <f t="shared" si="15"/>
        <v>0</v>
      </c>
      <c r="AK32" s="4">
        <f t="shared" si="15"/>
        <v>10737.1</v>
      </c>
      <c r="AL32" s="4">
        <f t="shared" si="15"/>
        <v>0</v>
      </c>
      <c r="AM32" s="4">
        <f t="shared" si="15"/>
        <v>10737.1</v>
      </c>
    </row>
    <row r="33" spans="1:39" ht="15.75" hidden="1" x14ac:dyDescent="0.2">
      <c r="A33" s="137" t="s">
        <v>23</v>
      </c>
      <c r="B33" s="137" t="s">
        <v>552</v>
      </c>
      <c r="C33" s="137"/>
      <c r="D33" s="137"/>
      <c r="E33" s="8" t="s">
        <v>536</v>
      </c>
      <c r="F33" s="4">
        <f t="shared" ref="F33:AM33" si="16">F34+F46</f>
        <v>10831.8</v>
      </c>
      <c r="G33" s="4">
        <f t="shared" si="16"/>
        <v>0</v>
      </c>
      <c r="H33" s="4">
        <f t="shared" si="16"/>
        <v>10831.8</v>
      </c>
      <c r="I33" s="4">
        <f t="shared" si="16"/>
        <v>0</v>
      </c>
      <c r="J33" s="4">
        <f t="shared" si="16"/>
        <v>0</v>
      </c>
      <c r="K33" s="4">
        <f t="shared" si="16"/>
        <v>0</v>
      </c>
      <c r="L33" s="4">
        <f t="shared" si="16"/>
        <v>10831.8</v>
      </c>
      <c r="M33" s="4">
        <f t="shared" si="16"/>
        <v>0</v>
      </c>
      <c r="N33" s="4">
        <f t="shared" si="16"/>
        <v>10831.8</v>
      </c>
      <c r="O33" s="4">
        <f t="shared" si="16"/>
        <v>0</v>
      </c>
      <c r="P33" s="4">
        <f t="shared" si="16"/>
        <v>0</v>
      </c>
      <c r="Q33" s="4">
        <f t="shared" si="16"/>
        <v>10831.8</v>
      </c>
      <c r="R33" s="4">
        <f t="shared" si="16"/>
        <v>0</v>
      </c>
      <c r="S33" s="4">
        <f t="shared" si="16"/>
        <v>10831.8</v>
      </c>
      <c r="T33" s="4">
        <f t="shared" si="16"/>
        <v>10632.7</v>
      </c>
      <c r="U33" s="4">
        <f t="shared" si="16"/>
        <v>0</v>
      </c>
      <c r="V33" s="4">
        <f t="shared" si="16"/>
        <v>10632.7</v>
      </c>
      <c r="W33" s="4">
        <f t="shared" si="16"/>
        <v>0</v>
      </c>
      <c r="X33" s="4">
        <f t="shared" si="16"/>
        <v>10632.7</v>
      </c>
      <c r="Y33" s="4">
        <f t="shared" si="16"/>
        <v>0</v>
      </c>
      <c r="Z33" s="4">
        <f t="shared" si="16"/>
        <v>10632.7</v>
      </c>
      <c r="AA33" s="4">
        <f t="shared" si="16"/>
        <v>0</v>
      </c>
      <c r="AB33" s="4">
        <f t="shared" si="16"/>
        <v>10632.7</v>
      </c>
      <c r="AC33" s="4">
        <f t="shared" si="16"/>
        <v>0</v>
      </c>
      <c r="AD33" s="4">
        <f t="shared" si="16"/>
        <v>10632.7</v>
      </c>
      <c r="AE33" s="4">
        <f t="shared" si="16"/>
        <v>10632.7</v>
      </c>
      <c r="AF33" s="4">
        <f t="shared" si="16"/>
        <v>0</v>
      </c>
      <c r="AG33" s="4">
        <f t="shared" si="16"/>
        <v>10632.7</v>
      </c>
      <c r="AH33" s="4">
        <f t="shared" si="16"/>
        <v>0</v>
      </c>
      <c r="AI33" s="4">
        <f t="shared" si="16"/>
        <v>10632.7</v>
      </c>
      <c r="AJ33" s="4">
        <f t="shared" si="16"/>
        <v>0</v>
      </c>
      <c r="AK33" s="4">
        <f t="shared" si="16"/>
        <v>10632.7</v>
      </c>
      <c r="AL33" s="4">
        <f t="shared" si="16"/>
        <v>0</v>
      </c>
      <c r="AM33" s="4">
        <f t="shared" si="16"/>
        <v>10632.7</v>
      </c>
    </row>
    <row r="34" spans="1:39" ht="47.25" hidden="1" outlineLevel="1" x14ac:dyDescent="0.2">
      <c r="A34" s="137" t="s">
        <v>23</v>
      </c>
      <c r="B34" s="137" t="s">
        <v>25</v>
      </c>
      <c r="C34" s="137"/>
      <c r="D34" s="137"/>
      <c r="E34" s="13" t="s">
        <v>26</v>
      </c>
      <c r="F34" s="4">
        <f t="shared" ref="F34:AM34" si="17">F35</f>
        <v>9685.7999999999993</v>
      </c>
      <c r="G34" s="4">
        <f t="shared" si="17"/>
        <v>0</v>
      </c>
      <c r="H34" s="4">
        <f t="shared" si="17"/>
        <v>9685.7999999999993</v>
      </c>
      <c r="I34" s="4">
        <f t="shared" si="17"/>
        <v>0</v>
      </c>
      <c r="J34" s="4">
        <f t="shared" si="17"/>
        <v>0</v>
      </c>
      <c r="K34" s="4">
        <f t="shared" si="17"/>
        <v>0</v>
      </c>
      <c r="L34" s="4">
        <f t="shared" si="17"/>
        <v>9685.7999999999993</v>
      </c>
      <c r="M34" s="4">
        <f t="shared" si="17"/>
        <v>0</v>
      </c>
      <c r="N34" s="4">
        <f t="shared" si="17"/>
        <v>9685.7999999999993</v>
      </c>
      <c r="O34" s="4">
        <f t="shared" si="17"/>
        <v>0</v>
      </c>
      <c r="P34" s="4">
        <f t="shared" si="17"/>
        <v>0</v>
      </c>
      <c r="Q34" s="4">
        <f t="shared" si="17"/>
        <v>9685.7999999999993</v>
      </c>
      <c r="R34" s="4">
        <f t="shared" si="17"/>
        <v>0</v>
      </c>
      <c r="S34" s="4">
        <f t="shared" si="17"/>
        <v>9685.7999999999993</v>
      </c>
      <c r="T34" s="4">
        <f t="shared" si="17"/>
        <v>9486.7000000000007</v>
      </c>
      <c r="U34" s="4">
        <f t="shared" si="17"/>
        <v>0</v>
      </c>
      <c r="V34" s="4">
        <f t="shared" si="17"/>
        <v>9486.7000000000007</v>
      </c>
      <c r="W34" s="4">
        <f t="shared" si="17"/>
        <v>0</v>
      </c>
      <c r="X34" s="4">
        <f t="shared" si="17"/>
        <v>9486.7000000000007</v>
      </c>
      <c r="Y34" s="4">
        <f t="shared" si="17"/>
        <v>0</v>
      </c>
      <c r="Z34" s="4">
        <f t="shared" si="17"/>
        <v>9486.7000000000007</v>
      </c>
      <c r="AA34" s="4">
        <f t="shared" si="17"/>
        <v>0</v>
      </c>
      <c r="AB34" s="4">
        <f t="shared" si="17"/>
        <v>9486.7000000000007</v>
      </c>
      <c r="AC34" s="4">
        <f t="shared" si="17"/>
        <v>0</v>
      </c>
      <c r="AD34" s="4">
        <f t="shared" si="17"/>
        <v>9486.7000000000007</v>
      </c>
      <c r="AE34" s="4">
        <f t="shared" si="17"/>
        <v>9486.7000000000007</v>
      </c>
      <c r="AF34" s="4">
        <f t="shared" si="17"/>
        <v>0</v>
      </c>
      <c r="AG34" s="4">
        <f t="shared" si="17"/>
        <v>9486.7000000000007</v>
      </c>
      <c r="AH34" s="4">
        <f t="shared" si="17"/>
        <v>0</v>
      </c>
      <c r="AI34" s="4">
        <f t="shared" si="17"/>
        <v>9486.7000000000007</v>
      </c>
      <c r="AJ34" s="4">
        <f t="shared" si="17"/>
        <v>0</v>
      </c>
      <c r="AK34" s="4">
        <f t="shared" si="17"/>
        <v>9486.7000000000007</v>
      </c>
      <c r="AL34" s="4">
        <f t="shared" si="17"/>
        <v>0</v>
      </c>
      <c r="AM34" s="4">
        <f t="shared" si="17"/>
        <v>9486.7000000000007</v>
      </c>
    </row>
    <row r="35" spans="1:39" ht="15.75" hidden="1" outlineLevel="2" x14ac:dyDescent="0.2">
      <c r="A35" s="137" t="s">
        <v>23</v>
      </c>
      <c r="B35" s="137" t="s">
        <v>25</v>
      </c>
      <c r="C35" s="137" t="s">
        <v>4</v>
      </c>
      <c r="D35" s="137"/>
      <c r="E35" s="13" t="s">
        <v>5</v>
      </c>
      <c r="F35" s="4">
        <f t="shared" ref="F35:AM35" si="18">F36+F40+F42+F44</f>
        <v>9685.7999999999993</v>
      </c>
      <c r="G35" s="4">
        <f t="shared" si="18"/>
        <v>0</v>
      </c>
      <c r="H35" s="4">
        <f t="shared" si="18"/>
        <v>9685.7999999999993</v>
      </c>
      <c r="I35" s="4">
        <f t="shared" si="18"/>
        <v>0</v>
      </c>
      <c r="J35" s="4">
        <f t="shared" si="18"/>
        <v>0</v>
      </c>
      <c r="K35" s="4">
        <f t="shared" si="18"/>
        <v>0</v>
      </c>
      <c r="L35" s="4">
        <f t="shared" si="18"/>
        <v>9685.7999999999993</v>
      </c>
      <c r="M35" s="4">
        <f t="shared" si="18"/>
        <v>0</v>
      </c>
      <c r="N35" s="4">
        <f t="shared" si="18"/>
        <v>9685.7999999999993</v>
      </c>
      <c r="O35" s="4">
        <f t="shared" si="18"/>
        <v>0</v>
      </c>
      <c r="P35" s="4">
        <f t="shared" si="18"/>
        <v>0</v>
      </c>
      <c r="Q35" s="4">
        <f t="shared" si="18"/>
        <v>9685.7999999999993</v>
      </c>
      <c r="R35" s="4">
        <f t="shared" si="18"/>
        <v>0</v>
      </c>
      <c r="S35" s="4">
        <f t="shared" si="18"/>
        <v>9685.7999999999993</v>
      </c>
      <c r="T35" s="4">
        <f t="shared" si="18"/>
        <v>9486.7000000000007</v>
      </c>
      <c r="U35" s="4">
        <f t="shared" si="18"/>
        <v>0</v>
      </c>
      <c r="V35" s="4">
        <f t="shared" si="18"/>
        <v>9486.7000000000007</v>
      </c>
      <c r="W35" s="4">
        <f t="shared" si="18"/>
        <v>0</v>
      </c>
      <c r="X35" s="4">
        <f t="shared" si="18"/>
        <v>9486.7000000000007</v>
      </c>
      <c r="Y35" s="4">
        <f t="shared" si="18"/>
        <v>0</v>
      </c>
      <c r="Z35" s="4">
        <f t="shared" si="18"/>
        <v>9486.7000000000007</v>
      </c>
      <c r="AA35" s="4">
        <f t="shared" si="18"/>
        <v>0</v>
      </c>
      <c r="AB35" s="4">
        <f t="shared" si="18"/>
        <v>9486.7000000000007</v>
      </c>
      <c r="AC35" s="4">
        <f t="shared" si="18"/>
        <v>0</v>
      </c>
      <c r="AD35" s="4">
        <f t="shared" si="18"/>
        <v>9486.7000000000007</v>
      </c>
      <c r="AE35" s="4">
        <f t="shared" si="18"/>
        <v>9486.7000000000007</v>
      </c>
      <c r="AF35" s="4">
        <f t="shared" si="18"/>
        <v>0</v>
      </c>
      <c r="AG35" s="4">
        <f t="shared" si="18"/>
        <v>9486.7000000000007</v>
      </c>
      <c r="AH35" s="4">
        <f t="shared" si="18"/>
        <v>0</v>
      </c>
      <c r="AI35" s="4">
        <f t="shared" si="18"/>
        <v>9486.7000000000007</v>
      </c>
      <c r="AJ35" s="4">
        <f t="shared" si="18"/>
        <v>0</v>
      </c>
      <c r="AK35" s="4">
        <f t="shared" si="18"/>
        <v>9486.7000000000007</v>
      </c>
      <c r="AL35" s="4">
        <f t="shared" si="18"/>
        <v>0</v>
      </c>
      <c r="AM35" s="4">
        <f t="shared" si="18"/>
        <v>9486.7000000000007</v>
      </c>
    </row>
    <row r="36" spans="1:39" ht="15.75" hidden="1" outlineLevel="3" x14ac:dyDescent="0.2">
      <c r="A36" s="137" t="s">
        <v>23</v>
      </c>
      <c r="B36" s="137" t="s">
        <v>25</v>
      </c>
      <c r="C36" s="137" t="s">
        <v>10</v>
      </c>
      <c r="D36" s="137"/>
      <c r="E36" s="13" t="s">
        <v>59</v>
      </c>
      <c r="F36" s="4">
        <f t="shared" ref="F36:AM36" si="19">F37+F38+F39</f>
        <v>4923.2</v>
      </c>
      <c r="G36" s="4">
        <f t="shared" si="19"/>
        <v>0</v>
      </c>
      <c r="H36" s="4">
        <f t="shared" si="19"/>
        <v>4923.2</v>
      </c>
      <c r="I36" s="4">
        <f t="shared" si="19"/>
        <v>0</v>
      </c>
      <c r="J36" s="4">
        <f t="shared" si="19"/>
        <v>0</v>
      </c>
      <c r="K36" s="4">
        <f t="shared" si="19"/>
        <v>0</v>
      </c>
      <c r="L36" s="4">
        <f t="shared" si="19"/>
        <v>4923.2</v>
      </c>
      <c r="M36" s="4">
        <f t="shared" si="19"/>
        <v>0</v>
      </c>
      <c r="N36" s="4">
        <f t="shared" si="19"/>
        <v>4923.2</v>
      </c>
      <c r="O36" s="4">
        <f t="shared" si="19"/>
        <v>0</v>
      </c>
      <c r="P36" s="4">
        <f t="shared" si="19"/>
        <v>0</v>
      </c>
      <c r="Q36" s="4">
        <f t="shared" si="19"/>
        <v>4923.2</v>
      </c>
      <c r="R36" s="4">
        <f t="shared" si="19"/>
        <v>0</v>
      </c>
      <c r="S36" s="4">
        <f t="shared" si="19"/>
        <v>4923.2</v>
      </c>
      <c r="T36" s="4">
        <f t="shared" si="19"/>
        <v>4724.1000000000004</v>
      </c>
      <c r="U36" s="4">
        <f t="shared" si="19"/>
        <v>0</v>
      </c>
      <c r="V36" s="4">
        <f t="shared" si="19"/>
        <v>4724.1000000000004</v>
      </c>
      <c r="W36" s="4">
        <f t="shared" si="19"/>
        <v>0</v>
      </c>
      <c r="X36" s="4">
        <f t="shared" si="19"/>
        <v>4724.1000000000004</v>
      </c>
      <c r="Y36" s="4">
        <f t="shared" si="19"/>
        <v>0</v>
      </c>
      <c r="Z36" s="4">
        <f t="shared" si="19"/>
        <v>4724.1000000000004</v>
      </c>
      <c r="AA36" s="4">
        <f t="shared" si="19"/>
        <v>0</v>
      </c>
      <c r="AB36" s="4">
        <f t="shared" si="19"/>
        <v>4724.1000000000004</v>
      </c>
      <c r="AC36" s="4">
        <f t="shared" si="19"/>
        <v>0</v>
      </c>
      <c r="AD36" s="4">
        <f t="shared" si="19"/>
        <v>4724.1000000000004</v>
      </c>
      <c r="AE36" s="4">
        <f t="shared" si="19"/>
        <v>4724.1000000000004</v>
      </c>
      <c r="AF36" s="4">
        <f t="shared" si="19"/>
        <v>0</v>
      </c>
      <c r="AG36" s="4">
        <f t="shared" si="19"/>
        <v>4724.1000000000004</v>
      </c>
      <c r="AH36" s="4">
        <f t="shared" si="19"/>
        <v>0</v>
      </c>
      <c r="AI36" s="4">
        <f t="shared" si="19"/>
        <v>4724.1000000000004</v>
      </c>
      <c r="AJ36" s="4">
        <f t="shared" si="19"/>
        <v>0</v>
      </c>
      <c r="AK36" s="4">
        <f t="shared" si="19"/>
        <v>4724.1000000000004</v>
      </c>
      <c r="AL36" s="4">
        <f t="shared" si="19"/>
        <v>0</v>
      </c>
      <c r="AM36" s="4">
        <f t="shared" si="19"/>
        <v>4724.1000000000004</v>
      </c>
    </row>
    <row r="37" spans="1:39" ht="63" hidden="1" outlineLevel="7" x14ac:dyDescent="0.2">
      <c r="A37" s="138" t="s">
        <v>23</v>
      </c>
      <c r="B37" s="138" t="s">
        <v>25</v>
      </c>
      <c r="C37" s="138" t="s">
        <v>10</v>
      </c>
      <c r="D37" s="138" t="s">
        <v>8</v>
      </c>
      <c r="E37" s="11" t="s">
        <v>9</v>
      </c>
      <c r="F37" s="5">
        <v>3960.5</v>
      </c>
      <c r="G37" s="5"/>
      <c r="H37" s="5">
        <f>SUM(F37:G37)</f>
        <v>3960.5</v>
      </c>
      <c r="I37" s="5"/>
      <c r="J37" s="5"/>
      <c r="K37" s="5"/>
      <c r="L37" s="5">
        <f>SUM(H37:K37)</f>
        <v>3960.5</v>
      </c>
      <c r="M37" s="5"/>
      <c r="N37" s="5">
        <f>SUM(L37:M37)</f>
        <v>3960.5</v>
      </c>
      <c r="O37" s="5"/>
      <c r="P37" s="5"/>
      <c r="Q37" s="5">
        <f>SUM(N37:P37)</f>
        <v>3960.5</v>
      </c>
      <c r="R37" s="5"/>
      <c r="S37" s="5">
        <f>SUM(Q37:R37)</f>
        <v>3960.5</v>
      </c>
      <c r="T37" s="5">
        <v>3761.4</v>
      </c>
      <c r="U37" s="5"/>
      <c r="V37" s="5">
        <f>SUM(T37:U37)</f>
        <v>3761.4</v>
      </c>
      <c r="W37" s="5"/>
      <c r="X37" s="5">
        <f>SUM(V37:W37)</f>
        <v>3761.4</v>
      </c>
      <c r="Y37" s="5"/>
      <c r="Z37" s="5">
        <f>SUM(X37:Y37)</f>
        <v>3761.4</v>
      </c>
      <c r="AA37" s="5"/>
      <c r="AB37" s="5">
        <f>SUM(Z37:AA37)</f>
        <v>3761.4</v>
      </c>
      <c r="AC37" s="5"/>
      <c r="AD37" s="5">
        <f>SUM(AB37:AC37)</f>
        <v>3761.4</v>
      </c>
      <c r="AE37" s="5">
        <v>3761.4</v>
      </c>
      <c r="AF37" s="5"/>
      <c r="AG37" s="5">
        <f>SUM(AE37:AF37)</f>
        <v>3761.4</v>
      </c>
      <c r="AH37" s="5"/>
      <c r="AI37" s="5">
        <f>SUM(AG37:AH37)</f>
        <v>3761.4</v>
      </c>
      <c r="AJ37" s="5"/>
      <c r="AK37" s="5">
        <f>SUM(AI37:AJ37)</f>
        <v>3761.4</v>
      </c>
      <c r="AL37" s="5"/>
      <c r="AM37" s="5">
        <f>SUM(AK37:AL37)</f>
        <v>3761.4</v>
      </c>
    </row>
    <row r="38" spans="1:39" ht="31.5" hidden="1" outlineLevel="7" x14ac:dyDescent="0.2">
      <c r="A38" s="138" t="s">
        <v>23</v>
      </c>
      <c r="B38" s="138" t="s">
        <v>25</v>
      </c>
      <c r="C38" s="138" t="s">
        <v>10</v>
      </c>
      <c r="D38" s="138" t="s">
        <v>11</v>
      </c>
      <c r="E38" s="11" t="s">
        <v>12</v>
      </c>
      <c r="F38" s="5">
        <v>959.9</v>
      </c>
      <c r="G38" s="5"/>
      <c r="H38" s="5">
        <f>SUM(F38:G38)</f>
        <v>959.9</v>
      </c>
      <c r="I38" s="5"/>
      <c r="J38" s="5"/>
      <c r="K38" s="5"/>
      <c r="L38" s="5">
        <f>SUM(H38:K38)</f>
        <v>959.9</v>
      </c>
      <c r="M38" s="5"/>
      <c r="N38" s="5">
        <f>SUM(L38:M38)</f>
        <v>959.9</v>
      </c>
      <c r="O38" s="5"/>
      <c r="P38" s="5"/>
      <c r="Q38" s="5">
        <f>SUM(N38:P38)</f>
        <v>959.9</v>
      </c>
      <c r="R38" s="5"/>
      <c r="S38" s="5">
        <f>SUM(Q38:R38)</f>
        <v>959.9</v>
      </c>
      <c r="T38" s="5">
        <v>959.9</v>
      </c>
      <c r="U38" s="5"/>
      <c r="V38" s="5">
        <f>SUM(T38:U38)</f>
        <v>959.9</v>
      </c>
      <c r="W38" s="5"/>
      <c r="X38" s="5">
        <f>SUM(V38:W38)</f>
        <v>959.9</v>
      </c>
      <c r="Y38" s="5"/>
      <c r="Z38" s="5">
        <f>SUM(X38:Y38)</f>
        <v>959.9</v>
      </c>
      <c r="AA38" s="5"/>
      <c r="AB38" s="5">
        <f>SUM(Z38:AA38)</f>
        <v>959.9</v>
      </c>
      <c r="AC38" s="5"/>
      <c r="AD38" s="5">
        <f>SUM(AB38:AC38)</f>
        <v>959.9</v>
      </c>
      <c r="AE38" s="5">
        <v>959.9</v>
      </c>
      <c r="AF38" s="5"/>
      <c r="AG38" s="5">
        <f>SUM(AE38:AF38)</f>
        <v>959.9</v>
      </c>
      <c r="AH38" s="5"/>
      <c r="AI38" s="5">
        <f>SUM(AG38:AH38)</f>
        <v>959.9</v>
      </c>
      <c r="AJ38" s="5"/>
      <c r="AK38" s="5">
        <f>SUM(AI38:AJ38)</f>
        <v>959.9</v>
      </c>
      <c r="AL38" s="5"/>
      <c r="AM38" s="5">
        <f>SUM(AK38:AL38)</f>
        <v>959.9</v>
      </c>
    </row>
    <row r="39" spans="1:39" ht="15.75" hidden="1" outlineLevel="7" x14ac:dyDescent="0.2">
      <c r="A39" s="138" t="s">
        <v>23</v>
      </c>
      <c r="B39" s="138" t="s">
        <v>25</v>
      </c>
      <c r="C39" s="138" t="s">
        <v>10</v>
      </c>
      <c r="D39" s="138" t="s">
        <v>27</v>
      </c>
      <c r="E39" s="11" t="s">
        <v>28</v>
      </c>
      <c r="F39" s="5">
        <v>2.8</v>
      </c>
      <c r="G39" s="5"/>
      <c r="H39" s="5">
        <f>SUM(F39:G39)</f>
        <v>2.8</v>
      </c>
      <c r="I39" s="5"/>
      <c r="J39" s="5"/>
      <c r="K39" s="5"/>
      <c r="L39" s="5">
        <f>SUM(H39:K39)</f>
        <v>2.8</v>
      </c>
      <c r="M39" s="5"/>
      <c r="N39" s="5">
        <f>SUM(L39:M39)</f>
        <v>2.8</v>
      </c>
      <c r="O39" s="5"/>
      <c r="P39" s="5"/>
      <c r="Q39" s="5">
        <f>SUM(N39:P39)</f>
        <v>2.8</v>
      </c>
      <c r="R39" s="5"/>
      <c r="S39" s="5">
        <f>SUM(Q39:R39)</f>
        <v>2.8</v>
      </c>
      <c r="T39" s="5">
        <v>2.8</v>
      </c>
      <c r="U39" s="5"/>
      <c r="V39" s="5">
        <f>SUM(T39:U39)</f>
        <v>2.8</v>
      </c>
      <c r="W39" s="5"/>
      <c r="X39" s="5">
        <f>SUM(V39:W39)</f>
        <v>2.8</v>
      </c>
      <c r="Y39" s="5"/>
      <c r="Z39" s="5">
        <f>SUM(X39:Y39)</f>
        <v>2.8</v>
      </c>
      <c r="AA39" s="5"/>
      <c r="AB39" s="5">
        <f>SUM(Z39:AA39)</f>
        <v>2.8</v>
      </c>
      <c r="AC39" s="5"/>
      <c r="AD39" s="5">
        <f>SUM(AB39:AC39)</f>
        <v>2.8</v>
      </c>
      <c r="AE39" s="5">
        <v>2.8</v>
      </c>
      <c r="AF39" s="5"/>
      <c r="AG39" s="5">
        <f>SUM(AE39:AF39)</f>
        <v>2.8</v>
      </c>
      <c r="AH39" s="5"/>
      <c r="AI39" s="5">
        <f>SUM(AG39:AH39)</f>
        <v>2.8</v>
      </c>
      <c r="AJ39" s="5"/>
      <c r="AK39" s="5">
        <f>SUM(AI39:AJ39)</f>
        <v>2.8</v>
      </c>
      <c r="AL39" s="5"/>
      <c r="AM39" s="5">
        <f>SUM(AK39:AL39)</f>
        <v>2.8</v>
      </c>
    </row>
    <row r="40" spans="1:39" ht="15.75" hidden="1" outlineLevel="3" x14ac:dyDescent="0.2">
      <c r="A40" s="137" t="s">
        <v>23</v>
      </c>
      <c r="B40" s="137" t="s">
        <v>25</v>
      </c>
      <c r="C40" s="137" t="s">
        <v>29</v>
      </c>
      <c r="D40" s="137"/>
      <c r="E40" s="13" t="s">
        <v>30</v>
      </c>
      <c r="F40" s="4">
        <f t="shared" ref="F40:AM40" si="20">F41</f>
        <v>1978.6</v>
      </c>
      <c r="G40" s="4">
        <f t="shared" si="20"/>
        <v>0</v>
      </c>
      <c r="H40" s="4">
        <f t="shared" si="20"/>
        <v>1978.6</v>
      </c>
      <c r="I40" s="4">
        <f t="shared" si="20"/>
        <v>0</v>
      </c>
      <c r="J40" s="4">
        <f t="shared" si="20"/>
        <v>0</v>
      </c>
      <c r="K40" s="4">
        <f t="shared" si="20"/>
        <v>0</v>
      </c>
      <c r="L40" s="4">
        <f t="shared" si="20"/>
        <v>1978.6</v>
      </c>
      <c r="M40" s="4">
        <f t="shared" si="20"/>
        <v>0</v>
      </c>
      <c r="N40" s="4">
        <f t="shared" si="20"/>
        <v>1978.6</v>
      </c>
      <c r="O40" s="4">
        <f t="shared" si="20"/>
        <v>0</v>
      </c>
      <c r="P40" s="4">
        <f t="shared" si="20"/>
        <v>0</v>
      </c>
      <c r="Q40" s="4">
        <f t="shared" si="20"/>
        <v>1978.6</v>
      </c>
      <c r="R40" s="4">
        <f t="shared" si="20"/>
        <v>0</v>
      </c>
      <c r="S40" s="4">
        <f t="shared" si="20"/>
        <v>1978.6</v>
      </c>
      <c r="T40" s="4">
        <f t="shared" si="20"/>
        <v>1978.6</v>
      </c>
      <c r="U40" s="4">
        <f t="shared" si="20"/>
        <v>0</v>
      </c>
      <c r="V40" s="4">
        <f t="shared" si="20"/>
        <v>1978.6</v>
      </c>
      <c r="W40" s="4">
        <f t="shared" si="20"/>
        <v>0</v>
      </c>
      <c r="X40" s="4">
        <f t="shared" si="20"/>
        <v>1978.6</v>
      </c>
      <c r="Y40" s="4">
        <f t="shared" si="20"/>
        <v>0</v>
      </c>
      <c r="Z40" s="4">
        <f t="shared" si="20"/>
        <v>1978.6</v>
      </c>
      <c r="AA40" s="4">
        <f t="shared" si="20"/>
        <v>0</v>
      </c>
      <c r="AB40" s="4">
        <f t="shared" si="20"/>
        <v>1978.6</v>
      </c>
      <c r="AC40" s="4">
        <f t="shared" si="20"/>
        <v>0</v>
      </c>
      <c r="AD40" s="4">
        <f t="shared" si="20"/>
        <v>1978.6</v>
      </c>
      <c r="AE40" s="4">
        <f t="shared" si="20"/>
        <v>1978.6</v>
      </c>
      <c r="AF40" s="4">
        <f t="shared" si="20"/>
        <v>0</v>
      </c>
      <c r="AG40" s="4">
        <f t="shared" si="20"/>
        <v>1978.6</v>
      </c>
      <c r="AH40" s="4">
        <f t="shared" si="20"/>
        <v>0</v>
      </c>
      <c r="AI40" s="4">
        <f t="shared" si="20"/>
        <v>1978.6</v>
      </c>
      <c r="AJ40" s="4">
        <f t="shared" si="20"/>
        <v>0</v>
      </c>
      <c r="AK40" s="4">
        <f t="shared" si="20"/>
        <v>1978.6</v>
      </c>
      <c r="AL40" s="4">
        <f t="shared" si="20"/>
        <v>0</v>
      </c>
      <c r="AM40" s="4">
        <f t="shared" si="20"/>
        <v>1978.6</v>
      </c>
    </row>
    <row r="41" spans="1:39" ht="63" hidden="1" outlineLevel="7" x14ac:dyDescent="0.2">
      <c r="A41" s="138" t="s">
        <v>23</v>
      </c>
      <c r="B41" s="138" t="s">
        <v>25</v>
      </c>
      <c r="C41" s="138" t="s">
        <v>29</v>
      </c>
      <c r="D41" s="138" t="s">
        <v>8</v>
      </c>
      <c r="E41" s="11" t="s">
        <v>9</v>
      </c>
      <c r="F41" s="5">
        <v>1978.6</v>
      </c>
      <c r="G41" s="5"/>
      <c r="H41" s="5">
        <f>SUM(F41:G41)</f>
        <v>1978.6</v>
      </c>
      <c r="I41" s="5"/>
      <c r="J41" s="5"/>
      <c r="K41" s="5"/>
      <c r="L41" s="5">
        <f>SUM(H41:K41)</f>
        <v>1978.6</v>
      </c>
      <c r="M41" s="5"/>
      <c r="N41" s="5">
        <f>SUM(L41:M41)</f>
        <v>1978.6</v>
      </c>
      <c r="O41" s="5"/>
      <c r="P41" s="5"/>
      <c r="Q41" s="5">
        <f>SUM(N41:P41)</f>
        <v>1978.6</v>
      </c>
      <c r="R41" s="5"/>
      <c r="S41" s="5">
        <f>SUM(Q41:R41)</f>
        <v>1978.6</v>
      </c>
      <c r="T41" s="5">
        <v>1978.6</v>
      </c>
      <c r="U41" s="5"/>
      <c r="V41" s="5">
        <f>SUM(T41:U41)</f>
        <v>1978.6</v>
      </c>
      <c r="W41" s="5"/>
      <c r="X41" s="5">
        <f>SUM(V41:W41)</f>
        <v>1978.6</v>
      </c>
      <c r="Y41" s="5"/>
      <c r="Z41" s="5">
        <f>SUM(X41:Y41)</f>
        <v>1978.6</v>
      </c>
      <c r="AA41" s="5"/>
      <c r="AB41" s="5">
        <f>SUM(Z41:AA41)</f>
        <v>1978.6</v>
      </c>
      <c r="AC41" s="5"/>
      <c r="AD41" s="5">
        <f>SUM(AB41:AC41)</f>
        <v>1978.6</v>
      </c>
      <c r="AE41" s="5">
        <v>1978.6</v>
      </c>
      <c r="AF41" s="5"/>
      <c r="AG41" s="5">
        <f>SUM(AE41:AF41)</f>
        <v>1978.6</v>
      </c>
      <c r="AH41" s="5"/>
      <c r="AI41" s="5">
        <f>SUM(AG41:AH41)</f>
        <v>1978.6</v>
      </c>
      <c r="AJ41" s="5"/>
      <c r="AK41" s="5">
        <f>SUM(AI41:AJ41)</f>
        <v>1978.6</v>
      </c>
      <c r="AL41" s="5"/>
      <c r="AM41" s="5">
        <f>SUM(AK41:AL41)</f>
        <v>1978.6</v>
      </c>
    </row>
    <row r="42" spans="1:39" ht="31.5" hidden="1" outlineLevel="3" x14ac:dyDescent="0.2">
      <c r="A42" s="137" t="s">
        <v>23</v>
      </c>
      <c r="B42" s="137" t="s">
        <v>25</v>
      </c>
      <c r="C42" s="137" t="s">
        <v>13</v>
      </c>
      <c r="D42" s="137"/>
      <c r="E42" s="13" t="s">
        <v>14</v>
      </c>
      <c r="F42" s="4">
        <f t="shared" ref="F42:AM42" si="21">F43</f>
        <v>105.6</v>
      </c>
      <c r="G42" s="4">
        <f t="shared" si="21"/>
        <v>0</v>
      </c>
      <c r="H42" s="4">
        <f t="shared" si="21"/>
        <v>105.6</v>
      </c>
      <c r="I42" s="4">
        <f t="shared" si="21"/>
        <v>0</v>
      </c>
      <c r="J42" s="4">
        <f t="shared" si="21"/>
        <v>0</v>
      </c>
      <c r="K42" s="4">
        <f t="shared" si="21"/>
        <v>0</v>
      </c>
      <c r="L42" s="4">
        <f t="shared" si="21"/>
        <v>105.6</v>
      </c>
      <c r="M42" s="4">
        <f t="shared" si="21"/>
        <v>0</v>
      </c>
      <c r="N42" s="4">
        <f t="shared" si="21"/>
        <v>105.6</v>
      </c>
      <c r="O42" s="4">
        <f t="shared" si="21"/>
        <v>0</v>
      </c>
      <c r="P42" s="4">
        <f t="shared" si="21"/>
        <v>0</v>
      </c>
      <c r="Q42" s="4">
        <f t="shared" si="21"/>
        <v>105.6</v>
      </c>
      <c r="R42" s="4">
        <f t="shared" si="21"/>
        <v>0</v>
      </c>
      <c r="S42" s="4">
        <f t="shared" si="21"/>
        <v>105.6</v>
      </c>
      <c r="T42" s="4">
        <f t="shared" si="21"/>
        <v>105.6</v>
      </c>
      <c r="U42" s="4">
        <f t="shared" si="21"/>
        <v>0</v>
      </c>
      <c r="V42" s="4">
        <f t="shared" si="21"/>
        <v>105.6</v>
      </c>
      <c r="W42" s="4">
        <f t="shared" si="21"/>
        <v>0</v>
      </c>
      <c r="X42" s="4">
        <f t="shared" si="21"/>
        <v>105.6</v>
      </c>
      <c r="Y42" s="4">
        <f t="shared" si="21"/>
        <v>0</v>
      </c>
      <c r="Z42" s="4">
        <f t="shared" si="21"/>
        <v>105.6</v>
      </c>
      <c r="AA42" s="4">
        <f t="shared" si="21"/>
        <v>0</v>
      </c>
      <c r="AB42" s="4">
        <f t="shared" si="21"/>
        <v>105.6</v>
      </c>
      <c r="AC42" s="4">
        <f t="shared" si="21"/>
        <v>0</v>
      </c>
      <c r="AD42" s="4">
        <f t="shared" si="21"/>
        <v>105.6</v>
      </c>
      <c r="AE42" s="4">
        <f t="shared" si="21"/>
        <v>105.6</v>
      </c>
      <c r="AF42" s="4">
        <f t="shared" si="21"/>
        <v>0</v>
      </c>
      <c r="AG42" s="4">
        <f t="shared" si="21"/>
        <v>105.6</v>
      </c>
      <c r="AH42" s="4">
        <f t="shared" si="21"/>
        <v>0</v>
      </c>
      <c r="AI42" s="4">
        <f t="shared" si="21"/>
        <v>105.6</v>
      </c>
      <c r="AJ42" s="4">
        <f t="shared" si="21"/>
        <v>0</v>
      </c>
      <c r="AK42" s="4">
        <f t="shared" si="21"/>
        <v>105.6</v>
      </c>
      <c r="AL42" s="4">
        <f t="shared" si="21"/>
        <v>0</v>
      </c>
      <c r="AM42" s="4">
        <f t="shared" si="21"/>
        <v>105.6</v>
      </c>
    </row>
    <row r="43" spans="1:39" ht="31.5" hidden="1" outlineLevel="7" x14ac:dyDescent="0.2">
      <c r="A43" s="138" t="s">
        <v>23</v>
      </c>
      <c r="B43" s="138" t="s">
        <v>25</v>
      </c>
      <c r="C43" s="138" t="s">
        <v>13</v>
      </c>
      <c r="D43" s="138" t="s">
        <v>11</v>
      </c>
      <c r="E43" s="11" t="s">
        <v>12</v>
      </c>
      <c r="F43" s="5">
        <v>105.6</v>
      </c>
      <c r="G43" s="5"/>
      <c r="H43" s="5">
        <f>SUM(F43:G43)</f>
        <v>105.6</v>
      </c>
      <c r="I43" s="5"/>
      <c r="J43" s="5"/>
      <c r="K43" s="5"/>
      <c r="L43" s="5">
        <f>SUM(H43:K43)</f>
        <v>105.6</v>
      </c>
      <c r="M43" s="5"/>
      <c r="N43" s="5">
        <f>SUM(L43:M43)</f>
        <v>105.6</v>
      </c>
      <c r="O43" s="5"/>
      <c r="P43" s="5"/>
      <c r="Q43" s="5">
        <f>SUM(N43:P43)</f>
        <v>105.6</v>
      </c>
      <c r="R43" s="5"/>
      <c r="S43" s="5">
        <f>SUM(Q43:R43)</f>
        <v>105.6</v>
      </c>
      <c r="T43" s="5">
        <v>105.6</v>
      </c>
      <c r="U43" s="5"/>
      <c r="V43" s="5">
        <f>SUM(T43:U43)</f>
        <v>105.6</v>
      </c>
      <c r="W43" s="5"/>
      <c r="X43" s="5">
        <f>SUM(V43:W43)</f>
        <v>105.6</v>
      </c>
      <c r="Y43" s="5"/>
      <c r="Z43" s="5">
        <f>SUM(X43:Y43)</f>
        <v>105.6</v>
      </c>
      <c r="AA43" s="5"/>
      <c r="AB43" s="5">
        <f>SUM(Z43:AA43)</f>
        <v>105.6</v>
      </c>
      <c r="AC43" s="5"/>
      <c r="AD43" s="5">
        <f>SUM(AB43:AC43)</f>
        <v>105.6</v>
      </c>
      <c r="AE43" s="5">
        <v>105.6</v>
      </c>
      <c r="AF43" s="5"/>
      <c r="AG43" s="5">
        <f>SUM(AE43:AF43)</f>
        <v>105.6</v>
      </c>
      <c r="AH43" s="5"/>
      <c r="AI43" s="5">
        <f>SUM(AG43:AH43)</f>
        <v>105.6</v>
      </c>
      <c r="AJ43" s="5"/>
      <c r="AK43" s="5">
        <f>SUM(AI43:AJ43)</f>
        <v>105.6</v>
      </c>
      <c r="AL43" s="5"/>
      <c r="AM43" s="5">
        <f>SUM(AK43:AL43)</f>
        <v>105.6</v>
      </c>
    </row>
    <row r="44" spans="1:39" ht="15.75" hidden="1" outlineLevel="3" x14ac:dyDescent="0.2">
      <c r="A44" s="137" t="s">
        <v>23</v>
      </c>
      <c r="B44" s="137" t="s">
        <v>25</v>
      </c>
      <c r="C44" s="137" t="s">
        <v>31</v>
      </c>
      <c r="D44" s="137"/>
      <c r="E44" s="13" t="s">
        <v>32</v>
      </c>
      <c r="F44" s="4">
        <f t="shared" ref="F44:AM44" si="22">F45</f>
        <v>2678.4</v>
      </c>
      <c r="G44" s="4">
        <f t="shared" si="22"/>
        <v>0</v>
      </c>
      <c r="H44" s="4">
        <f t="shared" si="22"/>
        <v>2678.4</v>
      </c>
      <c r="I44" s="4">
        <f t="shared" si="22"/>
        <v>0</v>
      </c>
      <c r="J44" s="4">
        <f t="shared" si="22"/>
        <v>0</v>
      </c>
      <c r="K44" s="4">
        <f t="shared" si="22"/>
        <v>0</v>
      </c>
      <c r="L44" s="4">
        <f t="shared" si="22"/>
        <v>2678.4</v>
      </c>
      <c r="M44" s="4">
        <f t="shared" si="22"/>
        <v>0</v>
      </c>
      <c r="N44" s="4">
        <f t="shared" si="22"/>
        <v>2678.4</v>
      </c>
      <c r="O44" s="4">
        <f t="shared" si="22"/>
        <v>0</v>
      </c>
      <c r="P44" s="4">
        <f t="shared" si="22"/>
        <v>0</v>
      </c>
      <c r="Q44" s="4">
        <f t="shared" si="22"/>
        <v>2678.4</v>
      </c>
      <c r="R44" s="4">
        <f t="shared" si="22"/>
        <v>0</v>
      </c>
      <c r="S44" s="4">
        <f t="shared" si="22"/>
        <v>2678.4</v>
      </c>
      <c r="T44" s="4">
        <f t="shared" si="22"/>
        <v>2678.4</v>
      </c>
      <c r="U44" s="4">
        <f t="shared" si="22"/>
        <v>0</v>
      </c>
      <c r="V44" s="4">
        <f t="shared" si="22"/>
        <v>2678.4</v>
      </c>
      <c r="W44" s="4">
        <f t="shared" si="22"/>
        <v>0</v>
      </c>
      <c r="X44" s="4">
        <f t="shared" si="22"/>
        <v>2678.4</v>
      </c>
      <c r="Y44" s="4">
        <f t="shared" si="22"/>
        <v>0</v>
      </c>
      <c r="Z44" s="4">
        <f t="shared" si="22"/>
        <v>2678.4</v>
      </c>
      <c r="AA44" s="4">
        <f t="shared" si="22"/>
        <v>0</v>
      </c>
      <c r="AB44" s="4">
        <f t="shared" si="22"/>
        <v>2678.4</v>
      </c>
      <c r="AC44" s="4">
        <f t="shared" si="22"/>
        <v>0</v>
      </c>
      <c r="AD44" s="4">
        <f t="shared" si="22"/>
        <v>2678.4</v>
      </c>
      <c r="AE44" s="4">
        <f t="shared" si="22"/>
        <v>2678.4</v>
      </c>
      <c r="AF44" s="4">
        <f t="shared" si="22"/>
        <v>0</v>
      </c>
      <c r="AG44" s="4">
        <f t="shared" si="22"/>
        <v>2678.4</v>
      </c>
      <c r="AH44" s="4">
        <f t="shared" si="22"/>
        <v>0</v>
      </c>
      <c r="AI44" s="4">
        <f t="shared" si="22"/>
        <v>2678.4</v>
      </c>
      <c r="AJ44" s="4">
        <f t="shared" si="22"/>
        <v>0</v>
      </c>
      <c r="AK44" s="4">
        <f t="shared" si="22"/>
        <v>2678.4</v>
      </c>
      <c r="AL44" s="4">
        <f t="shared" si="22"/>
        <v>0</v>
      </c>
      <c r="AM44" s="4">
        <f t="shared" si="22"/>
        <v>2678.4</v>
      </c>
    </row>
    <row r="45" spans="1:39" ht="15.75" hidden="1" outlineLevel="7" x14ac:dyDescent="0.2">
      <c r="A45" s="138" t="s">
        <v>23</v>
      </c>
      <c r="B45" s="138" t="s">
        <v>25</v>
      </c>
      <c r="C45" s="138" t="s">
        <v>31</v>
      </c>
      <c r="D45" s="138" t="s">
        <v>33</v>
      </c>
      <c r="E45" s="11" t="s">
        <v>34</v>
      </c>
      <c r="F45" s="5">
        <v>2678.4</v>
      </c>
      <c r="G45" s="5"/>
      <c r="H45" s="5">
        <f>SUM(F45:G45)</f>
        <v>2678.4</v>
      </c>
      <c r="I45" s="5"/>
      <c r="J45" s="5"/>
      <c r="K45" s="5"/>
      <c r="L45" s="5">
        <f>SUM(H45:K45)</f>
        <v>2678.4</v>
      </c>
      <c r="M45" s="5"/>
      <c r="N45" s="5">
        <f>SUM(L45:M45)</f>
        <v>2678.4</v>
      </c>
      <c r="O45" s="5"/>
      <c r="P45" s="5"/>
      <c r="Q45" s="5">
        <f>SUM(N45:P45)</f>
        <v>2678.4</v>
      </c>
      <c r="R45" s="5"/>
      <c r="S45" s="5">
        <f>SUM(Q45:R45)</f>
        <v>2678.4</v>
      </c>
      <c r="T45" s="5">
        <v>2678.4</v>
      </c>
      <c r="U45" s="5"/>
      <c r="V45" s="5">
        <f>SUM(T45:U45)</f>
        <v>2678.4</v>
      </c>
      <c r="W45" s="5"/>
      <c r="X45" s="5">
        <f>SUM(V45:W45)</f>
        <v>2678.4</v>
      </c>
      <c r="Y45" s="5"/>
      <c r="Z45" s="5">
        <f>SUM(X45:Y45)</f>
        <v>2678.4</v>
      </c>
      <c r="AA45" s="5"/>
      <c r="AB45" s="5">
        <f>SUM(Z45:AA45)</f>
        <v>2678.4</v>
      </c>
      <c r="AC45" s="5"/>
      <c r="AD45" s="5">
        <f>SUM(AB45:AC45)</f>
        <v>2678.4</v>
      </c>
      <c r="AE45" s="5">
        <v>2678.4</v>
      </c>
      <c r="AF45" s="5"/>
      <c r="AG45" s="5">
        <f>SUM(AE45:AF45)</f>
        <v>2678.4</v>
      </c>
      <c r="AH45" s="5"/>
      <c r="AI45" s="5">
        <f>SUM(AG45:AH45)</f>
        <v>2678.4</v>
      </c>
      <c r="AJ45" s="5"/>
      <c r="AK45" s="5">
        <f>SUM(AI45:AJ45)</f>
        <v>2678.4</v>
      </c>
      <c r="AL45" s="5"/>
      <c r="AM45" s="5">
        <f>SUM(AK45:AL45)</f>
        <v>2678.4</v>
      </c>
    </row>
    <row r="46" spans="1:39" ht="15.75" hidden="1" outlineLevel="1" x14ac:dyDescent="0.2">
      <c r="A46" s="137" t="s">
        <v>23</v>
      </c>
      <c r="B46" s="137" t="s">
        <v>15</v>
      </c>
      <c r="C46" s="137"/>
      <c r="D46" s="137"/>
      <c r="E46" s="13" t="s">
        <v>16</v>
      </c>
      <c r="F46" s="4">
        <f t="shared" ref="F46:O48" si="23">F47</f>
        <v>1146</v>
      </c>
      <c r="G46" s="4">
        <f t="shared" si="23"/>
        <v>0</v>
      </c>
      <c r="H46" s="4">
        <f t="shared" si="23"/>
        <v>1146</v>
      </c>
      <c r="I46" s="4">
        <f t="shared" si="23"/>
        <v>0</v>
      </c>
      <c r="J46" s="4">
        <f t="shared" si="23"/>
        <v>0</v>
      </c>
      <c r="K46" s="4">
        <f t="shared" si="23"/>
        <v>0</v>
      </c>
      <c r="L46" s="4">
        <f t="shared" si="23"/>
        <v>1146</v>
      </c>
      <c r="M46" s="4">
        <f t="shared" si="23"/>
        <v>0</v>
      </c>
      <c r="N46" s="4">
        <f t="shared" si="23"/>
        <v>1146</v>
      </c>
      <c r="O46" s="4">
        <f t="shared" si="23"/>
        <v>0</v>
      </c>
      <c r="P46" s="4">
        <f t="shared" ref="P46:Y48" si="24">P47</f>
        <v>0</v>
      </c>
      <c r="Q46" s="4">
        <f t="shared" si="24"/>
        <v>1146</v>
      </c>
      <c r="R46" s="4">
        <f t="shared" si="24"/>
        <v>0</v>
      </c>
      <c r="S46" s="4">
        <f t="shared" si="24"/>
        <v>1146</v>
      </c>
      <c r="T46" s="4">
        <f t="shared" si="24"/>
        <v>1146</v>
      </c>
      <c r="U46" s="4">
        <f t="shared" si="24"/>
        <v>0</v>
      </c>
      <c r="V46" s="4">
        <f t="shared" si="24"/>
        <v>1146</v>
      </c>
      <c r="W46" s="4">
        <f t="shared" si="24"/>
        <v>0</v>
      </c>
      <c r="X46" s="4">
        <f t="shared" si="24"/>
        <v>1146</v>
      </c>
      <c r="Y46" s="4">
        <f t="shared" si="24"/>
        <v>0</v>
      </c>
      <c r="Z46" s="4">
        <f t="shared" ref="Z46:AI48" si="25">Z47</f>
        <v>1146</v>
      </c>
      <c r="AA46" s="4">
        <f t="shared" si="25"/>
        <v>0</v>
      </c>
      <c r="AB46" s="4">
        <f t="shared" si="25"/>
        <v>1146</v>
      </c>
      <c r="AC46" s="4">
        <f t="shared" si="25"/>
        <v>0</v>
      </c>
      <c r="AD46" s="4">
        <f t="shared" si="25"/>
        <v>1146</v>
      </c>
      <c r="AE46" s="4">
        <f t="shared" si="25"/>
        <v>1146</v>
      </c>
      <c r="AF46" s="4">
        <f t="shared" si="25"/>
        <v>0</v>
      </c>
      <c r="AG46" s="4">
        <f t="shared" si="25"/>
        <v>1146</v>
      </c>
      <c r="AH46" s="4">
        <f t="shared" si="25"/>
        <v>0</v>
      </c>
      <c r="AI46" s="4">
        <f t="shared" si="25"/>
        <v>1146</v>
      </c>
      <c r="AJ46" s="4">
        <f t="shared" ref="AJ46:AM48" si="26">AJ47</f>
        <v>0</v>
      </c>
      <c r="AK46" s="4">
        <f t="shared" si="26"/>
        <v>1146</v>
      </c>
      <c r="AL46" s="4">
        <f t="shared" si="26"/>
        <v>0</v>
      </c>
      <c r="AM46" s="4">
        <f t="shared" si="26"/>
        <v>1146</v>
      </c>
    </row>
    <row r="47" spans="1:39" ht="31.5" hidden="1" outlineLevel="2" x14ac:dyDescent="0.2">
      <c r="A47" s="137" t="s">
        <v>23</v>
      </c>
      <c r="B47" s="137" t="s">
        <v>15</v>
      </c>
      <c r="C47" s="137" t="s">
        <v>17</v>
      </c>
      <c r="D47" s="137"/>
      <c r="E47" s="13" t="s">
        <v>18</v>
      </c>
      <c r="F47" s="4">
        <f t="shared" si="23"/>
        <v>1146</v>
      </c>
      <c r="G47" s="4">
        <f t="shared" si="23"/>
        <v>0</v>
      </c>
      <c r="H47" s="4">
        <f t="shared" si="23"/>
        <v>1146</v>
      </c>
      <c r="I47" s="4">
        <f t="shared" si="23"/>
        <v>0</v>
      </c>
      <c r="J47" s="4">
        <f t="shared" si="23"/>
        <v>0</v>
      </c>
      <c r="K47" s="4">
        <f t="shared" si="23"/>
        <v>0</v>
      </c>
      <c r="L47" s="4">
        <f t="shared" si="23"/>
        <v>1146</v>
      </c>
      <c r="M47" s="4">
        <f t="shared" si="23"/>
        <v>0</v>
      </c>
      <c r="N47" s="4">
        <f t="shared" si="23"/>
        <v>1146</v>
      </c>
      <c r="O47" s="4">
        <f t="shared" si="23"/>
        <v>0</v>
      </c>
      <c r="P47" s="4">
        <f t="shared" si="24"/>
        <v>0</v>
      </c>
      <c r="Q47" s="4">
        <f t="shared" si="24"/>
        <v>1146</v>
      </c>
      <c r="R47" s="4">
        <f t="shared" si="24"/>
        <v>0</v>
      </c>
      <c r="S47" s="4">
        <f t="shared" si="24"/>
        <v>1146</v>
      </c>
      <c r="T47" s="4">
        <f t="shared" si="24"/>
        <v>1146</v>
      </c>
      <c r="U47" s="4">
        <f t="shared" si="24"/>
        <v>0</v>
      </c>
      <c r="V47" s="4">
        <f t="shared" si="24"/>
        <v>1146</v>
      </c>
      <c r="W47" s="4">
        <f t="shared" si="24"/>
        <v>0</v>
      </c>
      <c r="X47" s="4">
        <f t="shared" si="24"/>
        <v>1146</v>
      </c>
      <c r="Y47" s="4">
        <f t="shared" si="24"/>
        <v>0</v>
      </c>
      <c r="Z47" s="4">
        <f t="shared" si="25"/>
        <v>1146</v>
      </c>
      <c r="AA47" s="4">
        <f t="shared" si="25"/>
        <v>0</v>
      </c>
      <c r="AB47" s="4">
        <f t="shared" si="25"/>
        <v>1146</v>
      </c>
      <c r="AC47" s="4">
        <f t="shared" si="25"/>
        <v>0</v>
      </c>
      <c r="AD47" s="4">
        <f t="shared" si="25"/>
        <v>1146</v>
      </c>
      <c r="AE47" s="4">
        <f t="shared" si="25"/>
        <v>1146</v>
      </c>
      <c r="AF47" s="4">
        <f t="shared" si="25"/>
        <v>0</v>
      </c>
      <c r="AG47" s="4">
        <f t="shared" si="25"/>
        <v>1146</v>
      </c>
      <c r="AH47" s="4">
        <f t="shared" si="25"/>
        <v>0</v>
      </c>
      <c r="AI47" s="4">
        <f t="shared" si="25"/>
        <v>1146</v>
      </c>
      <c r="AJ47" s="4">
        <f t="shared" si="26"/>
        <v>0</v>
      </c>
      <c r="AK47" s="4">
        <f t="shared" si="26"/>
        <v>1146</v>
      </c>
      <c r="AL47" s="4">
        <f t="shared" si="26"/>
        <v>0</v>
      </c>
      <c r="AM47" s="4">
        <f t="shared" si="26"/>
        <v>1146</v>
      </c>
    </row>
    <row r="48" spans="1:39" ht="47.25" hidden="1" outlineLevel="3" x14ac:dyDescent="0.2">
      <c r="A48" s="137" t="s">
        <v>23</v>
      </c>
      <c r="B48" s="137" t="s">
        <v>15</v>
      </c>
      <c r="C48" s="137" t="s">
        <v>19</v>
      </c>
      <c r="D48" s="137"/>
      <c r="E48" s="13" t="s">
        <v>20</v>
      </c>
      <c r="F48" s="4">
        <f t="shared" si="23"/>
        <v>1146</v>
      </c>
      <c r="G48" s="4">
        <f t="shared" si="23"/>
        <v>0</v>
      </c>
      <c r="H48" s="4">
        <f t="shared" si="23"/>
        <v>1146</v>
      </c>
      <c r="I48" s="4">
        <f t="shared" si="23"/>
        <v>0</v>
      </c>
      <c r="J48" s="4">
        <f t="shared" si="23"/>
        <v>0</v>
      </c>
      <c r="K48" s="4">
        <f t="shared" si="23"/>
        <v>0</v>
      </c>
      <c r="L48" s="4">
        <f t="shared" si="23"/>
        <v>1146</v>
      </c>
      <c r="M48" s="4">
        <f t="shared" si="23"/>
        <v>0</v>
      </c>
      <c r="N48" s="4">
        <f t="shared" si="23"/>
        <v>1146</v>
      </c>
      <c r="O48" s="4">
        <f t="shared" si="23"/>
        <v>0</v>
      </c>
      <c r="P48" s="4">
        <f t="shared" si="24"/>
        <v>0</v>
      </c>
      <c r="Q48" s="4">
        <f t="shared" si="24"/>
        <v>1146</v>
      </c>
      <c r="R48" s="4">
        <f t="shared" si="24"/>
        <v>0</v>
      </c>
      <c r="S48" s="4">
        <f t="shared" si="24"/>
        <v>1146</v>
      </c>
      <c r="T48" s="4">
        <f t="shared" si="24"/>
        <v>1146</v>
      </c>
      <c r="U48" s="4">
        <f t="shared" si="24"/>
        <v>0</v>
      </c>
      <c r="V48" s="4">
        <f t="shared" si="24"/>
        <v>1146</v>
      </c>
      <c r="W48" s="4">
        <f t="shared" si="24"/>
        <v>0</v>
      </c>
      <c r="X48" s="4">
        <f t="shared" si="24"/>
        <v>1146</v>
      </c>
      <c r="Y48" s="4">
        <f t="shared" si="24"/>
        <v>0</v>
      </c>
      <c r="Z48" s="4">
        <f t="shared" si="25"/>
        <v>1146</v>
      </c>
      <c r="AA48" s="4">
        <f t="shared" si="25"/>
        <v>0</v>
      </c>
      <c r="AB48" s="4">
        <f t="shared" si="25"/>
        <v>1146</v>
      </c>
      <c r="AC48" s="4">
        <f t="shared" si="25"/>
        <v>0</v>
      </c>
      <c r="AD48" s="4">
        <f t="shared" si="25"/>
        <v>1146</v>
      </c>
      <c r="AE48" s="4">
        <f t="shared" si="25"/>
        <v>1146</v>
      </c>
      <c r="AF48" s="4">
        <f t="shared" si="25"/>
        <v>0</v>
      </c>
      <c r="AG48" s="4">
        <f t="shared" si="25"/>
        <v>1146</v>
      </c>
      <c r="AH48" s="4">
        <f t="shared" si="25"/>
        <v>0</v>
      </c>
      <c r="AI48" s="4">
        <f t="shared" si="25"/>
        <v>1146</v>
      </c>
      <c r="AJ48" s="4">
        <f t="shared" si="26"/>
        <v>0</v>
      </c>
      <c r="AK48" s="4">
        <f t="shared" si="26"/>
        <v>1146</v>
      </c>
      <c r="AL48" s="4">
        <f t="shared" si="26"/>
        <v>0</v>
      </c>
      <c r="AM48" s="4">
        <f t="shared" si="26"/>
        <v>1146</v>
      </c>
    </row>
    <row r="49" spans="1:39" ht="31.5" hidden="1" outlineLevel="7" x14ac:dyDescent="0.2">
      <c r="A49" s="138" t="s">
        <v>23</v>
      </c>
      <c r="B49" s="138" t="s">
        <v>15</v>
      </c>
      <c r="C49" s="138" t="s">
        <v>19</v>
      </c>
      <c r="D49" s="138" t="s">
        <v>11</v>
      </c>
      <c r="E49" s="11" t="s">
        <v>12</v>
      </c>
      <c r="F49" s="5">
        <v>1146</v>
      </c>
      <c r="G49" s="5"/>
      <c r="H49" s="5">
        <f>SUM(F49:G49)</f>
        <v>1146</v>
      </c>
      <c r="I49" s="5"/>
      <c r="J49" s="5"/>
      <c r="K49" s="5"/>
      <c r="L49" s="5">
        <f>SUM(H49:K49)</f>
        <v>1146</v>
      </c>
      <c r="M49" s="5"/>
      <c r="N49" s="5">
        <f>SUM(L49:M49)</f>
        <v>1146</v>
      </c>
      <c r="O49" s="5"/>
      <c r="P49" s="5"/>
      <c r="Q49" s="5">
        <f>SUM(N49:P49)</f>
        <v>1146</v>
      </c>
      <c r="R49" s="5"/>
      <c r="S49" s="5">
        <f>SUM(Q49:R49)</f>
        <v>1146</v>
      </c>
      <c r="T49" s="5">
        <v>1146</v>
      </c>
      <c r="U49" s="5"/>
      <c r="V49" s="5">
        <f>SUM(T49:U49)</f>
        <v>1146</v>
      </c>
      <c r="W49" s="5"/>
      <c r="X49" s="5">
        <f>SUM(V49:W49)</f>
        <v>1146</v>
      </c>
      <c r="Y49" s="5"/>
      <c r="Z49" s="5">
        <f>SUM(X49:Y49)</f>
        <v>1146</v>
      </c>
      <c r="AA49" s="5"/>
      <c r="AB49" s="5">
        <f>SUM(Z49:AA49)</f>
        <v>1146</v>
      </c>
      <c r="AC49" s="5"/>
      <c r="AD49" s="5">
        <f>SUM(AB49:AC49)</f>
        <v>1146</v>
      </c>
      <c r="AE49" s="5">
        <v>1146</v>
      </c>
      <c r="AF49" s="5"/>
      <c r="AG49" s="5">
        <f>SUM(AE49:AF49)</f>
        <v>1146</v>
      </c>
      <c r="AH49" s="5"/>
      <c r="AI49" s="5">
        <f>SUM(AG49:AH49)</f>
        <v>1146</v>
      </c>
      <c r="AJ49" s="5"/>
      <c r="AK49" s="5">
        <f>SUM(AI49:AJ49)</f>
        <v>1146</v>
      </c>
      <c r="AL49" s="5"/>
      <c r="AM49" s="5">
        <f>SUM(AK49:AL49)</f>
        <v>1146</v>
      </c>
    </row>
    <row r="50" spans="1:39" ht="15.75" hidden="1" outlineLevel="7" x14ac:dyDescent="0.2">
      <c r="A50" s="137" t="s">
        <v>23</v>
      </c>
      <c r="B50" s="137" t="s">
        <v>553</v>
      </c>
      <c r="C50" s="138"/>
      <c r="D50" s="138"/>
      <c r="E50" s="8" t="s">
        <v>537</v>
      </c>
      <c r="F50" s="4">
        <f t="shared" ref="F50:O53" si="27">F51</f>
        <v>104.4</v>
      </c>
      <c r="G50" s="4">
        <f t="shared" si="27"/>
        <v>0</v>
      </c>
      <c r="H50" s="4">
        <f t="shared" si="27"/>
        <v>104.4</v>
      </c>
      <c r="I50" s="4">
        <f t="shared" si="27"/>
        <v>0</v>
      </c>
      <c r="J50" s="4">
        <f t="shared" si="27"/>
        <v>0</v>
      </c>
      <c r="K50" s="4">
        <f t="shared" si="27"/>
        <v>0</v>
      </c>
      <c r="L50" s="4">
        <f t="shared" si="27"/>
        <v>104.4</v>
      </c>
      <c r="M50" s="4">
        <f t="shared" si="27"/>
        <v>0</v>
      </c>
      <c r="N50" s="4">
        <f t="shared" si="27"/>
        <v>104.4</v>
      </c>
      <c r="O50" s="4">
        <f t="shared" si="27"/>
        <v>0</v>
      </c>
      <c r="P50" s="4">
        <f t="shared" ref="P50:Y53" si="28">P51</f>
        <v>0</v>
      </c>
      <c r="Q50" s="4">
        <f t="shared" si="28"/>
        <v>104.4</v>
      </c>
      <c r="R50" s="4">
        <f t="shared" si="28"/>
        <v>0</v>
      </c>
      <c r="S50" s="4">
        <f t="shared" si="28"/>
        <v>104.4</v>
      </c>
      <c r="T50" s="4">
        <f t="shared" si="28"/>
        <v>104.4</v>
      </c>
      <c r="U50" s="4">
        <f t="shared" si="28"/>
        <v>0</v>
      </c>
      <c r="V50" s="4">
        <f t="shared" si="28"/>
        <v>104.4</v>
      </c>
      <c r="W50" s="4">
        <f t="shared" si="28"/>
        <v>0</v>
      </c>
      <c r="X50" s="4">
        <f t="shared" si="28"/>
        <v>104.4</v>
      </c>
      <c r="Y50" s="4">
        <f t="shared" si="28"/>
        <v>0</v>
      </c>
      <c r="Z50" s="4">
        <f t="shared" ref="Z50:AI53" si="29">Z51</f>
        <v>104.4</v>
      </c>
      <c r="AA50" s="4">
        <f t="shared" si="29"/>
        <v>0</v>
      </c>
      <c r="AB50" s="4">
        <f t="shared" si="29"/>
        <v>104.4</v>
      </c>
      <c r="AC50" s="4">
        <f t="shared" si="29"/>
        <v>0</v>
      </c>
      <c r="AD50" s="4">
        <f t="shared" si="29"/>
        <v>104.4</v>
      </c>
      <c r="AE50" s="4">
        <f t="shared" si="29"/>
        <v>104.4</v>
      </c>
      <c r="AF50" s="4">
        <f t="shared" si="29"/>
        <v>0</v>
      </c>
      <c r="AG50" s="4">
        <f t="shared" si="29"/>
        <v>104.4</v>
      </c>
      <c r="AH50" s="4">
        <f t="shared" si="29"/>
        <v>0</v>
      </c>
      <c r="AI50" s="4">
        <f t="shared" si="29"/>
        <v>104.4</v>
      </c>
      <c r="AJ50" s="4">
        <f t="shared" ref="AJ50:AM53" si="30">AJ51</f>
        <v>0</v>
      </c>
      <c r="AK50" s="4">
        <f t="shared" si="30"/>
        <v>104.4</v>
      </c>
      <c r="AL50" s="4">
        <f t="shared" si="30"/>
        <v>0</v>
      </c>
      <c r="AM50" s="4">
        <f t="shared" si="30"/>
        <v>104.4</v>
      </c>
    </row>
    <row r="51" spans="1:39" ht="31.5" hidden="1" outlineLevel="1" x14ac:dyDescent="0.2">
      <c r="A51" s="137" t="s">
        <v>23</v>
      </c>
      <c r="B51" s="137" t="s">
        <v>21</v>
      </c>
      <c r="C51" s="137"/>
      <c r="D51" s="137"/>
      <c r="E51" s="13" t="s">
        <v>22</v>
      </c>
      <c r="F51" s="4">
        <f t="shared" si="27"/>
        <v>104.4</v>
      </c>
      <c r="G51" s="4">
        <f t="shared" si="27"/>
        <v>0</v>
      </c>
      <c r="H51" s="4">
        <f t="shared" si="27"/>
        <v>104.4</v>
      </c>
      <c r="I51" s="4">
        <f t="shared" si="27"/>
        <v>0</v>
      </c>
      <c r="J51" s="4">
        <f t="shared" si="27"/>
        <v>0</v>
      </c>
      <c r="K51" s="4">
        <f t="shared" si="27"/>
        <v>0</v>
      </c>
      <c r="L51" s="4">
        <f t="shared" si="27"/>
        <v>104.4</v>
      </c>
      <c r="M51" s="4">
        <f t="shared" si="27"/>
        <v>0</v>
      </c>
      <c r="N51" s="4">
        <f t="shared" si="27"/>
        <v>104.4</v>
      </c>
      <c r="O51" s="4">
        <f t="shared" si="27"/>
        <v>0</v>
      </c>
      <c r="P51" s="4">
        <f t="shared" si="28"/>
        <v>0</v>
      </c>
      <c r="Q51" s="4">
        <f t="shared" si="28"/>
        <v>104.4</v>
      </c>
      <c r="R51" s="4">
        <f t="shared" si="28"/>
        <v>0</v>
      </c>
      <c r="S51" s="4">
        <f t="shared" si="28"/>
        <v>104.4</v>
      </c>
      <c r="T51" s="4">
        <f t="shared" si="28"/>
        <v>104.4</v>
      </c>
      <c r="U51" s="4">
        <f t="shared" si="28"/>
        <v>0</v>
      </c>
      <c r="V51" s="4">
        <f t="shared" si="28"/>
        <v>104.4</v>
      </c>
      <c r="W51" s="4">
        <f t="shared" si="28"/>
        <v>0</v>
      </c>
      <c r="X51" s="4">
        <f t="shared" si="28"/>
        <v>104.4</v>
      </c>
      <c r="Y51" s="4">
        <f t="shared" si="28"/>
        <v>0</v>
      </c>
      <c r="Z51" s="4">
        <f t="shared" si="29"/>
        <v>104.4</v>
      </c>
      <c r="AA51" s="4">
        <f t="shared" si="29"/>
        <v>0</v>
      </c>
      <c r="AB51" s="4">
        <f t="shared" si="29"/>
        <v>104.4</v>
      </c>
      <c r="AC51" s="4">
        <f t="shared" si="29"/>
        <v>0</v>
      </c>
      <c r="AD51" s="4">
        <f t="shared" si="29"/>
        <v>104.4</v>
      </c>
      <c r="AE51" s="4">
        <f t="shared" si="29"/>
        <v>104.4</v>
      </c>
      <c r="AF51" s="4">
        <f t="shared" si="29"/>
        <v>0</v>
      </c>
      <c r="AG51" s="4">
        <f t="shared" si="29"/>
        <v>104.4</v>
      </c>
      <c r="AH51" s="4">
        <f t="shared" si="29"/>
        <v>0</v>
      </c>
      <c r="AI51" s="4">
        <f t="shared" si="29"/>
        <v>104.4</v>
      </c>
      <c r="AJ51" s="4">
        <f t="shared" si="30"/>
        <v>0</v>
      </c>
      <c r="AK51" s="4">
        <f t="shared" si="30"/>
        <v>104.4</v>
      </c>
      <c r="AL51" s="4">
        <f t="shared" si="30"/>
        <v>0</v>
      </c>
      <c r="AM51" s="4">
        <f t="shared" si="30"/>
        <v>104.4</v>
      </c>
    </row>
    <row r="52" spans="1:39" ht="15.75" hidden="1" outlineLevel="2" x14ac:dyDescent="0.2">
      <c r="A52" s="137" t="s">
        <v>23</v>
      </c>
      <c r="B52" s="137" t="s">
        <v>21</v>
      </c>
      <c r="C52" s="137" t="s">
        <v>4</v>
      </c>
      <c r="D52" s="137"/>
      <c r="E52" s="13" t="s">
        <v>5</v>
      </c>
      <c r="F52" s="4">
        <f t="shared" si="27"/>
        <v>104.4</v>
      </c>
      <c r="G52" s="4">
        <f t="shared" si="27"/>
        <v>0</v>
      </c>
      <c r="H52" s="4">
        <f t="shared" si="27"/>
        <v>104.4</v>
      </c>
      <c r="I52" s="4">
        <f t="shared" si="27"/>
        <v>0</v>
      </c>
      <c r="J52" s="4">
        <f t="shared" si="27"/>
        <v>0</v>
      </c>
      <c r="K52" s="4">
        <f t="shared" si="27"/>
        <v>0</v>
      </c>
      <c r="L52" s="4">
        <f t="shared" si="27"/>
        <v>104.4</v>
      </c>
      <c r="M52" s="4">
        <f t="shared" si="27"/>
        <v>0</v>
      </c>
      <c r="N52" s="4">
        <f t="shared" si="27"/>
        <v>104.4</v>
      </c>
      <c r="O52" s="4">
        <f t="shared" si="27"/>
        <v>0</v>
      </c>
      <c r="P52" s="4">
        <f t="shared" si="28"/>
        <v>0</v>
      </c>
      <c r="Q52" s="4">
        <f t="shared" si="28"/>
        <v>104.4</v>
      </c>
      <c r="R52" s="4">
        <f t="shared" si="28"/>
        <v>0</v>
      </c>
      <c r="S52" s="4">
        <f t="shared" si="28"/>
        <v>104.4</v>
      </c>
      <c r="T52" s="4">
        <f t="shared" si="28"/>
        <v>104.4</v>
      </c>
      <c r="U52" s="4">
        <f t="shared" si="28"/>
        <v>0</v>
      </c>
      <c r="V52" s="4">
        <f t="shared" si="28"/>
        <v>104.4</v>
      </c>
      <c r="W52" s="4">
        <f t="shared" si="28"/>
        <v>0</v>
      </c>
      <c r="X52" s="4">
        <f t="shared" si="28"/>
        <v>104.4</v>
      </c>
      <c r="Y52" s="4">
        <f t="shared" si="28"/>
        <v>0</v>
      </c>
      <c r="Z52" s="4">
        <f t="shared" si="29"/>
        <v>104.4</v>
      </c>
      <c r="AA52" s="4">
        <f t="shared" si="29"/>
        <v>0</v>
      </c>
      <c r="AB52" s="4">
        <f t="shared" si="29"/>
        <v>104.4</v>
      </c>
      <c r="AC52" s="4">
        <f t="shared" si="29"/>
        <v>0</v>
      </c>
      <c r="AD52" s="4">
        <f t="shared" si="29"/>
        <v>104.4</v>
      </c>
      <c r="AE52" s="4">
        <f t="shared" si="29"/>
        <v>104.4</v>
      </c>
      <c r="AF52" s="4">
        <f t="shared" si="29"/>
        <v>0</v>
      </c>
      <c r="AG52" s="4">
        <f t="shared" si="29"/>
        <v>104.4</v>
      </c>
      <c r="AH52" s="4">
        <f t="shared" si="29"/>
        <v>0</v>
      </c>
      <c r="AI52" s="4">
        <f t="shared" si="29"/>
        <v>104.4</v>
      </c>
      <c r="AJ52" s="4">
        <f t="shared" si="30"/>
        <v>0</v>
      </c>
      <c r="AK52" s="4">
        <f t="shared" si="30"/>
        <v>104.4</v>
      </c>
      <c r="AL52" s="4">
        <f t="shared" si="30"/>
        <v>0</v>
      </c>
      <c r="AM52" s="4">
        <f t="shared" si="30"/>
        <v>104.4</v>
      </c>
    </row>
    <row r="53" spans="1:39" ht="15.75" hidden="1" outlineLevel="3" x14ac:dyDescent="0.2">
      <c r="A53" s="137" t="s">
        <v>23</v>
      </c>
      <c r="B53" s="137" t="s">
        <v>21</v>
      </c>
      <c r="C53" s="137" t="s">
        <v>10</v>
      </c>
      <c r="D53" s="137"/>
      <c r="E53" s="13" t="s">
        <v>59</v>
      </c>
      <c r="F53" s="4">
        <f t="shared" si="27"/>
        <v>104.4</v>
      </c>
      <c r="G53" s="4">
        <f t="shared" si="27"/>
        <v>0</v>
      </c>
      <c r="H53" s="4">
        <f t="shared" si="27"/>
        <v>104.4</v>
      </c>
      <c r="I53" s="4">
        <f t="shared" si="27"/>
        <v>0</v>
      </c>
      <c r="J53" s="4">
        <f t="shared" si="27"/>
        <v>0</v>
      </c>
      <c r="K53" s="4">
        <f t="shared" si="27"/>
        <v>0</v>
      </c>
      <c r="L53" s="4">
        <f t="shared" si="27"/>
        <v>104.4</v>
      </c>
      <c r="M53" s="4">
        <f t="shared" si="27"/>
        <v>0</v>
      </c>
      <c r="N53" s="4">
        <f t="shared" si="27"/>
        <v>104.4</v>
      </c>
      <c r="O53" s="4">
        <f t="shared" si="27"/>
        <v>0</v>
      </c>
      <c r="P53" s="4">
        <f t="shared" si="28"/>
        <v>0</v>
      </c>
      <c r="Q53" s="4">
        <f t="shared" si="28"/>
        <v>104.4</v>
      </c>
      <c r="R53" s="4">
        <f t="shared" si="28"/>
        <v>0</v>
      </c>
      <c r="S53" s="4">
        <f t="shared" si="28"/>
        <v>104.4</v>
      </c>
      <c r="T53" s="4">
        <f t="shared" si="28"/>
        <v>104.4</v>
      </c>
      <c r="U53" s="4">
        <f t="shared" si="28"/>
        <v>0</v>
      </c>
      <c r="V53" s="4">
        <f t="shared" si="28"/>
        <v>104.4</v>
      </c>
      <c r="W53" s="4">
        <f t="shared" si="28"/>
        <v>0</v>
      </c>
      <c r="X53" s="4">
        <f t="shared" si="28"/>
        <v>104.4</v>
      </c>
      <c r="Y53" s="4">
        <f t="shared" si="28"/>
        <v>0</v>
      </c>
      <c r="Z53" s="4">
        <f t="shared" si="29"/>
        <v>104.4</v>
      </c>
      <c r="AA53" s="4">
        <f t="shared" si="29"/>
        <v>0</v>
      </c>
      <c r="AB53" s="4">
        <f t="shared" si="29"/>
        <v>104.4</v>
      </c>
      <c r="AC53" s="4">
        <f t="shared" si="29"/>
        <v>0</v>
      </c>
      <c r="AD53" s="4">
        <f t="shared" si="29"/>
        <v>104.4</v>
      </c>
      <c r="AE53" s="4">
        <f t="shared" si="29"/>
        <v>104.4</v>
      </c>
      <c r="AF53" s="4">
        <f t="shared" si="29"/>
        <v>0</v>
      </c>
      <c r="AG53" s="4">
        <f t="shared" si="29"/>
        <v>104.4</v>
      </c>
      <c r="AH53" s="4">
        <f t="shared" si="29"/>
        <v>0</v>
      </c>
      <c r="AI53" s="4">
        <f t="shared" si="29"/>
        <v>104.4</v>
      </c>
      <c r="AJ53" s="4">
        <f t="shared" si="30"/>
        <v>0</v>
      </c>
      <c r="AK53" s="4">
        <f t="shared" si="30"/>
        <v>104.4</v>
      </c>
      <c r="AL53" s="4">
        <f t="shared" si="30"/>
        <v>0</v>
      </c>
      <c r="AM53" s="4">
        <f t="shared" si="30"/>
        <v>104.4</v>
      </c>
    </row>
    <row r="54" spans="1:39" ht="31.5" hidden="1" outlineLevel="7" x14ac:dyDescent="0.2">
      <c r="A54" s="138" t="s">
        <v>23</v>
      </c>
      <c r="B54" s="138" t="s">
        <v>21</v>
      </c>
      <c r="C54" s="138" t="s">
        <v>10</v>
      </c>
      <c r="D54" s="138" t="s">
        <v>11</v>
      </c>
      <c r="E54" s="11" t="s">
        <v>12</v>
      </c>
      <c r="F54" s="5">
        <v>104.4</v>
      </c>
      <c r="G54" s="5"/>
      <c r="H54" s="5">
        <f>SUM(F54:G54)</f>
        <v>104.4</v>
      </c>
      <c r="I54" s="5"/>
      <c r="J54" s="5"/>
      <c r="K54" s="5"/>
      <c r="L54" s="5">
        <f>SUM(H54:K54)</f>
        <v>104.4</v>
      </c>
      <c r="M54" s="5"/>
      <c r="N54" s="5">
        <f>SUM(L54:M54)</f>
        <v>104.4</v>
      </c>
      <c r="O54" s="5"/>
      <c r="P54" s="5"/>
      <c r="Q54" s="5">
        <f>SUM(N54:P54)</f>
        <v>104.4</v>
      </c>
      <c r="R54" s="5"/>
      <c r="S54" s="5">
        <f>SUM(Q54:R54)</f>
        <v>104.4</v>
      </c>
      <c r="T54" s="5">
        <v>104.4</v>
      </c>
      <c r="U54" s="5"/>
      <c r="V54" s="5">
        <f>SUM(T54:U54)</f>
        <v>104.4</v>
      </c>
      <c r="W54" s="5"/>
      <c r="X54" s="5">
        <f>SUM(V54:W54)</f>
        <v>104.4</v>
      </c>
      <c r="Y54" s="5"/>
      <c r="Z54" s="5">
        <f>SUM(X54:Y54)</f>
        <v>104.4</v>
      </c>
      <c r="AA54" s="5"/>
      <c r="AB54" s="5">
        <f>SUM(Z54:AA54)</f>
        <v>104.4</v>
      </c>
      <c r="AC54" s="5"/>
      <c r="AD54" s="5">
        <f>SUM(AB54:AC54)</f>
        <v>104.4</v>
      </c>
      <c r="AE54" s="5">
        <v>104.4</v>
      </c>
      <c r="AF54" s="5"/>
      <c r="AG54" s="5">
        <f>SUM(AE54:AF54)</f>
        <v>104.4</v>
      </c>
      <c r="AH54" s="5"/>
      <c r="AI54" s="5">
        <f>SUM(AG54:AH54)</f>
        <v>104.4</v>
      </c>
      <c r="AJ54" s="5"/>
      <c r="AK54" s="5">
        <f>SUM(AI54:AJ54)</f>
        <v>104.4</v>
      </c>
      <c r="AL54" s="5"/>
      <c r="AM54" s="5">
        <f>SUM(AK54:AL54)</f>
        <v>104.4</v>
      </c>
    </row>
    <row r="55" spans="1:39" ht="15.75" outlineLevel="7" x14ac:dyDescent="0.2">
      <c r="A55" s="138"/>
      <c r="B55" s="138"/>
      <c r="C55" s="138"/>
      <c r="D55" s="138"/>
      <c r="E55" s="11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</row>
    <row r="56" spans="1:39" ht="15.75" x14ac:dyDescent="0.2">
      <c r="A56" s="137" t="s">
        <v>35</v>
      </c>
      <c r="B56" s="137"/>
      <c r="C56" s="137"/>
      <c r="D56" s="137"/>
      <c r="E56" s="13" t="s">
        <v>36</v>
      </c>
      <c r="F56" s="4" t="e">
        <f t="shared" ref="F56:AM56" si="31">F57+F165+F206+F278+F409+F421+F466+F473+F538</f>
        <v>#REF!</v>
      </c>
      <c r="G56" s="4" t="e">
        <f t="shared" si="31"/>
        <v>#REF!</v>
      </c>
      <c r="H56" s="4">
        <f t="shared" si="31"/>
        <v>1147516.3404399999</v>
      </c>
      <c r="I56" s="4">
        <f t="shared" si="31"/>
        <v>-44879.29825</v>
      </c>
      <c r="J56" s="4">
        <f t="shared" si="31"/>
        <v>208008.44777</v>
      </c>
      <c r="K56" s="4">
        <f t="shared" si="31"/>
        <v>103.69905</v>
      </c>
      <c r="L56" s="4">
        <f t="shared" si="31"/>
        <v>1310749.1890099999</v>
      </c>
      <c r="M56" s="4">
        <f t="shared" si="31"/>
        <v>63485.056400000001</v>
      </c>
      <c r="N56" s="4">
        <f t="shared" si="31"/>
        <v>1374234.24541</v>
      </c>
      <c r="O56" s="4">
        <f t="shared" si="31"/>
        <v>180657.13798</v>
      </c>
      <c r="P56" s="4">
        <f t="shared" si="31"/>
        <v>0</v>
      </c>
      <c r="Q56" s="4">
        <f t="shared" si="31"/>
        <v>1554891.3833899999</v>
      </c>
      <c r="R56" s="4">
        <f t="shared" si="31"/>
        <v>609.02380000000198</v>
      </c>
      <c r="S56" s="4">
        <f t="shared" si="31"/>
        <v>1555500.4071899999</v>
      </c>
      <c r="T56" s="4">
        <f t="shared" si="31"/>
        <v>1083971.8699999999</v>
      </c>
      <c r="U56" s="4">
        <f t="shared" si="31"/>
        <v>-4746.6000000000004</v>
      </c>
      <c r="V56" s="4">
        <f t="shared" si="31"/>
        <v>1079225.2699999998</v>
      </c>
      <c r="W56" s="4">
        <f t="shared" si="31"/>
        <v>-4475.8178400000006</v>
      </c>
      <c r="X56" s="4">
        <f t="shared" si="31"/>
        <v>1074749.4521599999</v>
      </c>
      <c r="Y56" s="4">
        <f t="shared" si="31"/>
        <v>1240</v>
      </c>
      <c r="Z56" s="4">
        <f t="shared" si="31"/>
        <v>1075989.4521599999</v>
      </c>
      <c r="AA56" s="4">
        <f t="shared" si="31"/>
        <v>138328.42973999999</v>
      </c>
      <c r="AB56" s="4">
        <f t="shared" si="31"/>
        <v>1214317.8818999999</v>
      </c>
      <c r="AC56" s="4">
        <f t="shared" si="31"/>
        <v>36093.363080000003</v>
      </c>
      <c r="AD56" s="4">
        <f t="shared" si="31"/>
        <v>1250411.24498</v>
      </c>
      <c r="AE56" s="4">
        <f t="shared" si="31"/>
        <v>863808.66999999993</v>
      </c>
      <c r="AF56" s="4">
        <f t="shared" si="31"/>
        <v>30.7</v>
      </c>
      <c r="AG56" s="4">
        <f t="shared" si="31"/>
        <v>863839.36999999988</v>
      </c>
      <c r="AH56" s="4">
        <f t="shared" si="31"/>
        <v>12316.578160000001</v>
      </c>
      <c r="AI56" s="4">
        <f t="shared" si="31"/>
        <v>876155.94816000003</v>
      </c>
      <c r="AJ56" s="4">
        <f t="shared" si="31"/>
        <v>55055.159740000003</v>
      </c>
      <c r="AK56" s="4">
        <f t="shared" si="31"/>
        <v>931211.10789999994</v>
      </c>
      <c r="AL56" s="4">
        <f t="shared" si="31"/>
        <v>14000.02974</v>
      </c>
      <c r="AM56" s="4">
        <f t="shared" si="31"/>
        <v>945211.13763999986</v>
      </c>
    </row>
    <row r="57" spans="1:39" ht="15.75" collapsed="1" x14ac:dyDescent="0.2">
      <c r="A57" s="137" t="s">
        <v>35</v>
      </c>
      <c r="B57" s="137" t="s">
        <v>552</v>
      </c>
      <c r="C57" s="137"/>
      <c r="D57" s="137"/>
      <c r="E57" s="8" t="s">
        <v>536</v>
      </c>
      <c r="F57" s="4">
        <f t="shared" ref="F57:AM57" si="32">F58+F64+F93+F99+F103</f>
        <v>250311.32625000001</v>
      </c>
      <c r="G57" s="4">
        <f t="shared" si="32"/>
        <v>-10331.704259999999</v>
      </c>
      <c r="H57" s="4">
        <f t="shared" si="32"/>
        <v>239979.62198999999</v>
      </c>
      <c r="I57" s="4">
        <f t="shared" si="32"/>
        <v>-41138.199990000001</v>
      </c>
      <c r="J57" s="4">
        <f t="shared" si="32"/>
        <v>0</v>
      </c>
      <c r="K57" s="4">
        <f t="shared" si="32"/>
        <v>-152.30059</v>
      </c>
      <c r="L57" s="4">
        <f t="shared" si="32"/>
        <v>198689.12140999996</v>
      </c>
      <c r="M57" s="4">
        <f t="shared" si="32"/>
        <v>15149.50524</v>
      </c>
      <c r="N57" s="4">
        <f t="shared" si="32"/>
        <v>213838.62664999996</v>
      </c>
      <c r="O57" s="4">
        <f t="shared" si="32"/>
        <v>97597.408240000004</v>
      </c>
      <c r="P57" s="4">
        <f t="shared" si="32"/>
        <v>0</v>
      </c>
      <c r="Q57" s="4">
        <f t="shared" si="32"/>
        <v>311436.03488999995</v>
      </c>
      <c r="R57" s="4">
        <f t="shared" si="32"/>
        <v>-13579.512349999999</v>
      </c>
      <c r="S57" s="4">
        <f t="shared" si="32"/>
        <v>297856.52253999998</v>
      </c>
      <c r="T57" s="4">
        <f t="shared" si="32"/>
        <v>294917.34999999998</v>
      </c>
      <c r="U57" s="4">
        <f t="shared" si="32"/>
        <v>30.9</v>
      </c>
      <c r="V57" s="4">
        <f t="shared" si="32"/>
        <v>294948.25</v>
      </c>
      <c r="W57" s="4">
        <f t="shared" si="32"/>
        <v>0</v>
      </c>
      <c r="X57" s="4">
        <f t="shared" si="32"/>
        <v>294948.25</v>
      </c>
      <c r="Y57" s="4">
        <f t="shared" si="32"/>
        <v>1240</v>
      </c>
      <c r="Z57" s="4">
        <f t="shared" si="32"/>
        <v>296188.25</v>
      </c>
      <c r="AA57" s="4">
        <f t="shared" si="32"/>
        <v>112000.1</v>
      </c>
      <c r="AB57" s="4">
        <f t="shared" si="32"/>
        <v>408188.35</v>
      </c>
      <c r="AC57" s="4">
        <f t="shared" si="32"/>
        <v>36093.333339999997</v>
      </c>
      <c r="AD57" s="4">
        <f t="shared" si="32"/>
        <v>444281.68333999999</v>
      </c>
      <c r="AE57" s="4">
        <f t="shared" si="32"/>
        <v>291692</v>
      </c>
      <c r="AF57" s="4">
        <f t="shared" si="32"/>
        <v>30.7</v>
      </c>
      <c r="AG57" s="4">
        <f t="shared" si="32"/>
        <v>291722.69999999995</v>
      </c>
      <c r="AH57" s="4">
        <f t="shared" si="32"/>
        <v>0</v>
      </c>
      <c r="AI57" s="4">
        <f t="shared" si="32"/>
        <v>291722.69999999995</v>
      </c>
      <c r="AJ57" s="4">
        <f t="shared" si="32"/>
        <v>42000</v>
      </c>
      <c r="AK57" s="4">
        <f t="shared" si="32"/>
        <v>333722.69999999995</v>
      </c>
      <c r="AL57" s="4">
        <f t="shared" si="32"/>
        <v>14000</v>
      </c>
      <c r="AM57" s="4">
        <f t="shared" si="32"/>
        <v>347722.69999999995</v>
      </c>
    </row>
    <row r="58" spans="1:39" ht="31.5" hidden="1" outlineLevel="1" x14ac:dyDescent="0.2">
      <c r="A58" s="137" t="s">
        <v>35</v>
      </c>
      <c r="B58" s="137" t="s">
        <v>37</v>
      </c>
      <c r="C58" s="137"/>
      <c r="D58" s="137"/>
      <c r="E58" s="13" t="s">
        <v>38</v>
      </c>
      <c r="F58" s="4">
        <f t="shared" ref="F58:AM58" si="33">F59</f>
        <v>3453.9</v>
      </c>
      <c r="G58" s="4">
        <f t="shared" si="33"/>
        <v>0</v>
      </c>
      <c r="H58" s="4">
        <f t="shared" si="33"/>
        <v>3453.9</v>
      </c>
      <c r="I58" s="4">
        <f t="shared" si="33"/>
        <v>0</v>
      </c>
      <c r="J58" s="4">
        <f t="shared" si="33"/>
        <v>0</v>
      </c>
      <c r="K58" s="4">
        <f t="shared" si="33"/>
        <v>0</v>
      </c>
      <c r="L58" s="4">
        <f t="shared" si="33"/>
        <v>3453.9</v>
      </c>
      <c r="M58" s="4">
        <f t="shared" si="33"/>
        <v>0</v>
      </c>
      <c r="N58" s="4">
        <f t="shared" si="33"/>
        <v>3453.9</v>
      </c>
      <c r="O58" s="4">
        <f t="shared" si="33"/>
        <v>52.5</v>
      </c>
      <c r="P58" s="4">
        <f t="shared" si="33"/>
        <v>0</v>
      </c>
      <c r="Q58" s="4">
        <f t="shared" si="33"/>
        <v>3506.4</v>
      </c>
      <c r="R58" s="4">
        <f t="shared" si="33"/>
        <v>0</v>
      </c>
      <c r="S58" s="4">
        <f t="shared" si="33"/>
        <v>3506.4</v>
      </c>
      <c r="T58" s="4">
        <f t="shared" si="33"/>
        <v>3280.2</v>
      </c>
      <c r="U58" s="4">
        <f t="shared" si="33"/>
        <v>0</v>
      </c>
      <c r="V58" s="4">
        <f t="shared" si="33"/>
        <v>3280.2</v>
      </c>
      <c r="W58" s="4">
        <f t="shared" si="33"/>
        <v>0</v>
      </c>
      <c r="X58" s="4">
        <f t="shared" si="33"/>
        <v>3280.2</v>
      </c>
      <c r="Y58" s="4">
        <f t="shared" si="33"/>
        <v>0</v>
      </c>
      <c r="Z58" s="4">
        <f t="shared" si="33"/>
        <v>3280.2</v>
      </c>
      <c r="AA58" s="4">
        <f t="shared" si="33"/>
        <v>0</v>
      </c>
      <c r="AB58" s="4">
        <f t="shared" si="33"/>
        <v>3280.2</v>
      </c>
      <c r="AC58" s="4">
        <f t="shared" si="33"/>
        <v>0</v>
      </c>
      <c r="AD58" s="4">
        <f t="shared" si="33"/>
        <v>3280.2</v>
      </c>
      <c r="AE58" s="4">
        <f t="shared" si="33"/>
        <v>3280.2</v>
      </c>
      <c r="AF58" s="4">
        <f t="shared" si="33"/>
        <v>0</v>
      </c>
      <c r="AG58" s="4">
        <f t="shared" si="33"/>
        <v>3280.2</v>
      </c>
      <c r="AH58" s="4">
        <f t="shared" si="33"/>
        <v>0</v>
      </c>
      <c r="AI58" s="4">
        <f t="shared" si="33"/>
        <v>3280.2</v>
      </c>
      <c r="AJ58" s="4">
        <f t="shared" si="33"/>
        <v>0</v>
      </c>
      <c r="AK58" s="4">
        <f t="shared" si="33"/>
        <v>3280.2</v>
      </c>
      <c r="AL58" s="4">
        <f t="shared" si="33"/>
        <v>0</v>
      </c>
      <c r="AM58" s="4">
        <f t="shared" si="33"/>
        <v>3280.2</v>
      </c>
    </row>
    <row r="59" spans="1:39" ht="15.75" hidden="1" outlineLevel="2" x14ac:dyDescent="0.2">
      <c r="A59" s="137" t="s">
        <v>35</v>
      </c>
      <c r="B59" s="137" t="s">
        <v>37</v>
      </c>
      <c r="C59" s="137" t="s">
        <v>4</v>
      </c>
      <c r="D59" s="137"/>
      <c r="E59" s="13" t="s">
        <v>5</v>
      </c>
      <c r="F59" s="4">
        <f t="shared" ref="F59:N60" si="34">F60</f>
        <v>3453.9</v>
      </c>
      <c r="G59" s="4">
        <f t="shared" si="34"/>
        <v>0</v>
      </c>
      <c r="H59" s="4">
        <f t="shared" si="34"/>
        <v>3453.9</v>
      </c>
      <c r="I59" s="4">
        <f t="shared" si="34"/>
        <v>0</v>
      </c>
      <c r="J59" s="4">
        <f t="shared" si="34"/>
        <v>0</v>
      </c>
      <c r="K59" s="4">
        <f t="shared" si="34"/>
        <v>0</v>
      </c>
      <c r="L59" s="4">
        <f t="shared" si="34"/>
        <v>3453.9</v>
      </c>
      <c r="M59" s="4">
        <f t="shared" si="34"/>
        <v>0</v>
      </c>
      <c r="N59" s="4">
        <f t="shared" si="34"/>
        <v>3453.9</v>
      </c>
      <c r="O59" s="4">
        <f t="shared" ref="O59:Y59" si="35">O60+O62</f>
        <v>52.5</v>
      </c>
      <c r="P59" s="4">
        <f t="shared" si="35"/>
        <v>0</v>
      </c>
      <c r="Q59" s="4">
        <f t="shared" si="35"/>
        <v>3506.4</v>
      </c>
      <c r="R59" s="4">
        <f t="shared" si="35"/>
        <v>0</v>
      </c>
      <c r="S59" s="4">
        <f t="shared" si="35"/>
        <v>3506.4</v>
      </c>
      <c r="T59" s="4">
        <f t="shared" si="35"/>
        <v>3280.2</v>
      </c>
      <c r="U59" s="4">
        <f t="shared" si="35"/>
        <v>0</v>
      </c>
      <c r="V59" s="4">
        <f t="shared" si="35"/>
        <v>3280.2</v>
      </c>
      <c r="W59" s="4">
        <f t="shared" si="35"/>
        <v>0</v>
      </c>
      <c r="X59" s="4">
        <f t="shared" si="35"/>
        <v>3280.2</v>
      </c>
      <c r="Y59" s="4">
        <f t="shared" si="35"/>
        <v>0</v>
      </c>
      <c r="Z59" s="4">
        <f t="shared" ref="Z59:AM60" si="36">Z60</f>
        <v>3280.2</v>
      </c>
      <c r="AA59" s="4">
        <f t="shared" si="36"/>
        <v>0</v>
      </c>
      <c r="AB59" s="4">
        <f t="shared" si="36"/>
        <v>3280.2</v>
      </c>
      <c r="AC59" s="4">
        <f t="shared" si="36"/>
        <v>0</v>
      </c>
      <c r="AD59" s="4">
        <f t="shared" si="36"/>
        <v>3280.2</v>
      </c>
      <c r="AE59" s="4">
        <f t="shared" si="36"/>
        <v>3280.2</v>
      </c>
      <c r="AF59" s="4">
        <f t="shared" si="36"/>
        <v>0</v>
      </c>
      <c r="AG59" s="4">
        <f t="shared" si="36"/>
        <v>3280.2</v>
      </c>
      <c r="AH59" s="4">
        <f t="shared" si="36"/>
        <v>0</v>
      </c>
      <c r="AI59" s="4">
        <f t="shared" si="36"/>
        <v>3280.2</v>
      </c>
      <c r="AJ59" s="4">
        <f t="shared" si="36"/>
        <v>0</v>
      </c>
      <c r="AK59" s="4">
        <f t="shared" si="36"/>
        <v>3280.2</v>
      </c>
      <c r="AL59" s="4">
        <f t="shared" si="36"/>
        <v>0</v>
      </c>
      <c r="AM59" s="4">
        <f t="shared" si="36"/>
        <v>3280.2</v>
      </c>
    </row>
    <row r="60" spans="1:39" ht="31.5" hidden="1" outlineLevel="3" x14ac:dyDescent="0.2">
      <c r="A60" s="137" t="s">
        <v>35</v>
      </c>
      <c r="B60" s="137" t="s">
        <v>37</v>
      </c>
      <c r="C60" s="137" t="s">
        <v>39</v>
      </c>
      <c r="D60" s="137"/>
      <c r="E60" s="13" t="s">
        <v>554</v>
      </c>
      <c r="F60" s="4">
        <f t="shared" si="34"/>
        <v>3453.9</v>
      </c>
      <c r="G60" s="4">
        <f t="shared" si="34"/>
        <v>0</v>
      </c>
      <c r="H60" s="4">
        <f t="shared" si="34"/>
        <v>3453.9</v>
      </c>
      <c r="I60" s="4">
        <f t="shared" si="34"/>
        <v>0</v>
      </c>
      <c r="J60" s="4">
        <f t="shared" si="34"/>
        <v>0</v>
      </c>
      <c r="K60" s="4">
        <f t="shared" si="34"/>
        <v>0</v>
      </c>
      <c r="L60" s="4">
        <f t="shared" si="34"/>
        <v>3453.9</v>
      </c>
      <c r="M60" s="4">
        <f t="shared" si="34"/>
        <v>0</v>
      </c>
      <c r="N60" s="4">
        <f t="shared" si="34"/>
        <v>3453.9</v>
      </c>
      <c r="O60" s="4">
        <f t="shared" ref="O60:Y60" si="37">O61</f>
        <v>0</v>
      </c>
      <c r="P60" s="4">
        <f t="shared" si="37"/>
        <v>0</v>
      </c>
      <c r="Q60" s="4">
        <f t="shared" si="37"/>
        <v>3453.9</v>
      </c>
      <c r="R60" s="4">
        <f t="shared" si="37"/>
        <v>0</v>
      </c>
      <c r="S60" s="4">
        <f t="shared" si="37"/>
        <v>3453.9</v>
      </c>
      <c r="T60" s="4">
        <f t="shared" si="37"/>
        <v>3280.2</v>
      </c>
      <c r="U60" s="4">
        <f t="shared" si="37"/>
        <v>0</v>
      </c>
      <c r="V60" s="4">
        <f t="shared" si="37"/>
        <v>3280.2</v>
      </c>
      <c r="W60" s="4">
        <f t="shared" si="37"/>
        <v>0</v>
      </c>
      <c r="X60" s="4">
        <f t="shared" si="37"/>
        <v>3280.2</v>
      </c>
      <c r="Y60" s="4">
        <f t="shared" si="37"/>
        <v>0</v>
      </c>
      <c r="Z60" s="4">
        <f t="shared" si="36"/>
        <v>3280.2</v>
      </c>
      <c r="AA60" s="4">
        <f t="shared" si="36"/>
        <v>0</v>
      </c>
      <c r="AB60" s="4">
        <f t="shared" si="36"/>
        <v>3280.2</v>
      </c>
      <c r="AC60" s="4">
        <f t="shared" si="36"/>
        <v>0</v>
      </c>
      <c r="AD60" s="4">
        <f t="shared" si="36"/>
        <v>3280.2</v>
      </c>
      <c r="AE60" s="4">
        <f t="shared" si="36"/>
        <v>3280.2</v>
      </c>
      <c r="AF60" s="4">
        <f t="shared" si="36"/>
        <v>0</v>
      </c>
      <c r="AG60" s="4">
        <f t="shared" si="36"/>
        <v>3280.2</v>
      </c>
      <c r="AH60" s="4">
        <f t="shared" si="36"/>
        <v>0</v>
      </c>
      <c r="AI60" s="4">
        <f t="shared" si="36"/>
        <v>3280.2</v>
      </c>
      <c r="AJ60" s="4">
        <f t="shared" si="36"/>
        <v>0</v>
      </c>
      <c r="AK60" s="4">
        <f t="shared" si="36"/>
        <v>3280.2</v>
      </c>
      <c r="AL60" s="4">
        <f t="shared" si="36"/>
        <v>0</v>
      </c>
      <c r="AM60" s="4">
        <f t="shared" si="36"/>
        <v>3280.2</v>
      </c>
    </row>
    <row r="61" spans="1:39" ht="63" hidden="1" outlineLevel="7" x14ac:dyDescent="0.2">
      <c r="A61" s="138" t="s">
        <v>35</v>
      </c>
      <c r="B61" s="138" t="s">
        <v>37</v>
      </c>
      <c r="C61" s="138" t="s">
        <v>39</v>
      </c>
      <c r="D61" s="138" t="s">
        <v>8</v>
      </c>
      <c r="E61" s="11" t="s">
        <v>9</v>
      </c>
      <c r="F61" s="5">
        <v>3453.9</v>
      </c>
      <c r="G61" s="5"/>
      <c r="H61" s="5">
        <f>SUM(F61:G61)</f>
        <v>3453.9</v>
      </c>
      <c r="I61" s="5"/>
      <c r="J61" s="5"/>
      <c r="K61" s="5"/>
      <c r="L61" s="5">
        <f>SUM(H61:K61)</f>
        <v>3453.9</v>
      </c>
      <c r="M61" s="5"/>
      <c r="N61" s="5">
        <f>SUM(L61:M61)</f>
        <v>3453.9</v>
      </c>
      <c r="O61" s="5"/>
      <c r="P61" s="5"/>
      <c r="Q61" s="5">
        <f>SUM(N61:P61)</f>
        <v>3453.9</v>
      </c>
      <c r="R61" s="5"/>
      <c r="S61" s="5">
        <f>SUM(Q61:R61)</f>
        <v>3453.9</v>
      </c>
      <c r="T61" s="5">
        <v>3280.2</v>
      </c>
      <c r="U61" s="5"/>
      <c r="V61" s="5">
        <f>SUM(T61:U61)</f>
        <v>3280.2</v>
      </c>
      <c r="W61" s="5"/>
      <c r="X61" s="5">
        <f>SUM(V61:W61)</f>
        <v>3280.2</v>
      </c>
      <c r="Y61" s="5"/>
      <c r="Z61" s="5">
        <f>SUM(X61:Y61)</f>
        <v>3280.2</v>
      </c>
      <c r="AA61" s="5"/>
      <c r="AB61" s="5">
        <f>SUM(Z61:AA61)</f>
        <v>3280.2</v>
      </c>
      <c r="AC61" s="5"/>
      <c r="AD61" s="5">
        <f>SUM(AB61:AC61)</f>
        <v>3280.2</v>
      </c>
      <c r="AE61" s="5">
        <v>3280.2</v>
      </c>
      <c r="AF61" s="5"/>
      <c r="AG61" s="5">
        <f>SUM(AE61:AF61)</f>
        <v>3280.2</v>
      </c>
      <c r="AH61" s="5"/>
      <c r="AI61" s="5">
        <f>SUM(AG61:AH61)</f>
        <v>3280.2</v>
      </c>
      <c r="AJ61" s="5"/>
      <c r="AK61" s="5">
        <f>SUM(AI61:AJ61)</f>
        <v>3280.2</v>
      </c>
      <c r="AL61" s="5"/>
      <c r="AM61" s="5">
        <f>SUM(AK61:AL61)</f>
        <v>3280.2</v>
      </c>
    </row>
    <row r="62" spans="1:39" ht="47.25" hidden="1" outlineLevel="7" x14ac:dyDescent="0.2">
      <c r="A62" s="137" t="s">
        <v>35</v>
      </c>
      <c r="B62" s="137" t="s">
        <v>37</v>
      </c>
      <c r="C62" s="7" t="s">
        <v>742</v>
      </c>
      <c r="D62" s="7"/>
      <c r="E62" s="36" t="s">
        <v>743</v>
      </c>
      <c r="F62" s="5"/>
      <c r="G62" s="5"/>
      <c r="H62" s="5"/>
      <c r="I62" s="5"/>
      <c r="J62" s="5"/>
      <c r="K62" s="5"/>
      <c r="L62" s="5"/>
      <c r="M62" s="5"/>
      <c r="N62" s="5"/>
      <c r="O62" s="4">
        <f>O63</f>
        <v>52.5</v>
      </c>
      <c r="P62" s="4">
        <f>P63</f>
        <v>0</v>
      </c>
      <c r="Q62" s="4">
        <f>Q63</f>
        <v>52.5</v>
      </c>
      <c r="R62" s="4">
        <f>R63</f>
        <v>0</v>
      </c>
      <c r="S62" s="4">
        <f>S63</f>
        <v>52.5</v>
      </c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</row>
    <row r="63" spans="1:39" ht="63" hidden="1" outlineLevel="7" x14ac:dyDescent="0.2">
      <c r="A63" s="138" t="s">
        <v>35</v>
      </c>
      <c r="B63" s="138" t="s">
        <v>37</v>
      </c>
      <c r="C63" s="6" t="s">
        <v>742</v>
      </c>
      <c r="D63" s="6" t="s">
        <v>8</v>
      </c>
      <c r="E63" s="20" t="s">
        <v>9</v>
      </c>
      <c r="F63" s="5"/>
      <c r="G63" s="5"/>
      <c r="H63" s="5"/>
      <c r="I63" s="5"/>
      <c r="J63" s="5"/>
      <c r="K63" s="5"/>
      <c r="L63" s="5"/>
      <c r="M63" s="5"/>
      <c r="N63" s="5"/>
      <c r="O63" s="5">
        <v>52.5</v>
      </c>
      <c r="P63" s="5"/>
      <c r="Q63" s="5">
        <f>SUM(N63:P63)</f>
        <v>52.5</v>
      </c>
      <c r="R63" s="5"/>
      <c r="S63" s="5">
        <f>SUM(Q63:R63)</f>
        <v>52.5</v>
      </c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</row>
    <row r="64" spans="1:39" ht="47.25" hidden="1" outlineLevel="1" collapsed="1" x14ac:dyDescent="0.2">
      <c r="A64" s="137" t="s">
        <v>35</v>
      </c>
      <c r="B64" s="137" t="s">
        <v>40</v>
      </c>
      <c r="C64" s="137"/>
      <c r="D64" s="137"/>
      <c r="E64" s="13" t="s">
        <v>41</v>
      </c>
      <c r="F64" s="4">
        <f t="shared" ref="F64:AM64" si="38">F65+F72</f>
        <v>108748.79999999999</v>
      </c>
      <c r="G64" s="4">
        <f t="shared" si="38"/>
        <v>0</v>
      </c>
      <c r="H64" s="4">
        <f t="shared" si="38"/>
        <v>108748.79999999999</v>
      </c>
      <c r="I64" s="4">
        <f t="shared" si="38"/>
        <v>0</v>
      </c>
      <c r="J64" s="4">
        <f t="shared" si="38"/>
        <v>0</v>
      </c>
      <c r="K64" s="4">
        <f t="shared" si="38"/>
        <v>444</v>
      </c>
      <c r="L64" s="4">
        <f t="shared" si="38"/>
        <v>109192.79999999999</v>
      </c>
      <c r="M64" s="4">
        <f t="shared" si="38"/>
        <v>0</v>
      </c>
      <c r="N64" s="4">
        <f t="shared" si="38"/>
        <v>109192.79999999999</v>
      </c>
      <c r="O64" s="4">
        <f t="shared" si="38"/>
        <v>99.399999999999991</v>
      </c>
      <c r="P64" s="4">
        <f t="shared" si="38"/>
        <v>0</v>
      </c>
      <c r="Q64" s="4">
        <f t="shared" si="38"/>
        <v>109292.19999999998</v>
      </c>
      <c r="R64" s="4">
        <f t="shared" si="38"/>
        <v>0</v>
      </c>
      <c r="S64" s="4">
        <f t="shared" si="38"/>
        <v>109292.19999999998</v>
      </c>
      <c r="T64" s="4">
        <f t="shared" si="38"/>
        <v>102821.2</v>
      </c>
      <c r="U64" s="4">
        <f t="shared" si="38"/>
        <v>0</v>
      </c>
      <c r="V64" s="4">
        <f t="shared" si="38"/>
        <v>102821.2</v>
      </c>
      <c r="W64" s="4">
        <f t="shared" si="38"/>
        <v>0</v>
      </c>
      <c r="X64" s="4">
        <f t="shared" si="38"/>
        <v>102821.2</v>
      </c>
      <c r="Y64" s="4">
        <f t="shared" si="38"/>
        <v>0</v>
      </c>
      <c r="Z64" s="4">
        <f t="shared" si="38"/>
        <v>102821.2</v>
      </c>
      <c r="AA64" s="4">
        <f t="shared" si="38"/>
        <v>0.1</v>
      </c>
      <c r="AB64" s="4">
        <f t="shared" si="38"/>
        <v>102821.3</v>
      </c>
      <c r="AC64" s="4">
        <f t="shared" si="38"/>
        <v>0</v>
      </c>
      <c r="AD64" s="4">
        <f t="shared" si="38"/>
        <v>102821.3</v>
      </c>
      <c r="AE64" s="4">
        <f t="shared" si="38"/>
        <v>102807.2</v>
      </c>
      <c r="AF64" s="4">
        <f t="shared" si="38"/>
        <v>0</v>
      </c>
      <c r="AG64" s="4">
        <f t="shared" si="38"/>
        <v>102807.2</v>
      </c>
      <c r="AH64" s="4">
        <f t="shared" si="38"/>
        <v>0</v>
      </c>
      <c r="AI64" s="4">
        <f t="shared" si="38"/>
        <v>102807.2</v>
      </c>
      <c r="AJ64" s="4">
        <f t="shared" si="38"/>
        <v>0</v>
      </c>
      <c r="AK64" s="4">
        <f t="shared" si="38"/>
        <v>102807.2</v>
      </c>
      <c r="AL64" s="4">
        <f t="shared" si="38"/>
        <v>0</v>
      </c>
      <c r="AM64" s="4">
        <f t="shared" si="38"/>
        <v>102807.2</v>
      </c>
    </row>
    <row r="65" spans="1:39" ht="31.5" hidden="1" outlineLevel="2" x14ac:dyDescent="0.2">
      <c r="A65" s="137" t="s">
        <v>35</v>
      </c>
      <c r="B65" s="137" t="s">
        <v>40</v>
      </c>
      <c r="C65" s="137" t="s">
        <v>42</v>
      </c>
      <c r="D65" s="137"/>
      <c r="E65" s="13" t="s">
        <v>43</v>
      </c>
      <c r="F65" s="4">
        <f t="shared" ref="F65:O66" si="39">F66</f>
        <v>339.3</v>
      </c>
      <c r="G65" s="4">
        <f t="shared" si="39"/>
        <v>0</v>
      </c>
      <c r="H65" s="4">
        <f t="shared" si="39"/>
        <v>339.3</v>
      </c>
      <c r="I65" s="4">
        <f t="shared" si="39"/>
        <v>0</v>
      </c>
      <c r="J65" s="4">
        <f t="shared" si="39"/>
        <v>0</v>
      </c>
      <c r="K65" s="4">
        <f t="shared" si="39"/>
        <v>0</v>
      </c>
      <c r="L65" s="4">
        <f t="shared" si="39"/>
        <v>339.3</v>
      </c>
      <c r="M65" s="4">
        <f t="shared" si="39"/>
        <v>0</v>
      </c>
      <c r="N65" s="4">
        <f t="shared" si="39"/>
        <v>339.3</v>
      </c>
      <c r="O65" s="4">
        <f t="shared" si="39"/>
        <v>5.0999999999999996</v>
      </c>
      <c r="P65" s="4">
        <f t="shared" ref="P65:Y66" si="40">P66</f>
        <v>0</v>
      </c>
      <c r="Q65" s="4">
        <f t="shared" si="40"/>
        <v>344.4</v>
      </c>
      <c r="R65" s="4">
        <f t="shared" si="40"/>
        <v>0</v>
      </c>
      <c r="S65" s="4">
        <f t="shared" si="40"/>
        <v>344.4</v>
      </c>
      <c r="T65" s="4">
        <f t="shared" si="40"/>
        <v>285.5</v>
      </c>
      <c r="U65" s="4">
        <f t="shared" si="40"/>
        <v>0</v>
      </c>
      <c r="V65" s="4">
        <f t="shared" si="40"/>
        <v>285.5</v>
      </c>
      <c r="W65" s="4">
        <f t="shared" si="40"/>
        <v>0</v>
      </c>
      <c r="X65" s="4">
        <f t="shared" si="40"/>
        <v>285.5</v>
      </c>
      <c r="Y65" s="4">
        <f t="shared" si="40"/>
        <v>0</v>
      </c>
      <c r="Z65" s="4">
        <f t="shared" ref="Z65:AI66" si="41">Z66</f>
        <v>285.5</v>
      </c>
      <c r="AA65" s="4">
        <f t="shared" si="41"/>
        <v>0.1</v>
      </c>
      <c r="AB65" s="4">
        <f t="shared" si="41"/>
        <v>285.60000000000002</v>
      </c>
      <c r="AC65" s="4">
        <f t="shared" si="41"/>
        <v>0</v>
      </c>
      <c r="AD65" s="4">
        <f t="shared" si="41"/>
        <v>285.60000000000002</v>
      </c>
      <c r="AE65" s="4">
        <f t="shared" si="41"/>
        <v>271.5</v>
      </c>
      <c r="AF65" s="4">
        <f t="shared" si="41"/>
        <v>0</v>
      </c>
      <c r="AG65" s="4">
        <f t="shared" si="41"/>
        <v>271.5</v>
      </c>
      <c r="AH65" s="4">
        <f t="shared" si="41"/>
        <v>0</v>
      </c>
      <c r="AI65" s="4">
        <f t="shared" si="41"/>
        <v>271.5</v>
      </c>
      <c r="AJ65" s="4">
        <f t="shared" ref="AJ65:AM66" si="42">AJ66</f>
        <v>0</v>
      </c>
      <c r="AK65" s="4">
        <f t="shared" si="42"/>
        <v>271.5</v>
      </c>
      <c r="AL65" s="4">
        <f t="shared" si="42"/>
        <v>0</v>
      </c>
      <c r="AM65" s="4">
        <f t="shared" si="42"/>
        <v>271.5</v>
      </c>
    </row>
    <row r="66" spans="1:39" ht="47.25" hidden="1" outlineLevel="3" x14ac:dyDescent="0.2">
      <c r="A66" s="137" t="s">
        <v>35</v>
      </c>
      <c r="B66" s="137" t="s">
        <v>40</v>
      </c>
      <c r="C66" s="137" t="s">
        <v>44</v>
      </c>
      <c r="D66" s="137"/>
      <c r="E66" s="13" t="s">
        <v>45</v>
      </c>
      <c r="F66" s="4">
        <f t="shared" si="39"/>
        <v>339.3</v>
      </c>
      <c r="G66" s="4">
        <f t="shared" si="39"/>
        <v>0</v>
      </c>
      <c r="H66" s="4">
        <f t="shared" si="39"/>
        <v>339.3</v>
      </c>
      <c r="I66" s="4">
        <f t="shared" si="39"/>
        <v>0</v>
      </c>
      <c r="J66" s="4">
        <f t="shared" si="39"/>
        <v>0</v>
      </c>
      <c r="K66" s="4">
        <f t="shared" si="39"/>
        <v>0</v>
      </c>
      <c r="L66" s="4">
        <f t="shared" si="39"/>
        <v>339.3</v>
      </c>
      <c r="M66" s="4">
        <f t="shared" si="39"/>
        <v>0</v>
      </c>
      <c r="N66" s="4">
        <f t="shared" si="39"/>
        <v>339.3</v>
      </c>
      <c r="O66" s="4">
        <f t="shared" si="39"/>
        <v>5.0999999999999996</v>
      </c>
      <c r="P66" s="4">
        <f t="shared" si="40"/>
        <v>0</v>
      </c>
      <c r="Q66" s="4">
        <f t="shared" si="40"/>
        <v>344.4</v>
      </c>
      <c r="R66" s="4">
        <f t="shared" si="40"/>
        <v>0</v>
      </c>
      <c r="S66" s="4">
        <f t="shared" si="40"/>
        <v>344.4</v>
      </c>
      <c r="T66" s="4">
        <f t="shared" si="40"/>
        <v>285.5</v>
      </c>
      <c r="U66" s="4">
        <f t="shared" si="40"/>
        <v>0</v>
      </c>
      <c r="V66" s="4">
        <f t="shared" si="40"/>
        <v>285.5</v>
      </c>
      <c r="W66" s="4">
        <f t="shared" si="40"/>
        <v>0</v>
      </c>
      <c r="X66" s="4">
        <f t="shared" si="40"/>
        <v>285.5</v>
      </c>
      <c r="Y66" s="4">
        <f t="shared" si="40"/>
        <v>0</v>
      </c>
      <c r="Z66" s="4">
        <f t="shared" si="41"/>
        <v>285.5</v>
      </c>
      <c r="AA66" s="4">
        <f t="shared" si="41"/>
        <v>0.1</v>
      </c>
      <c r="AB66" s="4">
        <f t="shared" si="41"/>
        <v>285.60000000000002</v>
      </c>
      <c r="AC66" s="4">
        <f t="shared" si="41"/>
        <v>0</v>
      </c>
      <c r="AD66" s="4">
        <f t="shared" si="41"/>
        <v>285.60000000000002</v>
      </c>
      <c r="AE66" s="4">
        <f t="shared" si="41"/>
        <v>271.5</v>
      </c>
      <c r="AF66" s="4">
        <f t="shared" si="41"/>
        <v>0</v>
      </c>
      <c r="AG66" s="4">
        <f t="shared" si="41"/>
        <v>271.5</v>
      </c>
      <c r="AH66" s="4">
        <f t="shared" si="41"/>
        <v>0</v>
      </c>
      <c r="AI66" s="4">
        <f t="shared" si="41"/>
        <v>271.5</v>
      </c>
      <c r="AJ66" s="4">
        <f t="shared" si="42"/>
        <v>0</v>
      </c>
      <c r="AK66" s="4">
        <f t="shared" si="42"/>
        <v>271.5</v>
      </c>
      <c r="AL66" s="4">
        <f t="shared" si="42"/>
        <v>0</v>
      </c>
      <c r="AM66" s="4">
        <f t="shared" si="42"/>
        <v>271.5</v>
      </c>
    </row>
    <row r="67" spans="1:39" ht="31.5" hidden="1" outlineLevel="4" x14ac:dyDescent="0.2">
      <c r="A67" s="137" t="s">
        <v>35</v>
      </c>
      <c r="B67" s="137" t="s">
        <v>40</v>
      </c>
      <c r="C67" s="137" t="s">
        <v>46</v>
      </c>
      <c r="D67" s="137"/>
      <c r="E67" s="13" t="s">
        <v>47</v>
      </c>
      <c r="F67" s="4">
        <f t="shared" ref="F67:AM67" si="43">F68+F70</f>
        <v>339.3</v>
      </c>
      <c r="G67" s="4">
        <f t="shared" si="43"/>
        <v>0</v>
      </c>
      <c r="H67" s="4">
        <f t="shared" si="43"/>
        <v>339.3</v>
      </c>
      <c r="I67" s="4">
        <f t="shared" si="43"/>
        <v>0</v>
      </c>
      <c r="J67" s="4">
        <f t="shared" si="43"/>
        <v>0</v>
      </c>
      <c r="K67" s="4">
        <f t="shared" si="43"/>
        <v>0</v>
      </c>
      <c r="L67" s="4">
        <f t="shared" si="43"/>
        <v>339.3</v>
      </c>
      <c r="M67" s="4">
        <f t="shared" si="43"/>
        <v>0</v>
      </c>
      <c r="N67" s="4">
        <f t="shared" si="43"/>
        <v>339.3</v>
      </c>
      <c r="O67" s="4">
        <f t="shared" si="43"/>
        <v>5.0999999999999996</v>
      </c>
      <c r="P67" s="4">
        <f t="shared" si="43"/>
        <v>0</v>
      </c>
      <c r="Q67" s="4">
        <f t="shared" si="43"/>
        <v>344.4</v>
      </c>
      <c r="R67" s="4">
        <f t="shared" si="43"/>
        <v>0</v>
      </c>
      <c r="S67" s="4">
        <f t="shared" si="43"/>
        <v>344.4</v>
      </c>
      <c r="T67" s="4">
        <f t="shared" si="43"/>
        <v>285.5</v>
      </c>
      <c r="U67" s="4">
        <f t="shared" si="43"/>
        <v>0</v>
      </c>
      <c r="V67" s="4">
        <f t="shared" si="43"/>
        <v>285.5</v>
      </c>
      <c r="W67" s="4">
        <f t="shared" si="43"/>
        <v>0</v>
      </c>
      <c r="X67" s="4">
        <f t="shared" si="43"/>
        <v>285.5</v>
      </c>
      <c r="Y67" s="4">
        <f t="shared" si="43"/>
        <v>0</v>
      </c>
      <c r="Z67" s="4">
        <f t="shared" si="43"/>
        <v>285.5</v>
      </c>
      <c r="AA67" s="4">
        <f t="shared" si="43"/>
        <v>0.1</v>
      </c>
      <c r="AB67" s="4">
        <f t="shared" si="43"/>
        <v>285.60000000000002</v>
      </c>
      <c r="AC67" s="4">
        <f t="shared" si="43"/>
        <v>0</v>
      </c>
      <c r="AD67" s="4">
        <f t="shared" si="43"/>
        <v>285.60000000000002</v>
      </c>
      <c r="AE67" s="4">
        <f t="shared" si="43"/>
        <v>271.5</v>
      </c>
      <c r="AF67" s="4">
        <f t="shared" si="43"/>
        <v>0</v>
      </c>
      <c r="AG67" s="4">
        <f t="shared" si="43"/>
        <v>271.5</v>
      </c>
      <c r="AH67" s="4">
        <f t="shared" si="43"/>
        <v>0</v>
      </c>
      <c r="AI67" s="4">
        <f t="shared" si="43"/>
        <v>271.5</v>
      </c>
      <c r="AJ67" s="4">
        <f t="shared" si="43"/>
        <v>0</v>
      </c>
      <c r="AK67" s="4">
        <f t="shared" si="43"/>
        <v>271.5</v>
      </c>
      <c r="AL67" s="4">
        <f t="shared" si="43"/>
        <v>0</v>
      </c>
      <c r="AM67" s="4">
        <f t="shared" si="43"/>
        <v>271.5</v>
      </c>
    </row>
    <row r="68" spans="1:39" ht="63" hidden="1" outlineLevel="5" x14ac:dyDescent="0.2">
      <c r="A68" s="137" t="s">
        <v>35</v>
      </c>
      <c r="B68" s="137" t="s">
        <v>40</v>
      </c>
      <c r="C68" s="137" t="s">
        <v>48</v>
      </c>
      <c r="D68" s="137"/>
      <c r="E68" s="13" t="s">
        <v>49</v>
      </c>
      <c r="F68" s="4">
        <f t="shared" ref="F68:AM68" si="44">F69</f>
        <v>264</v>
      </c>
      <c r="G68" s="4">
        <f t="shared" si="44"/>
        <v>0</v>
      </c>
      <c r="H68" s="4">
        <f t="shared" si="44"/>
        <v>264</v>
      </c>
      <c r="I68" s="4">
        <f t="shared" si="44"/>
        <v>0</v>
      </c>
      <c r="J68" s="4">
        <f t="shared" si="44"/>
        <v>0</v>
      </c>
      <c r="K68" s="4">
        <f t="shared" si="44"/>
        <v>0</v>
      </c>
      <c r="L68" s="4">
        <f t="shared" si="44"/>
        <v>264</v>
      </c>
      <c r="M68" s="4">
        <f t="shared" si="44"/>
        <v>0</v>
      </c>
      <c r="N68" s="4">
        <f t="shared" si="44"/>
        <v>264</v>
      </c>
      <c r="O68" s="4">
        <f t="shared" si="44"/>
        <v>5</v>
      </c>
      <c r="P68" s="4">
        <f t="shared" si="44"/>
        <v>0</v>
      </c>
      <c r="Q68" s="4">
        <f t="shared" si="44"/>
        <v>269</v>
      </c>
      <c r="R68" s="4">
        <f t="shared" si="44"/>
        <v>0</v>
      </c>
      <c r="S68" s="4">
        <f t="shared" si="44"/>
        <v>269</v>
      </c>
      <c r="T68" s="4">
        <f t="shared" si="44"/>
        <v>271.5</v>
      </c>
      <c r="U68" s="4">
        <f t="shared" si="44"/>
        <v>0</v>
      </c>
      <c r="V68" s="4">
        <f t="shared" si="44"/>
        <v>271.5</v>
      </c>
      <c r="W68" s="4">
        <f t="shared" si="44"/>
        <v>0</v>
      </c>
      <c r="X68" s="4">
        <f t="shared" si="44"/>
        <v>271.5</v>
      </c>
      <c r="Y68" s="4">
        <f t="shared" si="44"/>
        <v>0</v>
      </c>
      <c r="Z68" s="4">
        <f t="shared" si="44"/>
        <v>271.5</v>
      </c>
      <c r="AA68" s="4">
        <f t="shared" si="44"/>
        <v>0</v>
      </c>
      <c r="AB68" s="4">
        <f t="shared" si="44"/>
        <v>271.5</v>
      </c>
      <c r="AC68" s="4">
        <f t="shared" si="44"/>
        <v>0</v>
      </c>
      <c r="AD68" s="4">
        <f t="shared" si="44"/>
        <v>271.5</v>
      </c>
      <c r="AE68" s="4">
        <f t="shared" si="44"/>
        <v>271.5</v>
      </c>
      <c r="AF68" s="4">
        <f t="shared" si="44"/>
        <v>0</v>
      </c>
      <c r="AG68" s="4">
        <f t="shared" si="44"/>
        <v>271.5</v>
      </c>
      <c r="AH68" s="4">
        <f t="shared" si="44"/>
        <v>0</v>
      </c>
      <c r="AI68" s="4">
        <f t="shared" si="44"/>
        <v>271.5</v>
      </c>
      <c r="AJ68" s="4">
        <f t="shared" si="44"/>
        <v>0</v>
      </c>
      <c r="AK68" s="4">
        <f t="shared" si="44"/>
        <v>271.5</v>
      </c>
      <c r="AL68" s="4">
        <f t="shared" si="44"/>
        <v>0</v>
      </c>
      <c r="AM68" s="4">
        <f t="shared" si="44"/>
        <v>271.5</v>
      </c>
    </row>
    <row r="69" spans="1:39" ht="63" hidden="1" outlineLevel="7" x14ac:dyDescent="0.2">
      <c r="A69" s="138" t="s">
        <v>35</v>
      </c>
      <c r="B69" s="138" t="s">
        <v>40</v>
      </c>
      <c r="C69" s="138" t="s">
        <v>48</v>
      </c>
      <c r="D69" s="138" t="s">
        <v>8</v>
      </c>
      <c r="E69" s="11" t="s">
        <v>9</v>
      </c>
      <c r="F69" s="5">
        <v>264</v>
      </c>
      <c r="G69" s="5"/>
      <c r="H69" s="5">
        <f>SUM(F69:G69)</f>
        <v>264</v>
      </c>
      <c r="I69" s="5"/>
      <c r="J69" s="5"/>
      <c r="K69" s="5"/>
      <c r="L69" s="5">
        <f>SUM(H69:K69)</f>
        <v>264</v>
      </c>
      <c r="M69" s="5"/>
      <c r="N69" s="5">
        <f>SUM(L69:M69)</f>
        <v>264</v>
      </c>
      <c r="O69" s="5">
        <v>5</v>
      </c>
      <c r="P69" s="5"/>
      <c r="Q69" s="5">
        <f>SUM(N69:P69)</f>
        <v>269</v>
      </c>
      <c r="R69" s="5"/>
      <c r="S69" s="5">
        <f>SUM(Q69:R69)</f>
        <v>269</v>
      </c>
      <c r="T69" s="5">
        <v>271.5</v>
      </c>
      <c r="U69" s="5"/>
      <c r="V69" s="5">
        <f>SUM(T69:U69)</f>
        <v>271.5</v>
      </c>
      <c r="W69" s="5"/>
      <c r="X69" s="5">
        <f>SUM(V69:W69)</f>
        <v>271.5</v>
      </c>
      <c r="Y69" s="5"/>
      <c r="Z69" s="5">
        <f>SUM(X69:Y69)</f>
        <v>271.5</v>
      </c>
      <c r="AA69" s="5"/>
      <c r="AB69" s="5">
        <f>SUM(Z69:AA69)</f>
        <v>271.5</v>
      </c>
      <c r="AC69" s="5"/>
      <c r="AD69" s="5">
        <f>SUM(AB69:AC69)</f>
        <v>271.5</v>
      </c>
      <c r="AE69" s="5">
        <v>271.5</v>
      </c>
      <c r="AF69" s="5"/>
      <c r="AG69" s="5">
        <f>SUM(AE69:AF69)</f>
        <v>271.5</v>
      </c>
      <c r="AH69" s="5"/>
      <c r="AI69" s="5">
        <f>SUM(AG69:AH69)</f>
        <v>271.5</v>
      </c>
      <c r="AJ69" s="5"/>
      <c r="AK69" s="5">
        <f>SUM(AI69:AJ69)</f>
        <v>271.5</v>
      </c>
      <c r="AL69" s="5"/>
      <c r="AM69" s="5">
        <f>SUM(AK69:AL69)</f>
        <v>271.5</v>
      </c>
    </row>
    <row r="70" spans="1:39" ht="47.25" hidden="1" outlineLevel="5" x14ac:dyDescent="0.2">
      <c r="A70" s="137" t="s">
        <v>35</v>
      </c>
      <c r="B70" s="137" t="s">
        <v>40</v>
      </c>
      <c r="C70" s="137" t="s">
        <v>50</v>
      </c>
      <c r="D70" s="137"/>
      <c r="E70" s="13" t="s">
        <v>51</v>
      </c>
      <c r="F70" s="4">
        <f t="shared" ref="F70:AF70" si="45">F71</f>
        <v>75.3</v>
      </c>
      <c r="G70" s="4">
        <f t="shared" si="45"/>
        <v>0</v>
      </c>
      <c r="H70" s="4">
        <f t="shared" si="45"/>
        <v>75.3</v>
      </c>
      <c r="I70" s="4">
        <f t="shared" si="45"/>
        <v>0</v>
      </c>
      <c r="J70" s="4">
        <f t="shared" si="45"/>
        <v>0</v>
      </c>
      <c r="K70" s="4">
        <f t="shared" si="45"/>
        <v>0</v>
      </c>
      <c r="L70" s="4">
        <f t="shared" si="45"/>
        <v>75.3</v>
      </c>
      <c r="M70" s="4">
        <f t="shared" si="45"/>
        <v>0</v>
      </c>
      <c r="N70" s="4">
        <f t="shared" si="45"/>
        <v>75.3</v>
      </c>
      <c r="O70" s="4">
        <f t="shared" si="45"/>
        <v>0.1</v>
      </c>
      <c r="P70" s="4">
        <f t="shared" si="45"/>
        <v>0</v>
      </c>
      <c r="Q70" s="4">
        <f t="shared" si="45"/>
        <v>75.399999999999991</v>
      </c>
      <c r="R70" s="4">
        <f t="shared" si="45"/>
        <v>0</v>
      </c>
      <c r="S70" s="4">
        <f t="shared" si="45"/>
        <v>75.399999999999991</v>
      </c>
      <c r="T70" s="4">
        <f t="shared" si="45"/>
        <v>14</v>
      </c>
      <c r="U70" s="4">
        <f t="shared" si="45"/>
        <v>0</v>
      </c>
      <c r="V70" s="4">
        <f t="shared" si="45"/>
        <v>14</v>
      </c>
      <c r="W70" s="4">
        <f t="shared" si="45"/>
        <v>0</v>
      </c>
      <c r="X70" s="4">
        <f t="shared" si="45"/>
        <v>14</v>
      </c>
      <c r="Y70" s="4">
        <f t="shared" si="45"/>
        <v>0</v>
      </c>
      <c r="Z70" s="4">
        <f t="shared" si="45"/>
        <v>14</v>
      </c>
      <c r="AA70" s="4">
        <f t="shared" si="45"/>
        <v>0.1</v>
      </c>
      <c r="AB70" s="4">
        <f t="shared" si="45"/>
        <v>14.1</v>
      </c>
      <c r="AC70" s="4">
        <f t="shared" si="45"/>
        <v>0</v>
      </c>
      <c r="AD70" s="4">
        <f t="shared" si="45"/>
        <v>14.1</v>
      </c>
      <c r="AE70" s="4">
        <f t="shared" si="45"/>
        <v>0</v>
      </c>
      <c r="AF70" s="4">
        <f t="shared" si="45"/>
        <v>0</v>
      </c>
      <c r="AG70" s="4"/>
      <c r="AH70" s="4">
        <f t="shared" ref="AH70:AM70" si="46">AH71</f>
        <v>0</v>
      </c>
      <c r="AI70" s="4">
        <f t="shared" si="46"/>
        <v>0</v>
      </c>
      <c r="AJ70" s="4">
        <f t="shared" si="46"/>
        <v>0</v>
      </c>
      <c r="AK70" s="4">
        <f t="shared" si="46"/>
        <v>0</v>
      </c>
      <c r="AL70" s="4">
        <f t="shared" si="46"/>
        <v>0</v>
      </c>
      <c r="AM70" s="4">
        <f t="shared" si="46"/>
        <v>0</v>
      </c>
    </row>
    <row r="71" spans="1:39" ht="63" hidden="1" outlineLevel="7" x14ac:dyDescent="0.2">
      <c r="A71" s="138" t="s">
        <v>35</v>
      </c>
      <c r="B71" s="138" t="s">
        <v>40</v>
      </c>
      <c r="C71" s="138" t="s">
        <v>50</v>
      </c>
      <c r="D71" s="138" t="s">
        <v>8</v>
      </c>
      <c r="E71" s="11" t="s">
        <v>9</v>
      </c>
      <c r="F71" s="5">
        <v>75.3</v>
      </c>
      <c r="G71" s="5"/>
      <c r="H71" s="5">
        <f>SUM(F71:G71)</f>
        <v>75.3</v>
      </c>
      <c r="I71" s="5"/>
      <c r="J71" s="5"/>
      <c r="K71" s="5"/>
      <c r="L71" s="5">
        <f>SUM(H71:K71)</f>
        <v>75.3</v>
      </c>
      <c r="M71" s="5"/>
      <c r="N71" s="5">
        <f>SUM(L71:M71)</f>
        <v>75.3</v>
      </c>
      <c r="O71" s="5">
        <v>0.1</v>
      </c>
      <c r="P71" s="5"/>
      <c r="Q71" s="5">
        <f>SUM(N71:P71)</f>
        <v>75.399999999999991</v>
      </c>
      <c r="R71" s="5"/>
      <c r="S71" s="5">
        <f>SUM(Q71:R71)</f>
        <v>75.399999999999991</v>
      </c>
      <c r="T71" s="5">
        <v>14</v>
      </c>
      <c r="U71" s="5"/>
      <c r="V71" s="5">
        <f>SUM(T71:U71)</f>
        <v>14</v>
      </c>
      <c r="W71" s="5"/>
      <c r="X71" s="5">
        <f>SUM(V71:W71)</f>
        <v>14</v>
      </c>
      <c r="Y71" s="5"/>
      <c r="Z71" s="5">
        <f>SUM(X71:Y71)</f>
        <v>14</v>
      </c>
      <c r="AA71" s="5">
        <v>0.1</v>
      </c>
      <c r="AB71" s="5">
        <f>SUM(Z71:AA71)</f>
        <v>14.1</v>
      </c>
      <c r="AC71" s="5"/>
      <c r="AD71" s="5">
        <f>SUM(AB71:AC71)</f>
        <v>14.1</v>
      </c>
      <c r="AE71" s="5"/>
      <c r="AF71" s="5"/>
      <c r="AG71" s="5"/>
      <c r="AH71" s="5"/>
      <c r="AI71" s="5">
        <f>SUM(AG71:AH71)</f>
        <v>0</v>
      </c>
      <c r="AJ71" s="5"/>
      <c r="AK71" s="5">
        <f>SUM(AI71:AJ71)</f>
        <v>0</v>
      </c>
      <c r="AL71" s="5"/>
      <c r="AM71" s="5">
        <f>SUM(AK71:AL71)</f>
        <v>0</v>
      </c>
    </row>
    <row r="72" spans="1:39" ht="31.5" hidden="1" outlineLevel="2" x14ac:dyDescent="0.2">
      <c r="A72" s="137" t="s">
        <v>35</v>
      </c>
      <c r="B72" s="137" t="s">
        <v>40</v>
      </c>
      <c r="C72" s="137" t="s">
        <v>52</v>
      </c>
      <c r="D72" s="137"/>
      <c r="E72" s="13" t="s">
        <v>53</v>
      </c>
      <c r="F72" s="4">
        <f t="shared" ref="F72:O73" si="47">F73</f>
        <v>108409.49999999999</v>
      </c>
      <c r="G72" s="4">
        <f t="shared" si="47"/>
        <v>0</v>
      </c>
      <c r="H72" s="4">
        <f t="shared" si="47"/>
        <v>108409.49999999999</v>
      </c>
      <c r="I72" s="4">
        <f t="shared" si="47"/>
        <v>0</v>
      </c>
      <c r="J72" s="4">
        <f t="shared" si="47"/>
        <v>0</v>
      </c>
      <c r="K72" s="4">
        <f t="shared" si="47"/>
        <v>444</v>
      </c>
      <c r="L72" s="4">
        <f t="shared" si="47"/>
        <v>108853.49999999999</v>
      </c>
      <c r="M72" s="4">
        <f t="shared" si="47"/>
        <v>0</v>
      </c>
      <c r="N72" s="4">
        <f t="shared" si="47"/>
        <v>108853.49999999999</v>
      </c>
      <c r="O72" s="4">
        <f t="shared" si="47"/>
        <v>94.3</v>
      </c>
      <c r="P72" s="4">
        <f t="shared" ref="P72:Y73" si="48">P73</f>
        <v>0</v>
      </c>
      <c r="Q72" s="4">
        <f t="shared" si="48"/>
        <v>108947.79999999999</v>
      </c>
      <c r="R72" s="4">
        <f t="shared" si="48"/>
        <v>0</v>
      </c>
      <c r="S72" s="4">
        <f t="shared" si="48"/>
        <v>108947.79999999999</v>
      </c>
      <c r="T72" s="4">
        <f t="shared" si="48"/>
        <v>102535.7</v>
      </c>
      <c r="U72" s="4">
        <f t="shared" si="48"/>
        <v>0</v>
      </c>
      <c r="V72" s="4">
        <f t="shared" si="48"/>
        <v>102535.7</v>
      </c>
      <c r="W72" s="4">
        <f t="shared" si="48"/>
        <v>0</v>
      </c>
      <c r="X72" s="4">
        <f t="shared" si="48"/>
        <v>102535.7</v>
      </c>
      <c r="Y72" s="4">
        <f t="shared" si="48"/>
        <v>0</v>
      </c>
      <c r="Z72" s="4">
        <f t="shared" ref="Z72:AI73" si="49">Z73</f>
        <v>102535.7</v>
      </c>
      <c r="AA72" s="4">
        <f t="shared" si="49"/>
        <v>0</v>
      </c>
      <c r="AB72" s="4">
        <f t="shared" si="49"/>
        <v>102535.7</v>
      </c>
      <c r="AC72" s="4">
        <f t="shared" si="49"/>
        <v>0</v>
      </c>
      <c r="AD72" s="4">
        <f t="shared" si="49"/>
        <v>102535.7</v>
      </c>
      <c r="AE72" s="4">
        <f t="shared" si="49"/>
        <v>102535.7</v>
      </c>
      <c r="AF72" s="4">
        <f t="shared" si="49"/>
        <v>0</v>
      </c>
      <c r="AG72" s="4">
        <f t="shared" si="49"/>
        <v>102535.7</v>
      </c>
      <c r="AH72" s="4">
        <f t="shared" si="49"/>
        <v>0</v>
      </c>
      <c r="AI72" s="4">
        <f t="shared" si="49"/>
        <v>102535.7</v>
      </c>
      <c r="AJ72" s="4">
        <f t="shared" ref="AJ72:AM73" si="50">AJ73</f>
        <v>0</v>
      </c>
      <c r="AK72" s="4">
        <f t="shared" si="50"/>
        <v>102535.7</v>
      </c>
      <c r="AL72" s="4">
        <f t="shared" si="50"/>
        <v>0</v>
      </c>
      <c r="AM72" s="4">
        <f t="shared" si="50"/>
        <v>102535.7</v>
      </c>
    </row>
    <row r="73" spans="1:39" ht="47.25" hidden="1" outlineLevel="3" x14ac:dyDescent="0.2">
      <c r="A73" s="137" t="s">
        <v>35</v>
      </c>
      <c r="B73" s="137" t="s">
        <v>40</v>
      </c>
      <c r="C73" s="137" t="s">
        <v>54</v>
      </c>
      <c r="D73" s="137"/>
      <c r="E73" s="13" t="s">
        <v>55</v>
      </c>
      <c r="F73" s="4">
        <f t="shared" si="47"/>
        <v>108409.49999999999</v>
      </c>
      <c r="G73" s="4">
        <f t="shared" si="47"/>
        <v>0</v>
      </c>
      <c r="H73" s="4">
        <f t="shared" si="47"/>
        <v>108409.49999999999</v>
      </c>
      <c r="I73" s="4">
        <f t="shared" si="47"/>
        <v>0</v>
      </c>
      <c r="J73" s="4">
        <f t="shared" si="47"/>
        <v>0</v>
      </c>
      <c r="K73" s="4">
        <f t="shared" si="47"/>
        <v>444</v>
      </c>
      <c r="L73" s="4">
        <f t="shared" si="47"/>
        <v>108853.49999999999</v>
      </c>
      <c r="M73" s="4">
        <f t="shared" si="47"/>
        <v>0</v>
      </c>
      <c r="N73" s="4">
        <f t="shared" si="47"/>
        <v>108853.49999999999</v>
      </c>
      <c r="O73" s="4">
        <f t="shared" si="47"/>
        <v>94.3</v>
      </c>
      <c r="P73" s="4">
        <f t="shared" si="48"/>
        <v>0</v>
      </c>
      <c r="Q73" s="4">
        <f t="shared" si="48"/>
        <v>108947.79999999999</v>
      </c>
      <c r="R73" s="4">
        <f t="shared" si="48"/>
        <v>0</v>
      </c>
      <c r="S73" s="4">
        <f t="shared" si="48"/>
        <v>108947.79999999999</v>
      </c>
      <c r="T73" s="4">
        <f t="shared" si="48"/>
        <v>102535.7</v>
      </c>
      <c r="U73" s="4">
        <f t="shared" si="48"/>
        <v>0</v>
      </c>
      <c r="V73" s="4">
        <f t="shared" si="48"/>
        <v>102535.7</v>
      </c>
      <c r="W73" s="4">
        <f t="shared" si="48"/>
        <v>0</v>
      </c>
      <c r="X73" s="4">
        <f t="shared" si="48"/>
        <v>102535.7</v>
      </c>
      <c r="Y73" s="4">
        <f t="shared" si="48"/>
        <v>0</v>
      </c>
      <c r="Z73" s="4">
        <f t="shared" si="49"/>
        <v>102535.7</v>
      </c>
      <c r="AA73" s="4">
        <f t="shared" si="49"/>
        <v>0</v>
      </c>
      <c r="AB73" s="4">
        <f t="shared" si="49"/>
        <v>102535.7</v>
      </c>
      <c r="AC73" s="4">
        <f t="shared" si="49"/>
        <v>0</v>
      </c>
      <c r="AD73" s="4">
        <f t="shared" si="49"/>
        <v>102535.7</v>
      </c>
      <c r="AE73" s="4">
        <f t="shared" si="49"/>
        <v>102535.7</v>
      </c>
      <c r="AF73" s="4">
        <f t="shared" si="49"/>
        <v>0</v>
      </c>
      <c r="AG73" s="4">
        <f t="shared" si="49"/>
        <v>102535.7</v>
      </c>
      <c r="AH73" s="4">
        <f t="shared" si="49"/>
        <v>0</v>
      </c>
      <c r="AI73" s="4">
        <f t="shared" si="49"/>
        <v>102535.7</v>
      </c>
      <c r="AJ73" s="4">
        <f t="shared" si="50"/>
        <v>0</v>
      </c>
      <c r="AK73" s="4">
        <f t="shared" si="50"/>
        <v>102535.7</v>
      </c>
      <c r="AL73" s="4">
        <f t="shared" si="50"/>
        <v>0</v>
      </c>
      <c r="AM73" s="4">
        <f t="shared" si="50"/>
        <v>102535.7</v>
      </c>
    </row>
    <row r="74" spans="1:39" ht="31.5" hidden="1" outlineLevel="4" x14ac:dyDescent="0.2">
      <c r="A74" s="137" t="s">
        <v>35</v>
      </c>
      <c r="B74" s="137" t="s">
        <v>40</v>
      </c>
      <c r="C74" s="137" t="s">
        <v>56</v>
      </c>
      <c r="D74" s="137"/>
      <c r="E74" s="13" t="s">
        <v>57</v>
      </c>
      <c r="F74" s="4">
        <f t="shared" ref="F74:AM74" si="51">F75+F79+F81+F83+F85+F88+F91</f>
        <v>108409.49999999999</v>
      </c>
      <c r="G74" s="4">
        <f t="shared" si="51"/>
        <v>0</v>
      </c>
      <c r="H74" s="4">
        <f t="shared" si="51"/>
        <v>108409.49999999999</v>
      </c>
      <c r="I74" s="4">
        <f t="shared" si="51"/>
        <v>0</v>
      </c>
      <c r="J74" s="4">
        <f t="shared" si="51"/>
        <v>0</v>
      </c>
      <c r="K74" s="4">
        <f t="shared" si="51"/>
        <v>444</v>
      </c>
      <c r="L74" s="4">
        <f t="shared" si="51"/>
        <v>108853.49999999999</v>
      </c>
      <c r="M74" s="4">
        <f t="shared" si="51"/>
        <v>0</v>
      </c>
      <c r="N74" s="4">
        <f t="shared" si="51"/>
        <v>108853.49999999999</v>
      </c>
      <c r="O74" s="4">
        <f t="shared" si="51"/>
        <v>94.3</v>
      </c>
      <c r="P74" s="4">
        <f t="shared" si="51"/>
        <v>0</v>
      </c>
      <c r="Q74" s="4">
        <f t="shared" si="51"/>
        <v>108947.79999999999</v>
      </c>
      <c r="R74" s="4">
        <f t="shared" si="51"/>
        <v>0</v>
      </c>
      <c r="S74" s="4">
        <f t="shared" si="51"/>
        <v>108947.79999999999</v>
      </c>
      <c r="T74" s="4">
        <f t="shared" si="51"/>
        <v>102535.7</v>
      </c>
      <c r="U74" s="4">
        <f t="shared" si="51"/>
        <v>0</v>
      </c>
      <c r="V74" s="4">
        <f t="shared" si="51"/>
        <v>102535.7</v>
      </c>
      <c r="W74" s="4">
        <f t="shared" si="51"/>
        <v>0</v>
      </c>
      <c r="X74" s="4">
        <f t="shared" si="51"/>
        <v>102535.7</v>
      </c>
      <c r="Y74" s="4">
        <f t="shared" si="51"/>
        <v>0</v>
      </c>
      <c r="Z74" s="4">
        <f t="shared" si="51"/>
        <v>102535.7</v>
      </c>
      <c r="AA74" s="4">
        <f t="shared" si="51"/>
        <v>0</v>
      </c>
      <c r="AB74" s="4">
        <f t="shared" si="51"/>
        <v>102535.7</v>
      </c>
      <c r="AC74" s="4">
        <f t="shared" si="51"/>
        <v>0</v>
      </c>
      <c r="AD74" s="4">
        <f t="shared" si="51"/>
        <v>102535.7</v>
      </c>
      <c r="AE74" s="4">
        <f t="shared" si="51"/>
        <v>102535.7</v>
      </c>
      <c r="AF74" s="4">
        <f t="shared" si="51"/>
        <v>0</v>
      </c>
      <c r="AG74" s="4">
        <f t="shared" si="51"/>
        <v>102535.7</v>
      </c>
      <c r="AH74" s="4">
        <f t="shared" si="51"/>
        <v>0</v>
      </c>
      <c r="AI74" s="4">
        <f t="shared" si="51"/>
        <v>102535.7</v>
      </c>
      <c r="AJ74" s="4">
        <f t="shared" si="51"/>
        <v>0</v>
      </c>
      <c r="AK74" s="4">
        <f t="shared" si="51"/>
        <v>102535.7</v>
      </c>
      <c r="AL74" s="4">
        <f t="shared" si="51"/>
        <v>0</v>
      </c>
      <c r="AM74" s="4">
        <f t="shared" si="51"/>
        <v>102535.7</v>
      </c>
    </row>
    <row r="75" spans="1:39" ht="15.75" hidden="1" outlineLevel="5" collapsed="1" x14ac:dyDescent="0.2">
      <c r="A75" s="137" t="s">
        <v>35</v>
      </c>
      <c r="B75" s="137" t="s">
        <v>40</v>
      </c>
      <c r="C75" s="137" t="s">
        <v>58</v>
      </c>
      <c r="D75" s="137"/>
      <c r="E75" s="13" t="s">
        <v>59</v>
      </c>
      <c r="F75" s="4">
        <f t="shared" ref="F75:AM75" si="52">F76+F77+F78</f>
        <v>102638.2</v>
      </c>
      <c r="G75" s="4">
        <f t="shared" si="52"/>
        <v>0</v>
      </c>
      <c r="H75" s="4">
        <f t="shared" si="52"/>
        <v>102638.2</v>
      </c>
      <c r="I75" s="4">
        <f t="shared" si="52"/>
        <v>0</v>
      </c>
      <c r="J75" s="4">
        <f t="shared" si="52"/>
        <v>0</v>
      </c>
      <c r="K75" s="4">
        <f t="shared" si="52"/>
        <v>444</v>
      </c>
      <c r="L75" s="4">
        <f t="shared" si="52"/>
        <v>103082.2</v>
      </c>
      <c r="M75" s="4">
        <f t="shared" si="52"/>
        <v>0</v>
      </c>
      <c r="N75" s="4">
        <f t="shared" si="52"/>
        <v>103082.2</v>
      </c>
      <c r="O75" s="4">
        <f t="shared" si="52"/>
        <v>0</v>
      </c>
      <c r="P75" s="4">
        <f t="shared" si="52"/>
        <v>0</v>
      </c>
      <c r="Q75" s="4">
        <f t="shared" si="52"/>
        <v>103082.2</v>
      </c>
      <c r="R75" s="4">
        <f t="shared" si="52"/>
        <v>0</v>
      </c>
      <c r="S75" s="4">
        <f t="shared" si="52"/>
        <v>103082.2</v>
      </c>
      <c r="T75" s="4">
        <f t="shared" si="52"/>
        <v>96622.8</v>
      </c>
      <c r="U75" s="4">
        <f t="shared" si="52"/>
        <v>0</v>
      </c>
      <c r="V75" s="4">
        <f t="shared" si="52"/>
        <v>96622.8</v>
      </c>
      <c r="W75" s="4">
        <f t="shared" si="52"/>
        <v>0</v>
      </c>
      <c r="X75" s="4">
        <f t="shared" si="52"/>
        <v>96622.8</v>
      </c>
      <c r="Y75" s="4">
        <f t="shared" si="52"/>
        <v>0</v>
      </c>
      <c r="Z75" s="4">
        <f t="shared" si="52"/>
        <v>96622.8</v>
      </c>
      <c r="AA75" s="4">
        <f t="shared" si="52"/>
        <v>0</v>
      </c>
      <c r="AB75" s="4">
        <f t="shared" si="52"/>
        <v>96622.8</v>
      </c>
      <c r="AC75" s="4">
        <f t="shared" si="52"/>
        <v>0</v>
      </c>
      <c r="AD75" s="4">
        <f t="shared" si="52"/>
        <v>96622.8</v>
      </c>
      <c r="AE75" s="4">
        <f t="shared" si="52"/>
        <v>96622.8</v>
      </c>
      <c r="AF75" s="4">
        <f t="shared" si="52"/>
        <v>0</v>
      </c>
      <c r="AG75" s="4">
        <f t="shared" si="52"/>
        <v>96622.8</v>
      </c>
      <c r="AH75" s="4">
        <f t="shared" si="52"/>
        <v>0</v>
      </c>
      <c r="AI75" s="4">
        <f t="shared" si="52"/>
        <v>96622.8</v>
      </c>
      <c r="AJ75" s="4">
        <f t="shared" si="52"/>
        <v>0</v>
      </c>
      <c r="AK75" s="4">
        <f t="shared" si="52"/>
        <v>96622.8</v>
      </c>
      <c r="AL75" s="4">
        <f t="shared" si="52"/>
        <v>0</v>
      </c>
      <c r="AM75" s="4">
        <f t="shared" si="52"/>
        <v>96622.8</v>
      </c>
    </row>
    <row r="76" spans="1:39" ht="63" hidden="1" outlineLevel="7" x14ac:dyDescent="0.2">
      <c r="A76" s="138" t="s">
        <v>35</v>
      </c>
      <c r="B76" s="138" t="s">
        <v>40</v>
      </c>
      <c r="C76" s="138" t="s">
        <v>58</v>
      </c>
      <c r="D76" s="138" t="s">
        <v>8</v>
      </c>
      <c r="E76" s="11" t="s">
        <v>9</v>
      </c>
      <c r="F76" s="5">
        <v>93787.7</v>
      </c>
      <c r="G76" s="5"/>
      <c r="H76" s="5">
        <f>SUM(F76:G76)</f>
        <v>93787.7</v>
      </c>
      <c r="I76" s="5"/>
      <c r="J76" s="5"/>
      <c r="K76" s="5">
        <v>444</v>
      </c>
      <c r="L76" s="5">
        <f>SUM(H76:K76)</f>
        <v>94231.7</v>
      </c>
      <c r="M76" s="5"/>
      <c r="N76" s="5">
        <f>SUM(L76:M76)</f>
        <v>94231.7</v>
      </c>
      <c r="O76" s="5"/>
      <c r="P76" s="5"/>
      <c r="Q76" s="5">
        <f>SUM(N76:P76)</f>
        <v>94231.7</v>
      </c>
      <c r="R76" s="5"/>
      <c r="S76" s="5">
        <f>SUM(Q76:R76)</f>
        <v>94231.7</v>
      </c>
      <c r="T76" s="5">
        <v>87772.2</v>
      </c>
      <c r="U76" s="5"/>
      <c r="V76" s="5">
        <f>SUM(T76:U76)</f>
        <v>87772.2</v>
      </c>
      <c r="W76" s="5"/>
      <c r="X76" s="5">
        <f>SUM(V76:W76)</f>
        <v>87772.2</v>
      </c>
      <c r="Y76" s="5"/>
      <c r="Z76" s="5">
        <f>SUM(X76:Y76)</f>
        <v>87772.2</v>
      </c>
      <c r="AA76" s="5"/>
      <c r="AB76" s="5">
        <f>SUM(Z76:AA76)</f>
        <v>87772.2</v>
      </c>
      <c r="AC76" s="5"/>
      <c r="AD76" s="5">
        <f>SUM(AB76:AC76)</f>
        <v>87772.2</v>
      </c>
      <c r="AE76" s="5">
        <v>87772.2</v>
      </c>
      <c r="AF76" s="5"/>
      <c r="AG76" s="5">
        <f>SUM(AE76:AF76)</f>
        <v>87772.2</v>
      </c>
      <c r="AH76" s="5"/>
      <c r="AI76" s="5">
        <f>SUM(AG76:AH76)</f>
        <v>87772.2</v>
      </c>
      <c r="AJ76" s="5"/>
      <c r="AK76" s="5">
        <f>SUM(AI76:AJ76)</f>
        <v>87772.2</v>
      </c>
      <c r="AL76" s="5"/>
      <c r="AM76" s="5">
        <f>SUM(AK76:AL76)</f>
        <v>87772.2</v>
      </c>
    </row>
    <row r="77" spans="1:39" ht="31.5" hidden="1" outlineLevel="7" x14ac:dyDescent="0.2">
      <c r="A77" s="138" t="s">
        <v>35</v>
      </c>
      <c r="B77" s="138" t="s">
        <v>40</v>
      </c>
      <c r="C77" s="138" t="s">
        <v>58</v>
      </c>
      <c r="D77" s="138" t="s">
        <v>11</v>
      </c>
      <c r="E77" s="11" t="s">
        <v>12</v>
      </c>
      <c r="F77" s="5">
        <v>8699.9</v>
      </c>
      <c r="G77" s="5"/>
      <c r="H77" s="5">
        <f>SUM(F77:G77)</f>
        <v>8699.9</v>
      </c>
      <c r="I77" s="5"/>
      <c r="J77" s="5"/>
      <c r="K77" s="5"/>
      <c r="L77" s="5">
        <f>SUM(H77:K77)</f>
        <v>8699.9</v>
      </c>
      <c r="M77" s="5"/>
      <c r="N77" s="5">
        <f>SUM(L77:M77)</f>
        <v>8699.9</v>
      </c>
      <c r="O77" s="5"/>
      <c r="P77" s="5"/>
      <c r="Q77" s="5">
        <f>SUM(N77:P77)</f>
        <v>8699.9</v>
      </c>
      <c r="R77" s="5"/>
      <c r="S77" s="5">
        <f>SUM(Q77:R77)</f>
        <v>8699.9</v>
      </c>
      <c r="T77" s="5">
        <v>8700</v>
      </c>
      <c r="U77" s="5"/>
      <c r="V77" s="5">
        <f>SUM(T77:U77)</f>
        <v>8700</v>
      </c>
      <c r="W77" s="5"/>
      <c r="X77" s="5">
        <f>SUM(V77:W77)</f>
        <v>8700</v>
      </c>
      <c r="Y77" s="5"/>
      <c r="Z77" s="5">
        <f>SUM(X77:Y77)</f>
        <v>8700</v>
      </c>
      <c r="AA77" s="5"/>
      <c r="AB77" s="5">
        <f>SUM(Z77:AA77)</f>
        <v>8700</v>
      </c>
      <c r="AC77" s="5"/>
      <c r="AD77" s="5">
        <f>SUM(AB77:AC77)</f>
        <v>8700</v>
      </c>
      <c r="AE77" s="5">
        <v>8700</v>
      </c>
      <c r="AF77" s="5"/>
      <c r="AG77" s="5">
        <f>SUM(AE77:AF77)</f>
        <v>8700</v>
      </c>
      <c r="AH77" s="5"/>
      <c r="AI77" s="5">
        <f>SUM(AG77:AH77)</f>
        <v>8700</v>
      </c>
      <c r="AJ77" s="5"/>
      <c r="AK77" s="5">
        <f>SUM(AI77:AJ77)</f>
        <v>8700</v>
      </c>
      <c r="AL77" s="5"/>
      <c r="AM77" s="5">
        <f>SUM(AK77:AL77)</f>
        <v>8700</v>
      </c>
    </row>
    <row r="78" spans="1:39" ht="15.75" hidden="1" outlineLevel="7" x14ac:dyDescent="0.2">
      <c r="A78" s="138" t="s">
        <v>35</v>
      </c>
      <c r="B78" s="138" t="s">
        <v>40</v>
      </c>
      <c r="C78" s="138" t="s">
        <v>58</v>
      </c>
      <c r="D78" s="138" t="s">
        <v>27</v>
      </c>
      <c r="E78" s="11" t="s">
        <v>28</v>
      </c>
      <c r="F78" s="5">
        <v>150.6</v>
      </c>
      <c r="G78" s="5"/>
      <c r="H78" s="5">
        <f>SUM(F78:G78)</f>
        <v>150.6</v>
      </c>
      <c r="I78" s="5"/>
      <c r="J78" s="5"/>
      <c r="K78" s="5"/>
      <c r="L78" s="5">
        <f>SUM(H78:K78)</f>
        <v>150.6</v>
      </c>
      <c r="M78" s="5"/>
      <c r="N78" s="5">
        <f>SUM(L78:M78)</f>
        <v>150.6</v>
      </c>
      <c r="O78" s="5"/>
      <c r="P78" s="5"/>
      <c r="Q78" s="5">
        <f>SUM(N78:P78)</f>
        <v>150.6</v>
      </c>
      <c r="R78" s="5"/>
      <c r="S78" s="5">
        <f>SUM(Q78:R78)</f>
        <v>150.6</v>
      </c>
      <c r="T78" s="5">
        <v>150.6</v>
      </c>
      <c r="U78" s="5"/>
      <c r="V78" s="5">
        <f>SUM(T78:U78)</f>
        <v>150.6</v>
      </c>
      <c r="W78" s="5"/>
      <c r="X78" s="5">
        <f>SUM(V78:W78)</f>
        <v>150.6</v>
      </c>
      <c r="Y78" s="5"/>
      <c r="Z78" s="5">
        <f>SUM(X78:Y78)</f>
        <v>150.6</v>
      </c>
      <c r="AA78" s="5"/>
      <c r="AB78" s="5">
        <f>SUM(Z78:AA78)</f>
        <v>150.6</v>
      </c>
      <c r="AC78" s="5"/>
      <c r="AD78" s="5">
        <f>SUM(AB78:AC78)</f>
        <v>150.6</v>
      </c>
      <c r="AE78" s="5">
        <v>150.6</v>
      </c>
      <c r="AF78" s="5"/>
      <c r="AG78" s="5">
        <f>SUM(AE78:AF78)</f>
        <v>150.6</v>
      </c>
      <c r="AH78" s="5"/>
      <c r="AI78" s="5">
        <f>SUM(AG78:AH78)</f>
        <v>150.6</v>
      </c>
      <c r="AJ78" s="5"/>
      <c r="AK78" s="5">
        <f>SUM(AI78:AJ78)</f>
        <v>150.6</v>
      </c>
      <c r="AL78" s="5"/>
      <c r="AM78" s="5">
        <f>SUM(AK78:AL78)</f>
        <v>150.6</v>
      </c>
    </row>
    <row r="79" spans="1:39" ht="31.5" hidden="1" outlineLevel="5" x14ac:dyDescent="0.2">
      <c r="A79" s="137" t="s">
        <v>35</v>
      </c>
      <c r="B79" s="137" t="s">
        <v>40</v>
      </c>
      <c r="C79" s="137" t="s">
        <v>60</v>
      </c>
      <c r="D79" s="137"/>
      <c r="E79" s="13" t="s">
        <v>14</v>
      </c>
      <c r="F79" s="4">
        <f t="shared" ref="F79:AM79" si="53">F80</f>
        <v>600</v>
      </c>
      <c r="G79" s="4">
        <f t="shared" si="53"/>
        <v>0</v>
      </c>
      <c r="H79" s="4">
        <f t="shared" si="53"/>
        <v>600</v>
      </c>
      <c r="I79" s="4">
        <f t="shared" si="53"/>
        <v>0</v>
      </c>
      <c r="J79" s="4">
        <f t="shared" si="53"/>
        <v>0</v>
      </c>
      <c r="K79" s="4">
        <f t="shared" si="53"/>
        <v>0</v>
      </c>
      <c r="L79" s="4">
        <f t="shared" si="53"/>
        <v>600</v>
      </c>
      <c r="M79" s="4">
        <f t="shared" si="53"/>
        <v>0</v>
      </c>
      <c r="N79" s="4">
        <f t="shared" si="53"/>
        <v>600</v>
      </c>
      <c r="O79" s="4">
        <f t="shared" si="53"/>
        <v>0</v>
      </c>
      <c r="P79" s="4">
        <f t="shared" si="53"/>
        <v>0</v>
      </c>
      <c r="Q79" s="4">
        <f t="shared" si="53"/>
        <v>600</v>
      </c>
      <c r="R79" s="4">
        <f t="shared" si="53"/>
        <v>0</v>
      </c>
      <c r="S79" s="4">
        <f t="shared" si="53"/>
        <v>600</v>
      </c>
      <c r="T79" s="4">
        <f t="shared" si="53"/>
        <v>600</v>
      </c>
      <c r="U79" s="4">
        <f t="shared" si="53"/>
        <v>0</v>
      </c>
      <c r="V79" s="4">
        <f t="shared" si="53"/>
        <v>600</v>
      </c>
      <c r="W79" s="4">
        <f t="shared" si="53"/>
        <v>0</v>
      </c>
      <c r="X79" s="4">
        <f t="shared" si="53"/>
        <v>600</v>
      </c>
      <c r="Y79" s="4">
        <f t="shared" si="53"/>
        <v>0</v>
      </c>
      <c r="Z79" s="4">
        <f t="shared" si="53"/>
        <v>600</v>
      </c>
      <c r="AA79" s="4">
        <f t="shared" si="53"/>
        <v>0</v>
      </c>
      <c r="AB79" s="4">
        <f t="shared" si="53"/>
        <v>600</v>
      </c>
      <c r="AC79" s="4">
        <f t="shared" si="53"/>
        <v>0</v>
      </c>
      <c r="AD79" s="4">
        <f t="shared" si="53"/>
        <v>600</v>
      </c>
      <c r="AE79" s="4">
        <f t="shared" si="53"/>
        <v>600</v>
      </c>
      <c r="AF79" s="4">
        <f t="shared" si="53"/>
        <v>0</v>
      </c>
      <c r="AG79" s="4">
        <f t="shared" si="53"/>
        <v>600</v>
      </c>
      <c r="AH79" s="4">
        <f t="shared" si="53"/>
        <v>0</v>
      </c>
      <c r="AI79" s="4">
        <f t="shared" si="53"/>
        <v>600</v>
      </c>
      <c r="AJ79" s="4">
        <f t="shared" si="53"/>
        <v>0</v>
      </c>
      <c r="AK79" s="4">
        <f t="shared" si="53"/>
        <v>600</v>
      </c>
      <c r="AL79" s="4">
        <f t="shared" si="53"/>
        <v>0</v>
      </c>
      <c r="AM79" s="4">
        <f t="shared" si="53"/>
        <v>600</v>
      </c>
    </row>
    <row r="80" spans="1:39" ht="31.5" hidden="1" outlineLevel="7" x14ac:dyDescent="0.2">
      <c r="A80" s="138" t="s">
        <v>35</v>
      </c>
      <c r="B80" s="138" t="s">
        <v>40</v>
      </c>
      <c r="C80" s="138" t="s">
        <v>60</v>
      </c>
      <c r="D80" s="138" t="s">
        <v>11</v>
      </c>
      <c r="E80" s="11" t="s">
        <v>12</v>
      </c>
      <c r="F80" s="5">
        <v>600</v>
      </c>
      <c r="G80" s="5"/>
      <c r="H80" s="5">
        <f>SUM(F80:G80)</f>
        <v>600</v>
      </c>
      <c r="I80" s="5"/>
      <c r="J80" s="5"/>
      <c r="K80" s="5"/>
      <c r="L80" s="5">
        <f>SUM(H80:K80)</f>
        <v>600</v>
      </c>
      <c r="M80" s="5"/>
      <c r="N80" s="5">
        <f>SUM(L80:M80)</f>
        <v>600</v>
      </c>
      <c r="O80" s="5"/>
      <c r="P80" s="5"/>
      <c r="Q80" s="5">
        <f>SUM(N80:P80)</f>
        <v>600</v>
      </c>
      <c r="R80" s="5"/>
      <c r="S80" s="5">
        <f>SUM(Q80:R80)</f>
        <v>600</v>
      </c>
      <c r="T80" s="5">
        <v>600</v>
      </c>
      <c r="U80" s="5"/>
      <c r="V80" s="5">
        <f>SUM(T80:U80)</f>
        <v>600</v>
      </c>
      <c r="W80" s="5"/>
      <c r="X80" s="5">
        <f>SUM(V80:W80)</f>
        <v>600</v>
      </c>
      <c r="Y80" s="5"/>
      <c r="Z80" s="5">
        <f>SUM(X80:Y80)</f>
        <v>600</v>
      </c>
      <c r="AA80" s="5"/>
      <c r="AB80" s="5">
        <f>SUM(Z80:AA80)</f>
        <v>600</v>
      </c>
      <c r="AC80" s="5"/>
      <c r="AD80" s="5">
        <f>SUM(AB80:AC80)</f>
        <v>600</v>
      </c>
      <c r="AE80" s="5">
        <v>600</v>
      </c>
      <c r="AF80" s="5"/>
      <c r="AG80" s="5">
        <f>SUM(AE80:AF80)</f>
        <v>600</v>
      </c>
      <c r="AH80" s="5"/>
      <c r="AI80" s="5">
        <f>SUM(AG80:AH80)</f>
        <v>600</v>
      </c>
      <c r="AJ80" s="5"/>
      <c r="AK80" s="5">
        <f>SUM(AI80:AJ80)</f>
        <v>600</v>
      </c>
      <c r="AL80" s="5"/>
      <c r="AM80" s="5">
        <f>SUM(AK80:AL80)</f>
        <v>600</v>
      </c>
    </row>
    <row r="81" spans="1:39" ht="47.25" hidden="1" outlineLevel="5" x14ac:dyDescent="0.2">
      <c r="A81" s="137" t="s">
        <v>35</v>
      </c>
      <c r="B81" s="137" t="s">
        <v>40</v>
      </c>
      <c r="C81" s="137" t="s">
        <v>61</v>
      </c>
      <c r="D81" s="137"/>
      <c r="E81" s="13" t="s">
        <v>596</v>
      </c>
      <c r="F81" s="4">
        <f t="shared" ref="F81:AM81" si="54">F82</f>
        <v>16.5</v>
      </c>
      <c r="G81" s="4">
        <f t="shared" si="54"/>
        <v>0</v>
      </c>
      <c r="H81" s="4">
        <f t="shared" si="54"/>
        <v>16.5</v>
      </c>
      <c r="I81" s="4">
        <f t="shared" si="54"/>
        <v>0</v>
      </c>
      <c r="J81" s="4">
        <f t="shared" si="54"/>
        <v>0</v>
      </c>
      <c r="K81" s="4">
        <f t="shared" si="54"/>
        <v>0</v>
      </c>
      <c r="L81" s="4">
        <f t="shared" si="54"/>
        <v>16.5</v>
      </c>
      <c r="M81" s="4">
        <f t="shared" si="54"/>
        <v>0</v>
      </c>
      <c r="N81" s="4">
        <f t="shared" si="54"/>
        <v>16.5</v>
      </c>
      <c r="O81" s="4">
        <f t="shared" si="54"/>
        <v>0.3</v>
      </c>
      <c r="P81" s="4">
        <f t="shared" si="54"/>
        <v>0</v>
      </c>
      <c r="Q81" s="4">
        <f t="shared" si="54"/>
        <v>16.8</v>
      </c>
      <c r="R81" s="4">
        <f t="shared" si="54"/>
        <v>0</v>
      </c>
      <c r="S81" s="4">
        <f t="shared" si="54"/>
        <v>16.8</v>
      </c>
      <c r="T81" s="4">
        <f t="shared" si="54"/>
        <v>17</v>
      </c>
      <c r="U81" s="4">
        <f t="shared" si="54"/>
        <v>0</v>
      </c>
      <c r="V81" s="4">
        <f t="shared" si="54"/>
        <v>17</v>
      </c>
      <c r="W81" s="4">
        <f t="shared" si="54"/>
        <v>0</v>
      </c>
      <c r="X81" s="4">
        <f t="shared" si="54"/>
        <v>17</v>
      </c>
      <c r="Y81" s="4">
        <f t="shared" si="54"/>
        <v>0</v>
      </c>
      <c r="Z81" s="4">
        <f t="shared" si="54"/>
        <v>17</v>
      </c>
      <c r="AA81" s="4">
        <f t="shared" si="54"/>
        <v>0</v>
      </c>
      <c r="AB81" s="4">
        <f t="shared" si="54"/>
        <v>17</v>
      </c>
      <c r="AC81" s="4">
        <f t="shared" si="54"/>
        <v>0</v>
      </c>
      <c r="AD81" s="4">
        <f t="shared" si="54"/>
        <v>17</v>
      </c>
      <c r="AE81" s="4">
        <f t="shared" si="54"/>
        <v>17</v>
      </c>
      <c r="AF81" s="4">
        <f t="shared" si="54"/>
        <v>0</v>
      </c>
      <c r="AG81" s="4">
        <f t="shared" si="54"/>
        <v>17</v>
      </c>
      <c r="AH81" s="4">
        <f t="shared" si="54"/>
        <v>0</v>
      </c>
      <c r="AI81" s="4">
        <f t="shared" si="54"/>
        <v>17</v>
      </c>
      <c r="AJ81" s="4">
        <f t="shared" si="54"/>
        <v>0</v>
      </c>
      <c r="AK81" s="4">
        <f t="shared" si="54"/>
        <v>17</v>
      </c>
      <c r="AL81" s="4">
        <f t="shared" si="54"/>
        <v>0</v>
      </c>
      <c r="AM81" s="4">
        <f t="shared" si="54"/>
        <v>17</v>
      </c>
    </row>
    <row r="82" spans="1:39" ht="63" hidden="1" outlineLevel="7" x14ac:dyDescent="0.2">
      <c r="A82" s="138" t="s">
        <v>35</v>
      </c>
      <c r="B82" s="138" t="s">
        <v>40</v>
      </c>
      <c r="C82" s="138" t="s">
        <v>61</v>
      </c>
      <c r="D82" s="138" t="s">
        <v>8</v>
      </c>
      <c r="E82" s="11" t="s">
        <v>9</v>
      </c>
      <c r="F82" s="5">
        <v>16.5</v>
      </c>
      <c r="G82" s="5"/>
      <c r="H82" s="5">
        <f>SUM(F82:G82)</f>
        <v>16.5</v>
      </c>
      <c r="I82" s="5"/>
      <c r="J82" s="5"/>
      <c r="K82" s="5"/>
      <c r="L82" s="5">
        <f>SUM(H82:K82)</f>
        <v>16.5</v>
      </c>
      <c r="M82" s="5"/>
      <c r="N82" s="5">
        <f>SUM(L82:M82)</f>
        <v>16.5</v>
      </c>
      <c r="O82" s="5">
        <v>0.3</v>
      </c>
      <c r="P82" s="5"/>
      <c r="Q82" s="5">
        <f>SUM(N82:P82)</f>
        <v>16.8</v>
      </c>
      <c r="R82" s="5"/>
      <c r="S82" s="5">
        <f>SUM(Q82:R82)</f>
        <v>16.8</v>
      </c>
      <c r="T82" s="5">
        <v>17</v>
      </c>
      <c r="U82" s="5"/>
      <c r="V82" s="5">
        <f>SUM(T82:U82)</f>
        <v>17</v>
      </c>
      <c r="W82" s="5"/>
      <c r="X82" s="5">
        <f>SUM(V82:W82)</f>
        <v>17</v>
      </c>
      <c r="Y82" s="5"/>
      <c r="Z82" s="5">
        <f>SUM(X82:Y82)</f>
        <v>17</v>
      </c>
      <c r="AA82" s="5"/>
      <c r="AB82" s="5">
        <f>SUM(Z82:AA82)</f>
        <v>17</v>
      </c>
      <c r="AC82" s="5"/>
      <c r="AD82" s="5">
        <f>SUM(AB82:AC82)</f>
        <v>17</v>
      </c>
      <c r="AE82" s="5">
        <v>17</v>
      </c>
      <c r="AF82" s="5"/>
      <c r="AG82" s="5">
        <f>SUM(AE82:AF82)</f>
        <v>17</v>
      </c>
      <c r="AH82" s="5"/>
      <c r="AI82" s="5">
        <f>SUM(AG82:AH82)</f>
        <v>17</v>
      </c>
      <c r="AJ82" s="5"/>
      <c r="AK82" s="5">
        <f>SUM(AI82:AJ82)</f>
        <v>17</v>
      </c>
      <c r="AL82" s="5"/>
      <c r="AM82" s="5">
        <f>SUM(AK82:AL82)</f>
        <v>17</v>
      </c>
    </row>
    <row r="83" spans="1:39" ht="21" hidden="1" customHeight="1" outlineLevel="5" x14ac:dyDescent="0.2">
      <c r="A83" s="137" t="s">
        <v>35</v>
      </c>
      <c r="B83" s="137" t="s">
        <v>40</v>
      </c>
      <c r="C83" s="137" t="s">
        <v>62</v>
      </c>
      <c r="D83" s="137"/>
      <c r="E83" s="13" t="s">
        <v>63</v>
      </c>
      <c r="F83" s="4">
        <f t="shared" ref="F83:AM83" si="55">F84</f>
        <v>68.400000000000006</v>
      </c>
      <c r="G83" s="4">
        <f t="shared" si="55"/>
        <v>0</v>
      </c>
      <c r="H83" s="4">
        <f t="shared" si="55"/>
        <v>68.400000000000006</v>
      </c>
      <c r="I83" s="4">
        <f t="shared" si="55"/>
        <v>0</v>
      </c>
      <c r="J83" s="4">
        <f t="shared" si="55"/>
        <v>0</v>
      </c>
      <c r="K83" s="4">
        <f t="shared" si="55"/>
        <v>0</v>
      </c>
      <c r="L83" s="4">
        <f t="shared" si="55"/>
        <v>68.400000000000006</v>
      </c>
      <c r="M83" s="4">
        <f t="shared" si="55"/>
        <v>0</v>
      </c>
      <c r="N83" s="4">
        <f t="shared" si="55"/>
        <v>68.400000000000006</v>
      </c>
      <c r="O83" s="4">
        <f t="shared" si="55"/>
        <v>0</v>
      </c>
      <c r="P83" s="4">
        <f t="shared" si="55"/>
        <v>0</v>
      </c>
      <c r="Q83" s="4">
        <f t="shared" si="55"/>
        <v>68.400000000000006</v>
      </c>
      <c r="R83" s="4">
        <f t="shared" si="55"/>
        <v>0</v>
      </c>
      <c r="S83" s="4">
        <f t="shared" si="55"/>
        <v>68.400000000000006</v>
      </c>
      <c r="T83" s="4">
        <f t="shared" si="55"/>
        <v>68.400000000000006</v>
      </c>
      <c r="U83" s="4">
        <f t="shared" si="55"/>
        <v>0</v>
      </c>
      <c r="V83" s="4">
        <f t="shared" si="55"/>
        <v>68.400000000000006</v>
      </c>
      <c r="W83" s="4">
        <f t="shared" si="55"/>
        <v>0</v>
      </c>
      <c r="X83" s="4">
        <f t="shared" si="55"/>
        <v>68.400000000000006</v>
      </c>
      <c r="Y83" s="4">
        <f t="shared" si="55"/>
        <v>0</v>
      </c>
      <c r="Z83" s="4">
        <f t="shared" si="55"/>
        <v>68.400000000000006</v>
      </c>
      <c r="AA83" s="4">
        <f t="shared" si="55"/>
        <v>0</v>
      </c>
      <c r="AB83" s="4">
        <f t="shared" si="55"/>
        <v>68.400000000000006</v>
      </c>
      <c r="AC83" s="4">
        <f t="shared" si="55"/>
        <v>0</v>
      </c>
      <c r="AD83" s="4">
        <f t="shared" si="55"/>
        <v>68.400000000000006</v>
      </c>
      <c r="AE83" s="4">
        <f t="shared" si="55"/>
        <v>68.400000000000006</v>
      </c>
      <c r="AF83" s="4">
        <f t="shared" si="55"/>
        <v>0</v>
      </c>
      <c r="AG83" s="4">
        <f t="shared" si="55"/>
        <v>68.400000000000006</v>
      </c>
      <c r="AH83" s="4">
        <f t="shared" si="55"/>
        <v>0</v>
      </c>
      <c r="AI83" s="4">
        <f t="shared" si="55"/>
        <v>68.400000000000006</v>
      </c>
      <c r="AJ83" s="4">
        <f t="shared" si="55"/>
        <v>0</v>
      </c>
      <c r="AK83" s="4">
        <f t="shared" si="55"/>
        <v>68.400000000000006</v>
      </c>
      <c r="AL83" s="4">
        <f t="shared" si="55"/>
        <v>0</v>
      </c>
      <c r="AM83" s="4">
        <f t="shared" si="55"/>
        <v>68.400000000000006</v>
      </c>
    </row>
    <row r="84" spans="1:39" ht="31.5" hidden="1" outlineLevel="7" x14ac:dyDescent="0.2">
      <c r="A84" s="138" t="s">
        <v>35</v>
      </c>
      <c r="B84" s="138" t="s">
        <v>40</v>
      </c>
      <c r="C84" s="138" t="s">
        <v>62</v>
      </c>
      <c r="D84" s="138" t="s">
        <v>11</v>
      </c>
      <c r="E84" s="11" t="s">
        <v>12</v>
      </c>
      <c r="F84" s="5">
        <v>68.400000000000006</v>
      </c>
      <c r="G84" s="5"/>
      <c r="H84" s="5">
        <f>SUM(F84:G84)</f>
        <v>68.400000000000006</v>
      </c>
      <c r="I84" s="5"/>
      <c r="J84" s="5"/>
      <c r="K84" s="5"/>
      <c r="L84" s="5">
        <f>SUM(H84:K84)</f>
        <v>68.400000000000006</v>
      </c>
      <c r="M84" s="5"/>
      <c r="N84" s="5">
        <f>SUM(L84:M84)</f>
        <v>68.400000000000006</v>
      </c>
      <c r="O84" s="5"/>
      <c r="P84" s="5"/>
      <c r="Q84" s="5">
        <f>SUM(N84:P84)</f>
        <v>68.400000000000006</v>
      </c>
      <c r="R84" s="5"/>
      <c r="S84" s="5">
        <f>SUM(Q84:R84)</f>
        <v>68.400000000000006</v>
      </c>
      <c r="T84" s="5">
        <v>68.400000000000006</v>
      </c>
      <c r="U84" s="5"/>
      <c r="V84" s="5">
        <f>SUM(T84:U84)</f>
        <v>68.400000000000006</v>
      </c>
      <c r="W84" s="5"/>
      <c r="X84" s="5">
        <f>SUM(V84:W84)</f>
        <v>68.400000000000006</v>
      </c>
      <c r="Y84" s="5"/>
      <c r="Z84" s="5">
        <f>SUM(X84:Y84)</f>
        <v>68.400000000000006</v>
      </c>
      <c r="AA84" s="5"/>
      <c r="AB84" s="5">
        <f>SUM(Z84:AA84)</f>
        <v>68.400000000000006</v>
      </c>
      <c r="AC84" s="5"/>
      <c r="AD84" s="5">
        <f>SUM(AB84:AC84)</f>
        <v>68.400000000000006</v>
      </c>
      <c r="AE84" s="5">
        <v>68.400000000000006</v>
      </c>
      <c r="AF84" s="5"/>
      <c r="AG84" s="5">
        <f>SUM(AE84:AF84)</f>
        <v>68.400000000000006</v>
      </c>
      <c r="AH84" s="5"/>
      <c r="AI84" s="5">
        <f>SUM(AG84:AH84)</f>
        <v>68.400000000000006</v>
      </c>
      <c r="AJ84" s="5"/>
      <c r="AK84" s="5">
        <f>SUM(AI84:AJ84)</f>
        <v>68.400000000000006</v>
      </c>
      <c r="AL84" s="5"/>
      <c r="AM84" s="5">
        <f>SUM(AK84:AL84)</f>
        <v>68.400000000000006</v>
      </c>
    </row>
    <row r="85" spans="1:39" ht="31.5" hidden="1" outlineLevel="5" x14ac:dyDescent="0.2">
      <c r="A85" s="137" t="s">
        <v>35</v>
      </c>
      <c r="B85" s="137" t="s">
        <v>40</v>
      </c>
      <c r="C85" s="137" t="s">
        <v>64</v>
      </c>
      <c r="D85" s="137"/>
      <c r="E85" s="13" t="s">
        <v>65</v>
      </c>
      <c r="F85" s="4">
        <f t="shared" ref="F85:AM85" si="56">F86+F87</f>
        <v>175.7</v>
      </c>
      <c r="G85" s="4">
        <f t="shared" si="56"/>
        <v>0</v>
      </c>
      <c r="H85" s="4">
        <f t="shared" si="56"/>
        <v>175.7</v>
      </c>
      <c r="I85" s="4">
        <f t="shared" si="56"/>
        <v>0</v>
      </c>
      <c r="J85" s="4">
        <f t="shared" si="56"/>
        <v>0</v>
      </c>
      <c r="K85" s="4">
        <f t="shared" si="56"/>
        <v>0</v>
      </c>
      <c r="L85" s="4">
        <f t="shared" si="56"/>
        <v>175.7</v>
      </c>
      <c r="M85" s="4">
        <f t="shared" si="56"/>
        <v>0</v>
      </c>
      <c r="N85" s="4">
        <f t="shared" si="56"/>
        <v>175.7</v>
      </c>
      <c r="O85" s="4">
        <f t="shared" si="56"/>
        <v>3.3</v>
      </c>
      <c r="P85" s="4">
        <f t="shared" si="56"/>
        <v>0</v>
      </c>
      <c r="Q85" s="4">
        <f t="shared" si="56"/>
        <v>179</v>
      </c>
      <c r="R85" s="4">
        <f t="shared" si="56"/>
        <v>0</v>
      </c>
      <c r="S85" s="4">
        <f t="shared" si="56"/>
        <v>179</v>
      </c>
      <c r="T85" s="4">
        <f t="shared" si="56"/>
        <v>180.7</v>
      </c>
      <c r="U85" s="4">
        <f t="shared" si="56"/>
        <v>0</v>
      </c>
      <c r="V85" s="4">
        <f t="shared" si="56"/>
        <v>180.7</v>
      </c>
      <c r="W85" s="4">
        <f t="shared" si="56"/>
        <v>0</v>
      </c>
      <c r="X85" s="4">
        <f t="shared" si="56"/>
        <v>180.7</v>
      </c>
      <c r="Y85" s="4">
        <f t="shared" si="56"/>
        <v>0</v>
      </c>
      <c r="Z85" s="4">
        <f t="shared" si="56"/>
        <v>180.7</v>
      </c>
      <c r="AA85" s="4">
        <f t="shared" si="56"/>
        <v>0</v>
      </c>
      <c r="AB85" s="4">
        <f t="shared" si="56"/>
        <v>180.7</v>
      </c>
      <c r="AC85" s="4">
        <f t="shared" si="56"/>
        <v>0</v>
      </c>
      <c r="AD85" s="4">
        <f t="shared" si="56"/>
        <v>180.7</v>
      </c>
      <c r="AE85" s="4">
        <f t="shared" si="56"/>
        <v>180.7</v>
      </c>
      <c r="AF85" s="4">
        <f t="shared" si="56"/>
        <v>0</v>
      </c>
      <c r="AG85" s="4">
        <f t="shared" si="56"/>
        <v>180.7</v>
      </c>
      <c r="AH85" s="4">
        <f t="shared" si="56"/>
        <v>0</v>
      </c>
      <c r="AI85" s="4">
        <f t="shared" si="56"/>
        <v>180.7</v>
      </c>
      <c r="AJ85" s="4">
        <f t="shared" si="56"/>
        <v>0</v>
      </c>
      <c r="AK85" s="4">
        <f t="shared" si="56"/>
        <v>180.7</v>
      </c>
      <c r="AL85" s="4">
        <f t="shared" si="56"/>
        <v>0</v>
      </c>
      <c r="AM85" s="4">
        <f t="shared" si="56"/>
        <v>180.7</v>
      </c>
    </row>
    <row r="86" spans="1:39" ht="63" hidden="1" outlineLevel="7" x14ac:dyDescent="0.2">
      <c r="A86" s="138" t="s">
        <v>35</v>
      </c>
      <c r="B86" s="138" t="s">
        <v>40</v>
      </c>
      <c r="C86" s="138" t="s">
        <v>64</v>
      </c>
      <c r="D86" s="138" t="s">
        <v>8</v>
      </c>
      <c r="E86" s="11" t="s">
        <v>9</v>
      </c>
      <c r="F86" s="5">
        <v>115.7</v>
      </c>
      <c r="G86" s="5"/>
      <c r="H86" s="5">
        <f>SUM(F86:G86)</f>
        <v>115.7</v>
      </c>
      <c r="I86" s="5"/>
      <c r="J86" s="5"/>
      <c r="K86" s="5"/>
      <c r="L86" s="5">
        <f>SUM(H86:K86)</f>
        <v>115.7</v>
      </c>
      <c r="M86" s="5"/>
      <c r="N86" s="5">
        <f>SUM(L86:M86)</f>
        <v>115.7</v>
      </c>
      <c r="O86" s="5">
        <v>3.3</v>
      </c>
      <c r="P86" s="5"/>
      <c r="Q86" s="5">
        <f>SUM(N86:P86)</f>
        <v>119</v>
      </c>
      <c r="R86" s="5"/>
      <c r="S86" s="5">
        <f>SUM(Q86:R86)</f>
        <v>119</v>
      </c>
      <c r="T86" s="5">
        <v>120.7</v>
      </c>
      <c r="U86" s="5"/>
      <c r="V86" s="5">
        <f>SUM(T86:U86)</f>
        <v>120.7</v>
      </c>
      <c r="W86" s="5"/>
      <c r="X86" s="5">
        <f>SUM(V86:W86)</f>
        <v>120.7</v>
      </c>
      <c r="Y86" s="5"/>
      <c r="Z86" s="5">
        <f>SUM(X86:Y86)</f>
        <v>120.7</v>
      </c>
      <c r="AA86" s="5"/>
      <c r="AB86" s="5">
        <f>SUM(Z86:AA86)</f>
        <v>120.7</v>
      </c>
      <c r="AC86" s="5"/>
      <c r="AD86" s="5">
        <f>SUM(AB86:AC86)</f>
        <v>120.7</v>
      </c>
      <c r="AE86" s="5">
        <v>120.7</v>
      </c>
      <c r="AF86" s="5"/>
      <c r="AG86" s="5">
        <f>SUM(AE86:AF86)</f>
        <v>120.7</v>
      </c>
      <c r="AH86" s="5"/>
      <c r="AI86" s="5">
        <f>SUM(AG86:AH86)</f>
        <v>120.7</v>
      </c>
      <c r="AJ86" s="5"/>
      <c r="AK86" s="5">
        <f>SUM(AI86:AJ86)</f>
        <v>120.7</v>
      </c>
      <c r="AL86" s="5"/>
      <c r="AM86" s="5">
        <f>SUM(AK86:AL86)</f>
        <v>120.7</v>
      </c>
    </row>
    <row r="87" spans="1:39" ht="31.5" hidden="1" outlineLevel="7" x14ac:dyDescent="0.2">
      <c r="A87" s="138" t="s">
        <v>35</v>
      </c>
      <c r="B87" s="138" t="s">
        <v>40</v>
      </c>
      <c r="C87" s="138" t="s">
        <v>64</v>
      </c>
      <c r="D87" s="138" t="s">
        <v>11</v>
      </c>
      <c r="E87" s="11" t="s">
        <v>12</v>
      </c>
      <c r="F87" s="5">
        <v>60</v>
      </c>
      <c r="G87" s="5"/>
      <c r="H87" s="5">
        <f>SUM(F87:G87)</f>
        <v>60</v>
      </c>
      <c r="I87" s="5"/>
      <c r="J87" s="5"/>
      <c r="K87" s="5"/>
      <c r="L87" s="5">
        <f>SUM(H87:K87)</f>
        <v>60</v>
      </c>
      <c r="M87" s="5"/>
      <c r="N87" s="5">
        <f>SUM(L87:M87)</f>
        <v>60</v>
      </c>
      <c r="O87" s="5"/>
      <c r="P87" s="5"/>
      <c r="Q87" s="5">
        <f>SUM(N87:P87)</f>
        <v>60</v>
      </c>
      <c r="R87" s="5"/>
      <c r="S87" s="5">
        <f>SUM(Q87:R87)</f>
        <v>60</v>
      </c>
      <c r="T87" s="5">
        <v>60</v>
      </c>
      <c r="U87" s="5"/>
      <c r="V87" s="5">
        <f>SUM(T87:U87)</f>
        <v>60</v>
      </c>
      <c r="W87" s="5"/>
      <c r="X87" s="5">
        <f>SUM(V87:W87)</f>
        <v>60</v>
      </c>
      <c r="Y87" s="5"/>
      <c r="Z87" s="5">
        <f>SUM(X87:Y87)</f>
        <v>60</v>
      </c>
      <c r="AA87" s="5"/>
      <c r="AB87" s="5">
        <f>SUM(Z87:AA87)</f>
        <v>60</v>
      </c>
      <c r="AC87" s="5"/>
      <c r="AD87" s="5">
        <f>SUM(AB87:AC87)</f>
        <v>60</v>
      </c>
      <c r="AE87" s="5">
        <v>60</v>
      </c>
      <c r="AF87" s="5"/>
      <c r="AG87" s="5">
        <f>SUM(AE87:AF87)</f>
        <v>60</v>
      </c>
      <c r="AH87" s="5"/>
      <c r="AI87" s="5">
        <f>SUM(AG87:AH87)</f>
        <v>60</v>
      </c>
      <c r="AJ87" s="5"/>
      <c r="AK87" s="5">
        <f>SUM(AI87:AJ87)</f>
        <v>60</v>
      </c>
      <c r="AL87" s="5"/>
      <c r="AM87" s="5">
        <f>SUM(AK87:AL87)</f>
        <v>60</v>
      </c>
    </row>
    <row r="88" spans="1:39" ht="31.5" hidden="1" outlineLevel="5" x14ac:dyDescent="0.2">
      <c r="A88" s="137" t="s">
        <v>35</v>
      </c>
      <c r="B88" s="137" t="s">
        <v>40</v>
      </c>
      <c r="C88" s="137" t="s">
        <v>66</v>
      </c>
      <c r="D88" s="137"/>
      <c r="E88" s="13" t="s">
        <v>608</v>
      </c>
      <c r="F88" s="4">
        <f t="shared" ref="F88:AM88" si="57">F89+F90</f>
        <v>4910.2</v>
      </c>
      <c r="G88" s="4">
        <f t="shared" si="57"/>
        <v>0</v>
      </c>
      <c r="H88" s="4">
        <f t="shared" si="57"/>
        <v>4910.2</v>
      </c>
      <c r="I88" s="4">
        <f t="shared" si="57"/>
        <v>0</v>
      </c>
      <c r="J88" s="4">
        <f t="shared" si="57"/>
        <v>0</v>
      </c>
      <c r="K88" s="4">
        <f t="shared" si="57"/>
        <v>0</v>
      </c>
      <c r="L88" s="4">
        <f t="shared" si="57"/>
        <v>4910.2</v>
      </c>
      <c r="M88" s="4">
        <f t="shared" si="57"/>
        <v>0</v>
      </c>
      <c r="N88" s="4">
        <f t="shared" si="57"/>
        <v>4910.2</v>
      </c>
      <c r="O88" s="4">
        <f t="shared" si="57"/>
        <v>90.7</v>
      </c>
      <c r="P88" s="4">
        <f t="shared" si="57"/>
        <v>0</v>
      </c>
      <c r="Q88" s="4">
        <f t="shared" si="57"/>
        <v>5000.8999999999996</v>
      </c>
      <c r="R88" s="4">
        <f t="shared" si="57"/>
        <v>0</v>
      </c>
      <c r="S88" s="4">
        <f t="shared" si="57"/>
        <v>5000.8999999999996</v>
      </c>
      <c r="T88" s="4">
        <f t="shared" si="57"/>
        <v>5046.3</v>
      </c>
      <c r="U88" s="4">
        <f t="shared" si="57"/>
        <v>0</v>
      </c>
      <c r="V88" s="4">
        <f t="shared" si="57"/>
        <v>5046.3</v>
      </c>
      <c r="W88" s="4">
        <f t="shared" si="57"/>
        <v>0</v>
      </c>
      <c r="X88" s="4">
        <f t="shared" si="57"/>
        <v>5046.3</v>
      </c>
      <c r="Y88" s="4">
        <f t="shared" si="57"/>
        <v>0</v>
      </c>
      <c r="Z88" s="4">
        <f t="shared" si="57"/>
        <v>5046.3</v>
      </c>
      <c r="AA88" s="4">
        <f t="shared" si="57"/>
        <v>0</v>
      </c>
      <c r="AB88" s="4">
        <f t="shared" si="57"/>
        <v>5046.3</v>
      </c>
      <c r="AC88" s="4">
        <f t="shared" si="57"/>
        <v>0</v>
      </c>
      <c r="AD88" s="4">
        <f t="shared" si="57"/>
        <v>5046.3</v>
      </c>
      <c r="AE88" s="4">
        <f t="shared" si="57"/>
        <v>5046.3</v>
      </c>
      <c r="AF88" s="4">
        <f t="shared" si="57"/>
        <v>0</v>
      </c>
      <c r="AG88" s="4">
        <f t="shared" si="57"/>
        <v>5046.3</v>
      </c>
      <c r="AH88" s="4">
        <f t="shared" si="57"/>
        <v>0</v>
      </c>
      <c r="AI88" s="4">
        <f t="shared" si="57"/>
        <v>5046.3</v>
      </c>
      <c r="AJ88" s="4">
        <f t="shared" si="57"/>
        <v>0</v>
      </c>
      <c r="AK88" s="4">
        <f t="shared" si="57"/>
        <v>5046.3</v>
      </c>
      <c r="AL88" s="4">
        <f t="shared" si="57"/>
        <v>0</v>
      </c>
      <c r="AM88" s="4">
        <f t="shared" si="57"/>
        <v>5046.3</v>
      </c>
    </row>
    <row r="89" spans="1:39" ht="63" hidden="1" outlineLevel="7" x14ac:dyDescent="0.2">
      <c r="A89" s="138" t="s">
        <v>35</v>
      </c>
      <c r="B89" s="138" t="s">
        <v>40</v>
      </c>
      <c r="C89" s="138" t="s">
        <v>66</v>
      </c>
      <c r="D89" s="138" t="s">
        <v>8</v>
      </c>
      <c r="E89" s="11" t="s">
        <v>9</v>
      </c>
      <c r="F89" s="5">
        <v>4774.2</v>
      </c>
      <c r="G89" s="5"/>
      <c r="H89" s="5">
        <f>SUM(F89:G89)</f>
        <v>4774.2</v>
      </c>
      <c r="I89" s="5"/>
      <c r="J89" s="5"/>
      <c r="K89" s="5"/>
      <c r="L89" s="5">
        <f>SUM(H89:K89)</f>
        <v>4774.2</v>
      </c>
      <c r="M89" s="5"/>
      <c r="N89" s="5">
        <f>SUM(L89:M89)</f>
        <v>4774.2</v>
      </c>
      <c r="O89" s="5">
        <v>95.7</v>
      </c>
      <c r="P89" s="5"/>
      <c r="Q89" s="5">
        <f>SUM(N89:P89)</f>
        <v>4869.8999999999996</v>
      </c>
      <c r="R89" s="5"/>
      <c r="S89" s="5">
        <f>SUM(Q89:R89)</f>
        <v>4869.8999999999996</v>
      </c>
      <c r="T89" s="5">
        <v>4910.3</v>
      </c>
      <c r="U89" s="5"/>
      <c r="V89" s="5">
        <f>SUM(T89:U89)</f>
        <v>4910.3</v>
      </c>
      <c r="W89" s="5"/>
      <c r="X89" s="5">
        <f>SUM(V89:W89)</f>
        <v>4910.3</v>
      </c>
      <c r="Y89" s="5"/>
      <c r="Z89" s="5">
        <f>SUM(X89:Y89)</f>
        <v>4910.3</v>
      </c>
      <c r="AA89" s="5"/>
      <c r="AB89" s="5">
        <f>SUM(Z89:AA89)</f>
        <v>4910.3</v>
      </c>
      <c r="AC89" s="5"/>
      <c r="AD89" s="5">
        <f>SUM(AB89:AC89)</f>
        <v>4910.3</v>
      </c>
      <c r="AE89" s="5">
        <v>4910.3</v>
      </c>
      <c r="AF89" s="5"/>
      <c r="AG89" s="5">
        <f>SUM(AE89:AF89)</f>
        <v>4910.3</v>
      </c>
      <c r="AH89" s="5"/>
      <c r="AI89" s="5">
        <f>SUM(AG89:AH89)</f>
        <v>4910.3</v>
      </c>
      <c r="AJ89" s="5"/>
      <c r="AK89" s="5">
        <f>SUM(AI89:AJ89)</f>
        <v>4910.3</v>
      </c>
      <c r="AL89" s="5"/>
      <c r="AM89" s="5">
        <f>SUM(AK89:AL89)</f>
        <v>4910.3</v>
      </c>
    </row>
    <row r="90" spans="1:39" ht="31.5" hidden="1" outlineLevel="7" x14ac:dyDescent="0.2">
      <c r="A90" s="138" t="s">
        <v>35</v>
      </c>
      <c r="B90" s="138" t="s">
        <v>40</v>
      </c>
      <c r="C90" s="138" t="s">
        <v>66</v>
      </c>
      <c r="D90" s="138" t="s">
        <v>11</v>
      </c>
      <c r="E90" s="11" t="s">
        <v>12</v>
      </c>
      <c r="F90" s="5">
        <v>136</v>
      </c>
      <c r="G90" s="5"/>
      <c r="H90" s="5">
        <f>SUM(F90:G90)</f>
        <v>136</v>
      </c>
      <c r="I90" s="5"/>
      <c r="J90" s="5"/>
      <c r="K90" s="5"/>
      <c r="L90" s="5">
        <f>SUM(H90:K90)</f>
        <v>136</v>
      </c>
      <c r="M90" s="5"/>
      <c r="N90" s="5">
        <f>SUM(L90:M90)</f>
        <v>136</v>
      </c>
      <c r="O90" s="5">
        <v>-5</v>
      </c>
      <c r="P90" s="5"/>
      <c r="Q90" s="5">
        <f>SUM(N90:P90)</f>
        <v>131</v>
      </c>
      <c r="R90" s="5"/>
      <c r="S90" s="5">
        <f>SUM(Q90:R90)</f>
        <v>131</v>
      </c>
      <c r="T90" s="5">
        <v>136</v>
      </c>
      <c r="U90" s="5"/>
      <c r="V90" s="5">
        <f>SUM(T90:U90)</f>
        <v>136</v>
      </c>
      <c r="W90" s="5"/>
      <c r="X90" s="5">
        <f>SUM(V90:W90)</f>
        <v>136</v>
      </c>
      <c r="Y90" s="5"/>
      <c r="Z90" s="5">
        <f>SUM(X90:Y90)</f>
        <v>136</v>
      </c>
      <c r="AA90" s="5"/>
      <c r="AB90" s="5">
        <f>SUM(Z90:AA90)</f>
        <v>136</v>
      </c>
      <c r="AC90" s="5"/>
      <c r="AD90" s="5">
        <f>SUM(AB90:AC90)</f>
        <v>136</v>
      </c>
      <c r="AE90" s="5">
        <v>136</v>
      </c>
      <c r="AF90" s="5"/>
      <c r="AG90" s="5">
        <f>SUM(AE90:AF90)</f>
        <v>136</v>
      </c>
      <c r="AH90" s="5"/>
      <c r="AI90" s="5">
        <f>SUM(AG90:AH90)</f>
        <v>136</v>
      </c>
      <c r="AJ90" s="5"/>
      <c r="AK90" s="5">
        <f>SUM(AI90:AJ90)</f>
        <v>136</v>
      </c>
      <c r="AL90" s="5"/>
      <c r="AM90" s="5">
        <f>SUM(AK90:AL90)</f>
        <v>136</v>
      </c>
    </row>
    <row r="91" spans="1:39" ht="63" hidden="1" outlineLevel="5" x14ac:dyDescent="0.2">
      <c r="A91" s="137" t="s">
        <v>35</v>
      </c>
      <c r="B91" s="137" t="s">
        <v>40</v>
      </c>
      <c r="C91" s="137" t="s">
        <v>67</v>
      </c>
      <c r="D91" s="137"/>
      <c r="E91" s="13" t="s">
        <v>68</v>
      </c>
      <c r="F91" s="4">
        <f t="shared" ref="F91:AM91" si="58">F92</f>
        <v>0.5</v>
      </c>
      <c r="G91" s="4">
        <f t="shared" si="58"/>
        <v>0</v>
      </c>
      <c r="H91" s="4">
        <f t="shared" si="58"/>
        <v>0.5</v>
      </c>
      <c r="I91" s="4">
        <f t="shared" si="58"/>
        <v>0</v>
      </c>
      <c r="J91" s="4">
        <f t="shared" si="58"/>
        <v>0</v>
      </c>
      <c r="K91" s="4">
        <f t="shared" si="58"/>
        <v>0</v>
      </c>
      <c r="L91" s="4">
        <f t="shared" si="58"/>
        <v>0.5</v>
      </c>
      <c r="M91" s="4">
        <f t="shared" si="58"/>
        <v>0</v>
      </c>
      <c r="N91" s="4">
        <f t="shared" si="58"/>
        <v>0.5</v>
      </c>
      <c r="O91" s="4">
        <f t="shared" si="58"/>
        <v>0</v>
      </c>
      <c r="P91" s="4">
        <f t="shared" si="58"/>
        <v>0</v>
      </c>
      <c r="Q91" s="4">
        <f t="shared" si="58"/>
        <v>0.5</v>
      </c>
      <c r="R91" s="4">
        <f t="shared" si="58"/>
        <v>0</v>
      </c>
      <c r="S91" s="4">
        <f t="shared" si="58"/>
        <v>0.5</v>
      </c>
      <c r="T91" s="4">
        <f t="shared" si="58"/>
        <v>0.5</v>
      </c>
      <c r="U91" s="4">
        <f t="shared" si="58"/>
        <v>0</v>
      </c>
      <c r="V91" s="4">
        <f t="shared" si="58"/>
        <v>0.5</v>
      </c>
      <c r="W91" s="4">
        <f t="shared" si="58"/>
        <v>0</v>
      </c>
      <c r="X91" s="4">
        <f t="shared" si="58"/>
        <v>0.5</v>
      </c>
      <c r="Y91" s="4">
        <f t="shared" si="58"/>
        <v>0</v>
      </c>
      <c r="Z91" s="4">
        <f t="shared" si="58"/>
        <v>0.5</v>
      </c>
      <c r="AA91" s="4">
        <f t="shared" si="58"/>
        <v>0</v>
      </c>
      <c r="AB91" s="4">
        <f t="shared" si="58"/>
        <v>0.5</v>
      </c>
      <c r="AC91" s="4">
        <f t="shared" si="58"/>
        <v>0</v>
      </c>
      <c r="AD91" s="4">
        <f t="shared" si="58"/>
        <v>0.5</v>
      </c>
      <c r="AE91" s="4">
        <f t="shared" si="58"/>
        <v>0.5</v>
      </c>
      <c r="AF91" s="4">
        <f t="shared" si="58"/>
        <v>0</v>
      </c>
      <c r="AG91" s="4">
        <f t="shared" si="58"/>
        <v>0.5</v>
      </c>
      <c r="AH91" s="4">
        <f t="shared" si="58"/>
        <v>0</v>
      </c>
      <c r="AI91" s="4">
        <f t="shared" si="58"/>
        <v>0.5</v>
      </c>
      <c r="AJ91" s="4">
        <f t="shared" si="58"/>
        <v>0</v>
      </c>
      <c r="AK91" s="4">
        <f t="shared" si="58"/>
        <v>0.5</v>
      </c>
      <c r="AL91" s="4">
        <f t="shared" si="58"/>
        <v>0</v>
      </c>
      <c r="AM91" s="4">
        <f t="shared" si="58"/>
        <v>0.5</v>
      </c>
    </row>
    <row r="92" spans="1:39" ht="63" hidden="1" outlineLevel="7" x14ac:dyDescent="0.2">
      <c r="A92" s="138" t="s">
        <v>35</v>
      </c>
      <c r="B92" s="138" t="s">
        <v>40</v>
      </c>
      <c r="C92" s="138" t="s">
        <v>67</v>
      </c>
      <c r="D92" s="138" t="s">
        <v>8</v>
      </c>
      <c r="E92" s="11" t="s">
        <v>9</v>
      </c>
      <c r="F92" s="5">
        <v>0.5</v>
      </c>
      <c r="G92" s="5"/>
      <c r="H92" s="5">
        <f>SUM(F92:G92)</f>
        <v>0.5</v>
      </c>
      <c r="I92" s="5"/>
      <c r="J92" s="5"/>
      <c r="K92" s="5"/>
      <c r="L92" s="5">
        <f>SUM(H92:K92)</f>
        <v>0.5</v>
      </c>
      <c r="M92" s="5"/>
      <c r="N92" s="5">
        <f>SUM(L92:M92)</f>
        <v>0.5</v>
      </c>
      <c r="O92" s="5"/>
      <c r="P92" s="5"/>
      <c r="Q92" s="5">
        <f>SUM(N92:P92)</f>
        <v>0.5</v>
      </c>
      <c r="R92" s="5"/>
      <c r="S92" s="5">
        <f>SUM(Q92:R92)</f>
        <v>0.5</v>
      </c>
      <c r="T92" s="5">
        <v>0.5</v>
      </c>
      <c r="U92" s="5"/>
      <c r="V92" s="5">
        <f>SUM(T92:U92)</f>
        <v>0.5</v>
      </c>
      <c r="W92" s="5"/>
      <c r="X92" s="5">
        <f>SUM(V92:W92)</f>
        <v>0.5</v>
      </c>
      <c r="Y92" s="5"/>
      <c r="Z92" s="5">
        <f>SUM(X92:Y92)</f>
        <v>0.5</v>
      </c>
      <c r="AA92" s="5"/>
      <c r="AB92" s="5">
        <f>SUM(Z92:AA92)</f>
        <v>0.5</v>
      </c>
      <c r="AC92" s="5"/>
      <c r="AD92" s="5">
        <f>SUM(AB92:AC92)</f>
        <v>0.5</v>
      </c>
      <c r="AE92" s="5">
        <v>0.5</v>
      </c>
      <c r="AF92" s="5"/>
      <c r="AG92" s="5">
        <f>SUM(AE92:AF92)</f>
        <v>0.5</v>
      </c>
      <c r="AH92" s="5"/>
      <c r="AI92" s="5">
        <f>SUM(AG92:AH92)</f>
        <v>0.5</v>
      </c>
      <c r="AJ92" s="5"/>
      <c r="AK92" s="5">
        <f>SUM(AI92:AJ92)</f>
        <v>0.5</v>
      </c>
      <c r="AL92" s="5"/>
      <c r="AM92" s="5">
        <f>SUM(AK92:AL92)</f>
        <v>0.5</v>
      </c>
    </row>
    <row r="93" spans="1:39" ht="15.75" hidden="1" outlineLevel="1" x14ac:dyDescent="0.2">
      <c r="A93" s="137" t="s">
        <v>35</v>
      </c>
      <c r="B93" s="137" t="s">
        <v>69</v>
      </c>
      <c r="C93" s="137"/>
      <c r="D93" s="137"/>
      <c r="E93" s="13" t="s">
        <v>70</v>
      </c>
      <c r="F93" s="4">
        <f t="shared" ref="F93:O97" si="59">F94</f>
        <v>324.5</v>
      </c>
      <c r="G93" s="4">
        <f t="shared" si="59"/>
        <v>7.4</v>
      </c>
      <c r="H93" s="4">
        <f t="shared" si="59"/>
        <v>331.9</v>
      </c>
      <c r="I93" s="4">
        <f t="shared" si="59"/>
        <v>0</v>
      </c>
      <c r="J93" s="4">
        <f t="shared" si="59"/>
        <v>0</v>
      </c>
      <c r="K93" s="4">
        <f t="shared" si="59"/>
        <v>0</v>
      </c>
      <c r="L93" s="4">
        <f t="shared" si="59"/>
        <v>331.9</v>
      </c>
      <c r="M93" s="4">
        <f t="shared" si="59"/>
        <v>0</v>
      </c>
      <c r="N93" s="4">
        <f t="shared" si="59"/>
        <v>331.9</v>
      </c>
      <c r="O93" s="4">
        <f t="shared" si="59"/>
        <v>0</v>
      </c>
      <c r="P93" s="4">
        <f t="shared" ref="P93:Y97" si="60">P94</f>
        <v>0</v>
      </c>
      <c r="Q93" s="4">
        <f t="shared" si="60"/>
        <v>331.9</v>
      </c>
      <c r="R93" s="4">
        <f t="shared" si="60"/>
        <v>0</v>
      </c>
      <c r="S93" s="4">
        <f t="shared" si="60"/>
        <v>331.9</v>
      </c>
      <c r="T93" s="4">
        <f t="shared" si="60"/>
        <v>12.7</v>
      </c>
      <c r="U93" s="4">
        <f t="shared" si="60"/>
        <v>-1.6</v>
      </c>
      <c r="V93" s="4">
        <f t="shared" si="60"/>
        <v>11.1</v>
      </c>
      <c r="W93" s="4">
        <f t="shared" si="60"/>
        <v>0</v>
      </c>
      <c r="X93" s="4">
        <f t="shared" si="60"/>
        <v>11.1</v>
      </c>
      <c r="Y93" s="4">
        <f t="shared" si="60"/>
        <v>0</v>
      </c>
      <c r="Z93" s="4">
        <f t="shared" ref="Z93:AI97" si="61">Z94</f>
        <v>11.1</v>
      </c>
      <c r="AA93" s="4">
        <f t="shared" si="61"/>
        <v>0</v>
      </c>
      <c r="AB93" s="4">
        <f t="shared" si="61"/>
        <v>11.1</v>
      </c>
      <c r="AC93" s="4">
        <f t="shared" si="61"/>
        <v>0</v>
      </c>
      <c r="AD93" s="4">
        <f t="shared" si="61"/>
        <v>11.1</v>
      </c>
      <c r="AE93" s="4">
        <f t="shared" si="61"/>
        <v>12.7</v>
      </c>
      <c r="AF93" s="4">
        <f t="shared" si="61"/>
        <v>-1.8</v>
      </c>
      <c r="AG93" s="4">
        <f t="shared" si="61"/>
        <v>10.899999999999999</v>
      </c>
      <c r="AH93" s="4">
        <f t="shared" si="61"/>
        <v>0</v>
      </c>
      <c r="AI93" s="4">
        <f t="shared" si="61"/>
        <v>10.899999999999999</v>
      </c>
      <c r="AJ93" s="4">
        <f t="shared" ref="AJ93:AM97" si="62">AJ94</f>
        <v>0</v>
      </c>
      <c r="AK93" s="4">
        <f t="shared" si="62"/>
        <v>10.899999999999999</v>
      </c>
      <c r="AL93" s="4">
        <f t="shared" si="62"/>
        <v>0</v>
      </c>
      <c r="AM93" s="4">
        <f t="shared" si="62"/>
        <v>10.899999999999999</v>
      </c>
    </row>
    <row r="94" spans="1:39" ht="31.5" hidden="1" outlineLevel="2" x14ac:dyDescent="0.2">
      <c r="A94" s="137" t="s">
        <v>35</v>
      </c>
      <c r="B94" s="137" t="s">
        <v>69</v>
      </c>
      <c r="C94" s="137" t="s">
        <v>52</v>
      </c>
      <c r="D94" s="137"/>
      <c r="E94" s="13" t="s">
        <v>53</v>
      </c>
      <c r="F94" s="4">
        <f t="shared" si="59"/>
        <v>324.5</v>
      </c>
      <c r="G94" s="4">
        <f t="shared" si="59"/>
        <v>7.4</v>
      </c>
      <c r="H94" s="4">
        <f t="shared" si="59"/>
        <v>331.9</v>
      </c>
      <c r="I94" s="4">
        <f t="shared" si="59"/>
        <v>0</v>
      </c>
      <c r="J94" s="4">
        <f t="shared" si="59"/>
        <v>0</v>
      </c>
      <c r="K94" s="4">
        <f t="shared" si="59"/>
        <v>0</v>
      </c>
      <c r="L94" s="4">
        <f t="shared" si="59"/>
        <v>331.9</v>
      </c>
      <c r="M94" s="4">
        <f t="shared" si="59"/>
        <v>0</v>
      </c>
      <c r="N94" s="4">
        <f t="shared" si="59"/>
        <v>331.9</v>
      </c>
      <c r="O94" s="4">
        <f t="shared" si="59"/>
        <v>0</v>
      </c>
      <c r="P94" s="4">
        <f t="shared" si="60"/>
        <v>0</v>
      </c>
      <c r="Q94" s="4">
        <f t="shared" si="60"/>
        <v>331.9</v>
      </c>
      <c r="R94" s="4">
        <f t="shared" si="60"/>
        <v>0</v>
      </c>
      <c r="S94" s="4">
        <f t="shared" si="60"/>
        <v>331.9</v>
      </c>
      <c r="T94" s="4">
        <f t="shared" si="60"/>
        <v>12.7</v>
      </c>
      <c r="U94" s="4">
        <f t="shared" si="60"/>
        <v>-1.6</v>
      </c>
      <c r="V94" s="4">
        <f t="shared" si="60"/>
        <v>11.1</v>
      </c>
      <c r="W94" s="4">
        <f t="shared" si="60"/>
        <v>0</v>
      </c>
      <c r="X94" s="4">
        <f t="shared" si="60"/>
        <v>11.1</v>
      </c>
      <c r="Y94" s="4">
        <f t="shared" si="60"/>
        <v>0</v>
      </c>
      <c r="Z94" s="4">
        <f t="shared" si="61"/>
        <v>11.1</v>
      </c>
      <c r="AA94" s="4">
        <f t="shared" si="61"/>
        <v>0</v>
      </c>
      <c r="AB94" s="4">
        <f t="shared" si="61"/>
        <v>11.1</v>
      </c>
      <c r="AC94" s="4">
        <f t="shared" si="61"/>
        <v>0</v>
      </c>
      <c r="AD94" s="4">
        <f t="shared" si="61"/>
        <v>11.1</v>
      </c>
      <c r="AE94" s="4">
        <f t="shared" si="61"/>
        <v>12.7</v>
      </c>
      <c r="AF94" s="4">
        <f t="shared" si="61"/>
        <v>-1.8</v>
      </c>
      <c r="AG94" s="4">
        <f t="shared" si="61"/>
        <v>10.899999999999999</v>
      </c>
      <c r="AH94" s="4">
        <f t="shared" si="61"/>
        <v>0</v>
      </c>
      <c r="AI94" s="4">
        <f t="shared" si="61"/>
        <v>10.899999999999999</v>
      </c>
      <c r="AJ94" s="4">
        <f t="shared" si="62"/>
        <v>0</v>
      </c>
      <c r="AK94" s="4">
        <f t="shared" si="62"/>
        <v>10.899999999999999</v>
      </c>
      <c r="AL94" s="4">
        <f t="shared" si="62"/>
        <v>0</v>
      </c>
      <c r="AM94" s="4">
        <f t="shared" si="62"/>
        <v>10.899999999999999</v>
      </c>
    </row>
    <row r="95" spans="1:39" ht="47.25" hidden="1" outlineLevel="3" x14ac:dyDescent="0.2">
      <c r="A95" s="137" t="s">
        <v>35</v>
      </c>
      <c r="B95" s="137" t="s">
        <v>69</v>
      </c>
      <c r="C95" s="137" t="s">
        <v>54</v>
      </c>
      <c r="D95" s="137"/>
      <c r="E95" s="13" t="s">
        <v>55</v>
      </c>
      <c r="F95" s="4">
        <f t="shared" si="59"/>
        <v>324.5</v>
      </c>
      <c r="G95" s="4">
        <f t="shared" si="59"/>
        <v>7.4</v>
      </c>
      <c r="H95" s="4">
        <f t="shared" si="59"/>
        <v>331.9</v>
      </c>
      <c r="I95" s="4">
        <f t="shared" si="59"/>
        <v>0</v>
      </c>
      <c r="J95" s="4">
        <f t="shared" si="59"/>
        <v>0</v>
      </c>
      <c r="K95" s="4">
        <f t="shared" si="59"/>
        <v>0</v>
      </c>
      <c r="L95" s="4">
        <f t="shared" si="59"/>
        <v>331.9</v>
      </c>
      <c r="M95" s="4">
        <f t="shared" si="59"/>
        <v>0</v>
      </c>
      <c r="N95" s="4">
        <f t="shared" si="59"/>
        <v>331.9</v>
      </c>
      <c r="O95" s="4">
        <f t="shared" si="59"/>
        <v>0</v>
      </c>
      <c r="P95" s="4">
        <f t="shared" si="60"/>
        <v>0</v>
      </c>
      <c r="Q95" s="4">
        <f t="shared" si="60"/>
        <v>331.9</v>
      </c>
      <c r="R95" s="4">
        <f t="shared" si="60"/>
        <v>0</v>
      </c>
      <c r="S95" s="4">
        <f t="shared" si="60"/>
        <v>331.9</v>
      </c>
      <c r="T95" s="4">
        <f t="shared" si="60"/>
        <v>12.7</v>
      </c>
      <c r="U95" s="4">
        <f t="shared" si="60"/>
        <v>-1.6</v>
      </c>
      <c r="V95" s="4">
        <f t="shared" si="60"/>
        <v>11.1</v>
      </c>
      <c r="W95" s="4">
        <f t="shared" si="60"/>
        <v>0</v>
      </c>
      <c r="X95" s="4">
        <f t="shared" si="60"/>
        <v>11.1</v>
      </c>
      <c r="Y95" s="4">
        <f t="shared" si="60"/>
        <v>0</v>
      </c>
      <c r="Z95" s="4">
        <f t="shared" si="61"/>
        <v>11.1</v>
      </c>
      <c r="AA95" s="4">
        <f t="shared" si="61"/>
        <v>0</v>
      </c>
      <c r="AB95" s="4">
        <f t="shared" si="61"/>
        <v>11.1</v>
      </c>
      <c r="AC95" s="4">
        <f t="shared" si="61"/>
        <v>0</v>
      </c>
      <c r="AD95" s="4">
        <f t="shared" si="61"/>
        <v>11.1</v>
      </c>
      <c r="AE95" s="4">
        <f t="shared" si="61"/>
        <v>12.7</v>
      </c>
      <c r="AF95" s="4">
        <f t="shared" si="61"/>
        <v>-1.8</v>
      </c>
      <c r="AG95" s="4">
        <f t="shared" si="61"/>
        <v>10.899999999999999</v>
      </c>
      <c r="AH95" s="4">
        <f t="shared" si="61"/>
        <v>0</v>
      </c>
      <c r="AI95" s="4">
        <f t="shared" si="61"/>
        <v>10.899999999999999</v>
      </c>
      <c r="AJ95" s="4">
        <f t="shared" si="62"/>
        <v>0</v>
      </c>
      <c r="AK95" s="4">
        <f t="shared" si="62"/>
        <v>10.899999999999999</v>
      </c>
      <c r="AL95" s="4">
        <f t="shared" si="62"/>
        <v>0</v>
      </c>
      <c r="AM95" s="4">
        <f t="shared" si="62"/>
        <v>10.899999999999999</v>
      </c>
    </row>
    <row r="96" spans="1:39" ht="31.5" hidden="1" outlineLevel="4" x14ac:dyDescent="0.2">
      <c r="A96" s="137" t="s">
        <v>35</v>
      </c>
      <c r="B96" s="137" t="s">
        <v>69</v>
      </c>
      <c r="C96" s="137" t="s">
        <v>56</v>
      </c>
      <c r="D96" s="137"/>
      <c r="E96" s="13" t="s">
        <v>57</v>
      </c>
      <c r="F96" s="4">
        <f t="shared" si="59"/>
        <v>324.5</v>
      </c>
      <c r="G96" s="4">
        <f t="shared" si="59"/>
        <v>7.4</v>
      </c>
      <c r="H96" s="4">
        <f t="shared" si="59"/>
        <v>331.9</v>
      </c>
      <c r="I96" s="4">
        <f t="shared" si="59"/>
        <v>0</v>
      </c>
      <c r="J96" s="4">
        <f t="shared" si="59"/>
        <v>0</v>
      </c>
      <c r="K96" s="4">
        <f t="shared" si="59"/>
        <v>0</v>
      </c>
      <c r="L96" s="4">
        <f t="shared" si="59"/>
        <v>331.9</v>
      </c>
      <c r="M96" s="4">
        <f t="shared" si="59"/>
        <v>0</v>
      </c>
      <c r="N96" s="4">
        <f t="shared" si="59"/>
        <v>331.9</v>
      </c>
      <c r="O96" s="4">
        <f t="shared" si="59"/>
        <v>0</v>
      </c>
      <c r="P96" s="4">
        <f t="shared" si="60"/>
        <v>0</v>
      </c>
      <c r="Q96" s="4">
        <f t="shared" si="60"/>
        <v>331.9</v>
      </c>
      <c r="R96" s="4">
        <f t="shared" si="60"/>
        <v>0</v>
      </c>
      <c r="S96" s="4">
        <f t="shared" si="60"/>
        <v>331.9</v>
      </c>
      <c r="T96" s="4">
        <f t="shared" si="60"/>
        <v>12.7</v>
      </c>
      <c r="U96" s="4">
        <f t="shared" si="60"/>
        <v>-1.6</v>
      </c>
      <c r="V96" s="4">
        <f t="shared" si="60"/>
        <v>11.1</v>
      </c>
      <c r="W96" s="4">
        <f t="shared" si="60"/>
        <v>0</v>
      </c>
      <c r="X96" s="4">
        <f t="shared" si="60"/>
        <v>11.1</v>
      </c>
      <c r="Y96" s="4">
        <f t="shared" si="60"/>
        <v>0</v>
      </c>
      <c r="Z96" s="4">
        <f t="shared" si="61"/>
        <v>11.1</v>
      </c>
      <c r="AA96" s="4">
        <f t="shared" si="61"/>
        <v>0</v>
      </c>
      <c r="AB96" s="4">
        <f t="shared" si="61"/>
        <v>11.1</v>
      </c>
      <c r="AC96" s="4">
        <f t="shared" si="61"/>
        <v>0</v>
      </c>
      <c r="AD96" s="4">
        <f t="shared" si="61"/>
        <v>11.1</v>
      </c>
      <c r="AE96" s="4">
        <f t="shared" si="61"/>
        <v>12.7</v>
      </c>
      <c r="AF96" s="4">
        <f t="shared" si="61"/>
        <v>-1.8</v>
      </c>
      <c r="AG96" s="4">
        <f t="shared" si="61"/>
        <v>10.899999999999999</v>
      </c>
      <c r="AH96" s="4">
        <f t="shared" si="61"/>
        <v>0</v>
      </c>
      <c r="AI96" s="4">
        <f t="shared" si="61"/>
        <v>10.899999999999999</v>
      </c>
      <c r="AJ96" s="4">
        <f t="shared" si="62"/>
        <v>0</v>
      </c>
      <c r="AK96" s="4">
        <f t="shared" si="62"/>
        <v>10.899999999999999</v>
      </c>
      <c r="AL96" s="4">
        <f t="shared" si="62"/>
        <v>0</v>
      </c>
      <c r="AM96" s="4">
        <f t="shared" si="62"/>
        <v>10.899999999999999</v>
      </c>
    </row>
    <row r="97" spans="1:39" ht="47.25" hidden="1" outlineLevel="5" x14ac:dyDescent="0.2">
      <c r="A97" s="137" t="s">
        <v>35</v>
      </c>
      <c r="B97" s="137" t="s">
        <v>69</v>
      </c>
      <c r="C97" s="137" t="s">
        <v>71</v>
      </c>
      <c r="D97" s="137"/>
      <c r="E97" s="13" t="s">
        <v>72</v>
      </c>
      <c r="F97" s="4">
        <f t="shared" si="59"/>
        <v>324.5</v>
      </c>
      <c r="G97" s="4">
        <f t="shared" si="59"/>
        <v>7.4</v>
      </c>
      <c r="H97" s="4">
        <f t="shared" si="59"/>
        <v>331.9</v>
      </c>
      <c r="I97" s="4">
        <f t="shared" si="59"/>
        <v>0</v>
      </c>
      <c r="J97" s="4">
        <f t="shared" si="59"/>
        <v>0</v>
      </c>
      <c r="K97" s="4">
        <f t="shared" si="59"/>
        <v>0</v>
      </c>
      <c r="L97" s="4">
        <f t="shared" si="59"/>
        <v>331.9</v>
      </c>
      <c r="M97" s="4">
        <f t="shared" si="59"/>
        <v>0</v>
      </c>
      <c r="N97" s="4">
        <f t="shared" si="59"/>
        <v>331.9</v>
      </c>
      <c r="O97" s="4">
        <f t="shared" si="59"/>
        <v>0</v>
      </c>
      <c r="P97" s="4">
        <f t="shared" si="60"/>
        <v>0</v>
      </c>
      <c r="Q97" s="4">
        <f t="shared" si="60"/>
        <v>331.9</v>
      </c>
      <c r="R97" s="4">
        <f t="shared" si="60"/>
        <v>0</v>
      </c>
      <c r="S97" s="4">
        <f t="shared" si="60"/>
        <v>331.9</v>
      </c>
      <c r="T97" s="4">
        <f t="shared" si="60"/>
        <v>12.7</v>
      </c>
      <c r="U97" s="4">
        <f t="shared" si="60"/>
        <v>-1.6</v>
      </c>
      <c r="V97" s="4">
        <f t="shared" si="60"/>
        <v>11.1</v>
      </c>
      <c r="W97" s="4">
        <f t="shared" si="60"/>
        <v>0</v>
      </c>
      <c r="X97" s="4">
        <f t="shared" si="60"/>
        <v>11.1</v>
      </c>
      <c r="Y97" s="4">
        <f t="shared" si="60"/>
        <v>0</v>
      </c>
      <c r="Z97" s="4">
        <f t="shared" si="61"/>
        <v>11.1</v>
      </c>
      <c r="AA97" s="4">
        <f t="shared" si="61"/>
        <v>0</v>
      </c>
      <c r="AB97" s="4">
        <f t="shared" si="61"/>
        <v>11.1</v>
      </c>
      <c r="AC97" s="4">
        <f t="shared" si="61"/>
        <v>0</v>
      </c>
      <c r="AD97" s="4">
        <f t="shared" si="61"/>
        <v>11.1</v>
      </c>
      <c r="AE97" s="4">
        <f t="shared" si="61"/>
        <v>12.7</v>
      </c>
      <c r="AF97" s="4">
        <f t="shared" si="61"/>
        <v>-1.8</v>
      </c>
      <c r="AG97" s="4">
        <f t="shared" si="61"/>
        <v>10.899999999999999</v>
      </c>
      <c r="AH97" s="4">
        <f t="shared" si="61"/>
        <v>0</v>
      </c>
      <c r="AI97" s="4">
        <f t="shared" si="61"/>
        <v>10.899999999999999</v>
      </c>
      <c r="AJ97" s="4">
        <f t="shared" si="62"/>
        <v>0</v>
      </c>
      <c r="AK97" s="4">
        <f t="shared" si="62"/>
        <v>10.899999999999999</v>
      </c>
      <c r="AL97" s="4">
        <f t="shared" si="62"/>
        <v>0</v>
      </c>
      <c r="AM97" s="4">
        <f t="shared" si="62"/>
        <v>10.899999999999999</v>
      </c>
    </row>
    <row r="98" spans="1:39" ht="31.5" hidden="1" outlineLevel="7" x14ac:dyDescent="0.2">
      <c r="A98" s="138" t="s">
        <v>35</v>
      </c>
      <c r="B98" s="138" t="s">
        <v>69</v>
      </c>
      <c r="C98" s="138" t="s">
        <v>71</v>
      </c>
      <c r="D98" s="138" t="s">
        <v>11</v>
      </c>
      <c r="E98" s="11" t="s">
        <v>12</v>
      </c>
      <c r="F98" s="5">
        <v>324.5</v>
      </c>
      <c r="G98" s="5">
        <v>7.4</v>
      </c>
      <c r="H98" s="5">
        <f>SUM(F98:G98)</f>
        <v>331.9</v>
      </c>
      <c r="I98" s="5"/>
      <c r="J98" s="5"/>
      <c r="K98" s="5"/>
      <c r="L98" s="5">
        <f>SUM(H98:K98)</f>
        <v>331.9</v>
      </c>
      <c r="M98" s="5"/>
      <c r="N98" s="5">
        <f>SUM(L98:M98)</f>
        <v>331.9</v>
      </c>
      <c r="O98" s="5"/>
      <c r="P98" s="5"/>
      <c r="Q98" s="5">
        <f>SUM(N98:P98)</f>
        <v>331.9</v>
      </c>
      <c r="R98" s="5"/>
      <c r="S98" s="5">
        <f>SUM(Q98:R98)</f>
        <v>331.9</v>
      </c>
      <c r="T98" s="5">
        <v>12.7</v>
      </c>
      <c r="U98" s="5">
        <v>-1.6</v>
      </c>
      <c r="V98" s="5">
        <f>SUM(T98:U98)</f>
        <v>11.1</v>
      </c>
      <c r="W98" s="5"/>
      <c r="X98" s="5">
        <f>SUM(V98:W98)</f>
        <v>11.1</v>
      </c>
      <c r="Y98" s="5"/>
      <c r="Z98" s="5">
        <f>SUM(X98:Y98)</f>
        <v>11.1</v>
      </c>
      <c r="AA98" s="5"/>
      <c r="AB98" s="5">
        <f>SUM(Z98:AA98)</f>
        <v>11.1</v>
      </c>
      <c r="AC98" s="5"/>
      <c r="AD98" s="5">
        <f>SUM(AB98:AC98)</f>
        <v>11.1</v>
      </c>
      <c r="AE98" s="5">
        <v>12.7</v>
      </c>
      <c r="AF98" s="5">
        <v>-1.8</v>
      </c>
      <c r="AG98" s="5">
        <f>SUM(AE98:AF98)</f>
        <v>10.899999999999999</v>
      </c>
      <c r="AH98" s="5"/>
      <c r="AI98" s="5">
        <f>SUM(AG98:AH98)</f>
        <v>10.899999999999999</v>
      </c>
      <c r="AJ98" s="5"/>
      <c r="AK98" s="5">
        <f>SUM(AI98:AJ98)</f>
        <v>10.899999999999999</v>
      </c>
      <c r="AL98" s="5"/>
      <c r="AM98" s="5">
        <f>SUM(AK98:AL98)</f>
        <v>10.899999999999999</v>
      </c>
    </row>
    <row r="99" spans="1:39" ht="15.75" outlineLevel="1" x14ac:dyDescent="0.2">
      <c r="A99" s="137" t="s">
        <v>35</v>
      </c>
      <c r="B99" s="137" t="s">
        <v>73</v>
      </c>
      <c r="C99" s="137"/>
      <c r="D99" s="137"/>
      <c r="E99" s="13" t="s">
        <v>74</v>
      </c>
      <c r="F99" s="4">
        <f t="shared" ref="F99:O101" si="63">F100</f>
        <v>5000</v>
      </c>
      <c r="G99" s="4">
        <f t="shared" si="63"/>
        <v>0</v>
      </c>
      <c r="H99" s="4">
        <f t="shared" si="63"/>
        <v>5000</v>
      </c>
      <c r="I99" s="4">
        <f t="shared" si="63"/>
        <v>0</v>
      </c>
      <c r="J99" s="4">
        <f t="shared" si="63"/>
        <v>0</v>
      </c>
      <c r="K99" s="4">
        <f t="shared" si="63"/>
        <v>-61.699640000000002</v>
      </c>
      <c r="L99" s="4">
        <f t="shared" si="63"/>
        <v>4938.3003600000002</v>
      </c>
      <c r="M99" s="4">
        <f t="shared" si="63"/>
        <v>0</v>
      </c>
      <c r="N99" s="4">
        <f t="shared" si="63"/>
        <v>4938.3003600000002</v>
      </c>
      <c r="O99" s="4">
        <f t="shared" si="63"/>
        <v>0</v>
      </c>
      <c r="P99" s="4">
        <f t="shared" ref="P99:Y101" si="64">P100</f>
        <v>-2.6297899999999998</v>
      </c>
      <c r="Q99" s="4">
        <f t="shared" si="64"/>
        <v>4935.6705700000002</v>
      </c>
      <c r="R99" s="4">
        <f t="shared" si="64"/>
        <v>-80</v>
      </c>
      <c r="S99" s="4">
        <f t="shared" si="64"/>
        <v>4855.6705700000002</v>
      </c>
      <c r="T99" s="4">
        <f t="shared" si="64"/>
        <v>5000</v>
      </c>
      <c r="U99" s="4">
        <f t="shared" si="64"/>
        <v>0</v>
      </c>
      <c r="V99" s="4">
        <f t="shared" si="64"/>
        <v>5000</v>
      </c>
      <c r="W99" s="4">
        <f t="shared" si="64"/>
        <v>0</v>
      </c>
      <c r="X99" s="4">
        <f t="shared" si="64"/>
        <v>5000</v>
      </c>
      <c r="Y99" s="4">
        <f t="shared" si="64"/>
        <v>0</v>
      </c>
      <c r="Z99" s="4">
        <f t="shared" ref="Z99:AI101" si="65">Z100</f>
        <v>5000</v>
      </c>
      <c r="AA99" s="4">
        <f t="shared" si="65"/>
        <v>0</v>
      </c>
      <c r="AB99" s="4">
        <f t="shared" si="65"/>
        <v>5000</v>
      </c>
      <c r="AC99" s="4">
        <f t="shared" si="65"/>
        <v>0</v>
      </c>
      <c r="AD99" s="4">
        <f t="shared" si="65"/>
        <v>5000</v>
      </c>
      <c r="AE99" s="4">
        <f t="shared" si="65"/>
        <v>5000</v>
      </c>
      <c r="AF99" s="4">
        <f t="shared" si="65"/>
        <v>0</v>
      </c>
      <c r="AG99" s="4">
        <f t="shared" si="65"/>
        <v>5000</v>
      </c>
      <c r="AH99" s="4">
        <f t="shared" si="65"/>
        <v>0</v>
      </c>
      <c r="AI99" s="4">
        <f t="shared" si="65"/>
        <v>5000</v>
      </c>
      <c r="AJ99" s="4">
        <f t="shared" ref="AJ99:AM101" si="66">AJ100</f>
        <v>0</v>
      </c>
      <c r="AK99" s="4">
        <f t="shared" si="66"/>
        <v>5000</v>
      </c>
      <c r="AL99" s="4">
        <f t="shared" si="66"/>
        <v>0</v>
      </c>
      <c r="AM99" s="4">
        <f t="shared" si="66"/>
        <v>5000</v>
      </c>
    </row>
    <row r="100" spans="1:39" ht="31.5" outlineLevel="2" x14ac:dyDescent="0.2">
      <c r="A100" s="137" t="s">
        <v>35</v>
      </c>
      <c r="B100" s="137" t="s">
        <v>73</v>
      </c>
      <c r="C100" s="137" t="s">
        <v>17</v>
      </c>
      <c r="D100" s="137"/>
      <c r="E100" s="13" t="s">
        <v>18</v>
      </c>
      <c r="F100" s="4">
        <f t="shared" si="63"/>
        <v>5000</v>
      </c>
      <c r="G100" s="4">
        <f t="shared" si="63"/>
        <v>0</v>
      </c>
      <c r="H100" s="4">
        <f t="shared" si="63"/>
        <v>5000</v>
      </c>
      <c r="I100" s="4">
        <f t="shared" si="63"/>
        <v>0</v>
      </c>
      <c r="J100" s="4">
        <f t="shared" si="63"/>
        <v>0</v>
      </c>
      <c r="K100" s="4">
        <f t="shared" si="63"/>
        <v>-61.699640000000002</v>
      </c>
      <c r="L100" s="4">
        <f t="shared" si="63"/>
        <v>4938.3003600000002</v>
      </c>
      <c r="M100" s="4">
        <f t="shared" si="63"/>
        <v>0</v>
      </c>
      <c r="N100" s="4">
        <f t="shared" si="63"/>
        <v>4938.3003600000002</v>
      </c>
      <c r="O100" s="4">
        <f t="shared" si="63"/>
        <v>0</v>
      </c>
      <c r="P100" s="4">
        <f t="shared" si="64"/>
        <v>-2.6297899999999998</v>
      </c>
      <c r="Q100" s="4">
        <f t="shared" si="64"/>
        <v>4935.6705700000002</v>
      </c>
      <c r="R100" s="4">
        <f t="shared" si="64"/>
        <v>-80</v>
      </c>
      <c r="S100" s="4">
        <f t="shared" si="64"/>
        <v>4855.6705700000002</v>
      </c>
      <c r="T100" s="4">
        <f t="shared" si="64"/>
        <v>5000</v>
      </c>
      <c r="U100" s="4">
        <f t="shared" si="64"/>
        <v>0</v>
      </c>
      <c r="V100" s="4">
        <f t="shared" si="64"/>
        <v>5000</v>
      </c>
      <c r="W100" s="4">
        <f t="shared" si="64"/>
        <v>0</v>
      </c>
      <c r="X100" s="4">
        <f t="shared" si="64"/>
        <v>5000</v>
      </c>
      <c r="Y100" s="4">
        <f t="shared" si="64"/>
        <v>0</v>
      </c>
      <c r="Z100" s="4">
        <f t="shared" si="65"/>
        <v>5000</v>
      </c>
      <c r="AA100" s="4">
        <f t="shared" si="65"/>
        <v>0</v>
      </c>
      <c r="AB100" s="4">
        <f t="shared" si="65"/>
        <v>5000</v>
      </c>
      <c r="AC100" s="4">
        <f t="shared" si="65"/>
        <v>0</v>
      </c>
      <c r="AD100" s="4">
        <f t="shared" si="65"/>
        <v>5000</v>
      </c>
      <c r="AE100" s="4">
        <f t="shared" si="65"/>
        <v>5000</v>
      </c>
      <c r="AF100" s="4">
        <f t="shared" si="65"/>
        <v>0</v>
      </c>
      <c r="AG100" s="4">
        <f t="shared" si="65"/>
        <v>5000</v>
      </c>
      <c r="AH100" s="4">
        <f t="shared" si="65"/>
        <v>0</v>
      </c>
      <c r="AI100" s="4">
        <f t="shared" si="65"/>
        <v>5000</v>
      </c>
      <c r="AJ100" s="4">
        <f t="shared" si="66"/>
        <v>0</v>
      </c>
      <c r="AK100" s="4">
        <f t="shared" si="66"/>
        <v>5000</v>
      </c>
      <c r="AL100" s="4">
        <f t="shared" si="66"/>
        <v>0</v>
      </c>
      <c r="AM100" s="4">
        <f t="shared" si="66"/>
        <v>5000</v>
      </c>
    </row>
    <row r="101" spans="1:39" ht="15.75" outlineLevel="3" x14ac:dyDescent="0.2">
      <c r="A101" s="137" t="s">
        <v>35</v>
      </c>
      <c r="B101" s="137" t="s">
        <v>73</v>
      </c>
      <c r="C101" s="137" t="s">
        <v>75</v>
      </c>
      <c r="D101" s="137"/>
      <c r="E101" s="13" t="s">
        <v>822</v>
      </c>
      <c r="F101" s="4">
        <f t="shared" si="63"/>
        <v>5000</v>
      </c>
      <c r="G101" s="4">
        <f t="shared" si="63"/>
        <v>0</v>
      </c>
      <c r="H101" s="4">
        <f t="shared" si="63"/>
        <v>5000</v>
      </c>
      <c r="I101" s="4">
        <f t="shared" si="63"/>
        <v>0</v>
      </c>
      <c r="J101" s="4">
        <f t="shared" si="63"/>
        <v>0</v>
      </c>
      <c r="K101" s="4">
        <f t="shared" si="63"/>
        <v>-61.699640000000002</v>
      </c>
      <c r="L101" s="4">
        <f t="shared" si="63"/>
        <v>4938.3003600000002</v>
      </c>
      <c r="M101" s="4">
        <f t="shared" si="63"/>
        <v>0</v>
      </c>
      <c r="N101" s="4">
        <f t="shared" si="63"/>
        <v>4938.3003600000002</v>
      </c>
      <c r="O101" s="4">
        <f t="shared" si="63"/>
        <v>0</v>
      </c>
      <c r="P101" s="4">
        <f t="shared" si="64"/>
        <v>-2.6297899999999998</v>
      </c>
      <c r="Q101" s="4">
        <f t="shared" si="64"/>
        <v>4935.6705700000002</v>
      </c>
      <c r="R101" s="4">
        <f t="shared" si="64"/>
        <v>-80</v>
      </c>
      <c r="S101" s="4">
        <f t="shared" si="64"/>
        <v>4855.6705700000002</v>
      </c>
      <c r="T101" s="4">
        <f t="shared" si="64"/>
        <v>5000</v>
      </c>
      <c r="U101" s="4">
        <f t="shared" si="64"/>
        <v>0</v>
      </c>
      <c r="V101" s="4">
        <f t="shared" si="64"/>
        <v>5000</v>
      </c>
      <c r="W101" s="4">
        <f t="shared" si="64"/>
        <v>0</v>
      </c>
      <c r="X101" s="4">
        <f t="shared" si="64"/>
        <v>5000</v>
      </c>
      <c r="Y101" s="4">
        <f t="shared" si="64"/>
        <v>0</v>
      </c>
      <c r="Z101" s="4">
        <f t="shared" si="65"/>
        <v>5000</v>
      </c>
      <c r="AA101" s="4">
        <f t="shared" si="65"/>
        <v>0</v>
      </c>
      <c r="AB101" s="4">
        <f t="shared" si="65"/>
        <v>5000</v>
      </c>
      <c r="AC101" s="4">
        <f t="shared" si="65"/>
        <v>0</v>
      </c>
      <c r="AD101" s="4">
        <f t="shared" si="65"/>
        <v>5000</v>
      </c>
      <c r="AE101" s="4">
        <f t="shared" si="65"/>
        <v>5000</v>
      </c>
      <c r="AF101" s="4">
        <f t="shared" si="65"/>
        <v>0</v>
      </c>
      <c r="AG101" s="4">
        <f t="shared" si="65"/>
        <v>5000</v>
      </c>
      <c r="AH101" s="4">
        <f t="shared" si="65"/>
        <v>0</v>
      </c>
      <c r="AI101" s="4">
        <f t="shared" si="65"/>
        <v>5000</v>
      </c>
      <c r="AJ101" s="4">
        <f t="shared" si="66"/>
        <v>0</v>
      </c>
      <c r="AK101" s="4">
        <f t="shared" si="66"/>
        <v>5000</v>
      </c>
      <c r="AL101" s="4">
        <f t="shared" si="66"/>
        <v>0</v>
      </c>
      <c r="AM101" s="4">
        <f t="shared" si="66"/>
        <v>5000</v>
      </c>
    </row>
    <row r="102" spans="1:39" ht="15.75" outlineLevel="7" x14ac:dyDescent="0.2">
      <c r="A102" s="138" t="s">
        <v>35</v>
      </c>
      <c r="B102" s="138" t="s">
        <v>73</v>
      </c>
      <c r="C102" s="138" t="s">
        <v>75</v>
      </c>
      <c r="D102" s="138" t="s">
        <v>27</v>
      </c>
      <c r="E102" s="11" t="s">
        <v>28</v>
      </c>
      <c r="F102" s="5">
        <v>5000</v>
      </c>
      <c r="G102" s="5"/>
      <c r="H102" s="5">
        <f>SUM(F102:G102)</f>
        <v>5000</v>
      </c>
      <c r="I102" s="5"/>
      <c r="J102" s="5"/>
      <c r="K102" s="5">
        <f>-60.69964-1</f>
        <v>-61.699640000000002</v>
      </c>
      <c r="L102" s="5">
        <f>SUM(H102:K102)</f>
        <v>4938.3003600000002</v>
      </c>
      <c r="M102" s="5"/>
      <c r="N102" s="5">
        <f>SUM(L102:M102)</f>
        <v>4938.3003600000002</v>
      </c>
      <c r="O102" s="5"/>
      <c r="P102" s="5">
        <v>-2.6297899999999998</v>
      </c>
      <c r="Q102" s="5">
        <f>SUM(N102:P102)</f>
        <v>4935.6705700000002</v>
      </c>
      <c r="R102" s="5">
        <f>-80</f>
        <v>-80</v>
      </c>
      <c r="S102" s="5">
        <f>SUM(Q102:R102)</f>
        <v>4855.6705700000002</v>
      </c>
      <c r="T102" s="5">
        <v>5000</v>
      </c>
      <c r="U102" s="5"/>
      <c r="V102" s="5">
        <f>SUM(T102:U102)</f>
        <v>5000</v>
      </c>
      <c r="W102" s="5"/>
      <c r="X102" s="5">
        <f>SUM(V102:W102)</f>
        <v>5000</v>
      </c>
      <c r="Y102" s="5"/>
      <c r="Z102" s="5">
        <f>SUM(X102:Y102)</f>
        <v>5000</v>
      </c>
      <c r="AA102" s="5"/>
      <c r="AB102" s="5">
        <f>SUM(Z102:AA102)</f>
        <v>5000</v>
      </c>
      <c r="AC102" s="5"/>
      <c r="AD102" s="5">
        <f>SUM(AB102:AC102)</f>
        <v>5000</v>
      </c>
      <c r="AE102" s="5">
        <v>5000</v>
      </c>
      <c r="AF102" s="5"/>
      <c r="AG102" s="5">
        <f>SUM(AE102:AF102)</f>
        <v>5000</v>
      </c>
      <c r="AH102" s="5"/>
      <c r="AI102" s="5">
        <f>SUM(AG102:AH102)</f>
        <v>5000</v>
      </c>
      <c r="AJ102" s="5"/>
      <c r="AK102" s="5">
        <f>SUM(AI102:AJ102)</f>
        <v>5000</v>
      </c>
      <c r="AL102" s="5"/>
      <c r="AM102" s="5">
        <f>SUM(AK102:AL102)</f>
        <v>5000</v>
      </c>
    </row>
    <row r="103" spans="1:39" ht="15.75" outlineLevel="1" x14ac:dyDescent="0.2">
      <c r="A103" s="137" t="s">
        <v>35</v>
      </c>
      <c r="B103" s="137" t="s">
        <v>15</v>
      </c>
      <c r="C103" s="137"/>
      <c r="D103" s="137"/>
      <c r="E103" s="13" t="s">
        <v>16</v>
      </c>
      <c r="F103" s="4">
        <f t="shared" ref="F103:AM103" si="67">F104+F112+F124+F150</f>
        <v>132784.12625000003</v>
      </c>
      <c r="G103" s="4">
        <f t="shared" si="67"/>
        <v>-10339.104259999998</v>
      </c>
      <c r="H103" s="4">
        <f t="shared" si="67"/>
        <v>122445.02199000001</v>
      </c>
      <c r="I103" s="4">
        <f t="shared" si="67"/>
        <v>-41138.199990000001</v>
      </c>
      <c r="J103" s="4">
        <f t="shared" si="67"/>
        <v>0</v>
      </c>
      <c r="K103" s="4">
        <f t="shared" si="67"/>
        <v>-534.60095000000001</v>
      </c>
      <c r="L103" s="4">
        <f t="shared" si="67"/>
        <v>80772.221050000007</v>
      </c>
      <c r="M103" s="4">
        <f t="shared" si="67"/>
        <v>15149.50524</v>
      </c>
      <c r="N103" s="4">
        <f t="shared" si="67"/>
        <v>95921.726289999991</v>
      </c>
      <c r="O103" s="4">
        <f t="shared" si="67"/>
        <v>97445.50824000001</v>
      </c>
      <c r="P103" s="4">
        <f t="shared" si="67"/>
        <v>2.6297899999999998</v>
      </c>
      <c r="Q103" s="4">
        <f t="shared" si="67"/>
        <v>193369.86431999999</v>
      </c>
      <c r="R103" s="4">
        <f t="shared" si="67"/>
        <v>-13499.512349999999</v>
      </c>
      <c r="S103" s="4">
        <f t="shared" si="67"/>
        <v>179870.35196999999</v>
      </c>
      <c r="T103" s="4">
        <f t="shared" si="67"/>
        <v>183803.25</v>
      </c>
      <c r="U103" s="4">
        <f t="shared" si="67"/>
        <v>32.5</v>
      </c>
      <c r="V103" s="4">
        <f t="shared" si="67"/>
        <v>183835.75</v>
      </c>
      <c r="W103" s="4">
        <f t="shared" si="67"/>
        <v>0</v>
      </c>
      <c r="X103" s="4">
        <f t="shared" si="67"/>
        <v>183835.75</v>
      </c>
      <c r="Y103" s="4">
        <f t="shared" si="67"/>
        <v>1240</v>
      </c>
      <c r="Z103" s="4">
        <f t="shared" si="67"/>
        <v>185075.75</v>
      </c>
      <c r="AA103" s="4">
        <f t="shared" si="67"/>
        <v>112000</v>
      </c>
      <c r="AB103" s="4">
        <f t="shared" si="67"/>
        <v>297075.75</v>
      </c>
      <c r="AC103" s="4">
        <f t="shared" si="67"/>
        <v>36093.333339999997</v>
      </c>
      <c r="AD103" s="4">
        <f t="shared" si="67"/>
        <v>333169.08334000001</v>
      </c>
      <c r="AE103" s="4">
        <f t="shared" si="67"/>
        <v>180591.9</v>
      </c>
      <c r="AF103" s="4">
        <f t="shared" si="67"/>
        <v>32.5</v>
      </c>
      <c r="AG103" s="4">
        <f t="shared" si="67"/>
        <v>180624.4</v>
      </c>
      <c r="AH103" s="4">
        <f t="shared" si="67"/>
        <v>0</v>
      </c>
      <c r="AI103" s="4">
        <f t="shared" si="67"/>
        <v>180624.4</v>
      </c>
      <c r="AJ103" s="4">
        <f t="shared" si="67"/>
        <v>42000</v>
      </c>
      <c r="AK103" s="4">
        <f t="shared" si="67"/>
        <v>222624.4</v>
      </c>
      <c r="AL103" s="4">
        <f t="shared" si="67"/>
        <v>14000</v>
      </c>
      <c r="AM103" s="4">
        <f t="shared" si="67"/>
        <v>236624.4</v>
      </c>
    </row>
    <row r="104" spans="1:39" ht="47.25" outlineLevel="2" x14ac:dyDescent="0.2">
      <c r="A104" s="137" t="s">
        <v>35</v>
      </c>
      <c r="B104" s="137" t="s">
        <v>15</v>
      </c>
      <c r="C104" s="137" t="s">
        <v>76</v>
      </c>
      <c r="D104" s="137"/>
      <c r="E104" s="13" t="s">
        <v>77</v>
      </c>
      <c r="F104" s="4">
        <f t="shared" ref="F104:AM104" si="68">F105</f>
        <v>442.5</v>
      </c>
      <c r="G104" s="4">
        <f t="shared" si="68"/>
        <v>0</v>
      </c>
      <c r="H104" s="4">
        <f t="shared" si="68"/>
        <v>442.5</v>
      </c>
      <c r="I104" s="4">
        <f t="shared" si="68"/>
        <v>0</v>
      </c>
      <c r="J104" s="4">
        <f t="shared" si="68"/>
        <v>0</v>
      </c>
      <c r="K104" s="4">
        <f t="shared" si="68"/>
        <v>0</v>
      </c>
      <c r="L104" s="4">
        <f t="shared" si="68"/>
        <v>442.5</v>
      </c>
      <c r="M104" s="4">
        <f t="shared" si="68"/>
        <v>0</v>
      </c>
      <c r="N104" s="4">
        <f t="shared" si="68"/>
        <v>442.5</v>
      </c>
      <c r="O104" s="4">
        <f t="shared" si="68"/>
        <v>0</v>
      </c>
      <c r="P104" s="4">
        <f t="shared" si="68"/>
        <v>0</v>
      </c>
      <c r="Q104" s="4">
        <f t="shared" si="68"/>
        <v>442.5</v>
      </c>
      <c r="R104" s="4">
        <f t="shared" si="68"/>
        <v>-85</v>
      </c>
      <c r="S104" s="4">
        <f t="shared" si="68"/>
        <v>357.5</v>
      </c>
      <c r="T104" s="4">
        <f t="shared" si="68"/>
        <v>442.5</v>
      </c>
      <c r="U104" s="4">
        <f t="shared" si="68"/>
        <v>0</v>
      </c>
      <c r="V104" s="4">
        <f t="shared" si="68"/>
        <v>442.5</v>
      </c>
      <c r="W104" s="4">
        <f t="shared" si="68"/>
        <v>0</v>
      </c>
      <c r="X104" s="4">
        <f t="shared" si="68"/>
        <v>442.5</v>
      </c>
      <c r="Y104" s="4">
        <f t="shared" si="68"/>
        <v>0</v>
      </c>
      <c r="Z104" s="4">
        <f t="shared" si="68"/>
        <v>442.5</v>
      </c>
      <c r="AA104" s="4">
        <f t="shared" si="68"/>
        <v>0</v>
      </c>
      <c r="AB104" s="4">
        <f t="shared" si="68"/>
        <v>442.5</v>
      </c>
      <c r="AC104" s="4">
        <f t="shared" si="68"/>
        <v>0</v>
      </c>
      <c r="AD104" s="4">
        <f t="shared" si="68"/>
        <v>442.5</v>
      </c>
      <c r="AE104" s="4">
        <f t="shared" si="68"/>
        <v>442.5</v>
      </c>
      <c r="AF104" s="4">
        <f t="shared" si="68"/>
        <v>0</v>
      </c>
      <c r="AG104" s="4">
        <f t="shared" si="68"/>
        <v>442.5</v>
      </c>
      <c r="AH104" s="4">
        <f t="shared" si="68"/>
        <v>0</v>
      </c>
      <c r="AI104" s="4">
        <f t="shared" si="68"/>
        <v>442.5</v>
      </c>
      <c r="AJ104" s="4">
        <f t="shared" si="68"/>
        <v>0</v>
      </c>
      <c r="AK104" s="4">
        <f t="shared" si="68"/>
        <v>442.5</v>
      </c>
      <c r="AL104" s="4">
        <f t="shared" si="68"/>
        <v>0</v>
      </c>
      <c r="AM104" s="4">
        <f t="shared" si="68"/>
        <v>442.5</v>
      </c>
    </row>
    <row r="105" spans="1:39" ht="31.5" outlineLevel="3" x14ac:dyDescent="0.2">
      <c r="A105" s="137" t="s">
        <v>35</v>
      </c>
      <c r="B105" s="137" t="s">
        <v>15</v>
      </c>
      <c r="C105" s="137" t="s">
        <v>78</v>
      </c>
      <c r="D105" s="137"/>
      <c r="E105" s="13" t="s">
        <v>79</v>
      </c>
      <c r="F105" s="4">
        <f t="shared" ref="F105:M105" si="69">F109</f>
        <v>442.5</v>
      </c>
      <c r="G105" s="4">
        <f t="shared" si="69"/>
        <v>0</v>
      </c>
      <c r="H105" s="4">
        <f t="shared" si="69"/>
        <v>442.5</v>
      </c>
      <c r="I105" s="4">
        <f t="shared" si="69"/>
        <v>0</v>
      </c>
      <c r="J105" s="4">
        <f t="shared" si="69"/>
        <v>0</v>
      </c>
      <c r="K105" s="4">
        <f t="shared" si="69"/>
        <v>0</v>
      </c>
      <c r="L105" s="4">
        <f t="shared" si="69"/>
        <v>442.5</v>
      </c>
      <c r="M105" s="4">
        <f t="shared" si="69"/>
        <v>0</v>
      </c>
      <c r="N105" s="4">
        <f t="shared" ref="N105:AM105" si="70">N109+N106</f>
        <v>442.5</v>
      </c>
      <c r="O105" s="4">
        <f t="shared" si="70"/>
        <v>0</v>
      </c>
      <c r="P105" s="4">
        <f t="shared" si="70"/>
        <v>0</v>
      </c>
      <c r="Q105" s="4">
        <f t="shared" si="70"/>
        <v>442.5</v>
      </c>
      <c r="R105" s="4">
        <f t="shared" si="70"/>
        <v>-85</v>
      </c>
      <c r="S105" s="4">
        <f t="shared" si="70"/>
        <v>357.5</v>
      </c>
      <c r="T105" s="4">
        <f t="shared" si="70"/>
        <v>442.5</v>
      </c>
      <c r="U105" s="4">
        <f t="shared" si="70"/>
        <v>0</v>
      </c>
      <c r="V105" s="4">
        <f t="shared" si="70"/>
        <v>442.5</v>
      </c>
      <c r="W105" s="4">
        <f t="shared" si="70"/>
        <v>0</v>
      </c>
      <c r="X105" s="4">
        <f t="shared" si="70"/>
        <v>442.5</v>
      </c>
      <c r="Y105" s="4">
        <f t="shared" si="70"/>
        <v>0</v>
      </c>
      <c r="Z105" s="4">
        <f t="shared" si="70"/>
        <v>442.5</v>
      </c>
      <c r="AA105" s="4">
        <f t="shared" si="70"/>
        <v>0</v>
      </c>
      <c r="AB105" s="4">
        <f t="shared" si="70"/>
        <v>442.5</v>
      </c>
      <c r="AC105" s="4">
        <f t="shared" si="70"/>
        <v>0</v>
      </c>
      <c r="AD105" s="4">
        <f t="shared" si="70"/>
        <v>442.5</v>
      </c>
      <c r="AE105" s="4">
        <f t="shared" si="70"/>
        <v>442.5</v>
      </c>
      <c r="AF105" s="4">
        <f t="shared" si="70"/>
        <v>0</v>
      </c>
      <c r="AG105" s="4">
        <f t="shared" si="70"/>
        <v>442.5</v>
      </c>
      <c r="AH105" s="4">
        <f t="shared" si="70"/>
        <v>0</v>
      </c>
      <c r="AI105" s="4">
        <f t="shared" si="70"/>
        <v>442.5</v>
      </c>
      <c r="AJ105" s="4">
        <f t="shared" si="70"/>
        <v>0</v>
      </c>
      <c r="AK105" s="4">
        <f t="shared" si="70"/>
        <v>442.5</v>
      </c>
      <c r="AL105" s="4">
        <f t="shared" si="70"/>
        <v>0</v>
      </c>
      <c r="AM105" s="4">
        <f t="shared" si="70"/>
        <v>442.5</v>
      </c>
    </row>
    <row r="106" spans="1:39" ht="47.25" outlineLevel="3" x14ac:dyDescent="0.2">
      <c r="A106" s="137" t="s">
        <v>35</v>
      </c>
      <c r="B106" s="137" t="s">
        <v>15</v>
      </c>
      <c r="C106" s="137" t="s">
        <v>434</v>
      </c>
      <c r="D106" s="137"/>
      <c r="E106" s="13" t="s">
        <v>435</v>
      </c>
      <c r="F106" s="4"/>
      <c r="G106" s="4"/>
      <c r="H106" s="4"/>
      <c r="I106" s="4"/>
      <c r="J106" s="4"/>
      <c r="K106" s="4"/>
      <c r="L106" s="4"/>
      <c r="M106" s="4"/>
      <c r="N106" s="4"/>
      <c r="O106" s="4">
        <f t="shared" ref="O106:S107" si="71">O107</f>
        <v>0</v>
      </c>
      <c r="P106" s="4">
        <f t="shared" si="71"/>
        <v>0</v>
      </c>
      <c r="Q106" s="4">
        <f t="shared" si="71"/>
        <v>0</v>
      </c>
      <c r="R106" s="4">
        <f t="shared" si="71"/>
        <v>15</v>
      </c>
      <c r="S106" s="4">
        <f t="shared" si="71"/>
        <v>15</v>
      </c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</row>
    <row r="107" spans="1:39" ht="31.5" outlineLevel="3" x14ac:dyDescent="0.2">
      <c r="A107" s="137" t="s">
        <v>35</v>
      </c>
      <c r="B107" s="137" t="s">
        <v>15</v>
      </c>
      <c r="C107" s="137" t="s">
        <v>436</v>
      </c>
      <c r="D107" s="137"/>
      <c r="E107" s="13" t="s">
        <v>437</v>
      </c>
      <c r="F107" s="4"/>
      <c r="G107" s="4"/>
      <c r="H107" s="4"/>
      <c r="I107" s="4"/>
      <c r="J107" s="4"/>
      <c r="K107" s="4"/>
      <c r="L107" s="4"/>
      <c r="M107" s="4"/>
      <c r="N107" s="4"/>
      <c r="O107" s="4">
        <f t="shared" si="71"/>
        <v>0</v>
      </c>
      <c r="P107" s="4">
        <f t="shared" si="71"/>
        <v>0</v>
      </c>
      <c r="Q107" s="4">
        <f t="shared" si="71"/>
        <v>0</v>
      </c>
      <c r="R107" s="4">
        <f t="shared" si="71"/>
        <v>15</v>
      </c>
      <c r="S107" s="4">
        <f t="shared" si="71"/>
        <v>15</v>
      </c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</row>
    <row r="108" spans="1:39" ht="31.5" outlineLevel="3" x14ac:dyDescent="0.2">
      <c r="A108" s="138" t="s">
        <v>35</v>
      </c>
      <c r="B108" s="138" t="s">
        <v>15</v>
      </c>
      <c r="C108" s="138" t="s">
        <v>436</v>
      </c>
      <c r="D108" s="138" t="s">
        <v>11</v>
      </c>
      <c r="E108" s="11" t="s">
        <v>12</v>
      </c>
      <c r="F108" s="4"/>
      <c r="G108" s="4"/>
      <c r="H108" s="4"/>
      <c r="I108" s="4"/>
      <c r="J108" s="4"/>
      <c r="K108" s="4"/>
      <c r="L108" s="4"/>
      <c r="M108" s="4"/>
      <c r="N108" s="4"/>
      <c r="O108" s="5"/>
      <c r="P108" s="5"/>
      <c r="Q108" s="5">
        <f>SUM(N108:P108)</f>
        <v>0</v>
      </c>
      <c r="R108" s="5">
        <v>15</v>
      </c>
      <c r="S108" s="5">
        <f>SUM(Q108:R108)</f>
        <v>15</v>
      </c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</row>
    <row r="109" spans="1:39" ht="47.25" outlineLevel="4" x14ac:dyDescent="0.2">
      <c r="A109" s="137" t="s">
        <v>35</v>
      </c>
      <c r="B109" s="137" t="s">
        <v>15</v>
      </c>
      <c r="C109" s="137" t="s">
        <v>80</v>
      </c>
      <c r="D109" s="137"/>
      <c r="E109" s="13" t="s">
        <v>81</v>
      </c>
      <c r="F109" s="4">
        <f t="shared" ref="F109:O110" si="72">F110</f>
        <v>442.5</v>
      </c>
      <c r="G109" s="4">
        <f t="shared" si="72"/>
        <v>0</v>
      </c>
      <c r="H109" s="4">
        <f t="shared" si="72"/>
        <v>442.5</v>
      </c>
      <c r="I109" s="4">
        <f t="shared" si="72"/>
        <v>0</v>
      </c>
      <c r="J109" s="4">
        <f t="shared" si="72"/>
        <v>0</v>
      </c>
      <c r="K109" s="4">
        <f t="shared" si="72"/>
        <v>0</v>
      </c>
      <c r="L109" s="4">
        <f t="shared" si="72"/>
        <v>442.5</v>
      </c>
      <c r="M109" s="4">
        <f t="shared" si="72"/>
        <v>0</v>
      </c>
      <c r="N109" s="4">
        <f t="shared" si="72"/>
        <v>442.5</v>
      </c>
      <c r="O109" s="4">
        <f t="shared" si="72"/>
        <v>0</v>
      </c>
      <c r="P109" s="4">
        <f t="shared" ref="P109:Y110" si="73">P110</f>
        <v>0</v>
      </c>
      <c r="Q109" s="4">
        <f t="shared" si="73"/>
        <v>442.5</v>
      </c>
      <c r="R109" s="4">
        <f t="shared" si="73"/>
        <v>-100</v>
      </c>
      <c r="S109" s="4">
        <f t="shared" si="73"/>
        <v>342.5</v>
      </c>
      <c r="T109" s="4">
        <f t="shared" si="73"/>
        <v>442.5</v>
      </c>
      <c r="U109" s="4">
        <f t="shared" si="73"/>
        <v>0</v>
      </c>
      <c r="V109" s="4">
        <f t="shared" si="73"/>
        <v>442.5</v>
      </c>
      <c r="W109" s="4">
        <f t="shared" si="73"/>
        <v>0</v>
      </c>
      <c r="X109" s="4">
        <f t="shared" si="73"/>
        <v>442.5</v>
      </c>
      <c r="Y109" s="4">
        <f t="shared" si="73"/>
        <v>0</v>
      </c>
      <c r="Z109" s="4">
        <f t="shared" ref="Z109:AI110" si="74">Z110</f>
        <v>442.5</v>
      </c>
      <c r="AA109" s="4">
        <f t="shared" si="74"/>
        <v>0</v>
      </c>
      <c r="AB109" s="4">
        <f t="shared" si="74"/>
        <v>442.5</v>
      </c>
      <c r="AC109" s="4">
        <f t="shared" si="74"/>
        <v>0</v>
      </c>
      <c r="AD109" s="4">
        <f t="shared" si="74"/>
        <v>442.5</v>
      </c>
      <c r="AE109" s="4">
        <f t="shared" si="74"/>
        <v>442.5</v>
      </c>
      <c r="AF109" s="4">
        <f t="shared" si="74"/>
        <v>0</v>
      </c>
      <c r="AG109" s="4">
        <f t="shared" si="74"/>
        <v>442.5</v>
      </c>
      <c r="AH109" s="4">
        <f t="shared" si="74"/>
        <v>0</v>
      </c>
      <c r="AI109" s="4">
        <f t="shared" si="74"/>
        <v>442.5</v>
      </c>
      <c r="AJ109" s="4">
        <f t="shared" ref="AJ109:AM110" si="75">AJ110</f>
        <v>0</v>
      </c>
      <c r="AK109" s="4">
        <f t="shared" si="75"/>
        <v>442.5</v>
      </c>
      <c r="AL109" s="4">
        <f t="shared" si="75"/>
        <v>0</v>
      </c>
      <c r="AM109" s="4">
        <f t="shared" si="75"/>
        <v>442.5</v>
      </c>
    </row>
    <row r="110" spans="1:39" ht="23.25" customHeight="1" outlineLevel="5" x14ac:dyDescent="0.2">
      <c r="A110" s="137" t="s">
        <v>35</v>
      </c>
      <c r="B110" s="137" t="s">
        <v>15</v>
      </c>
      <c r="C110" s="137" t="s">
        <v>82</v>
      </c>
      <c r="D110" s="137"/>
      <c r="E110" s="13" t="s">
        <v>83</v>
      </c>
      <c r="F110" s="4">
        <f t="shared" si="72"/>
        <v>442.5</v>
      </c>
      <c r="G110" s="4">
        <f t="shared" si="72"/>
        <v>0</v>
      </c>
      <c r="H110" s="4">
        <f t="shared" si="72"/>
        <v>442.5</v>
      </c>
      <c r="I110" s="4">
        <f t="shared" si="72"/>
        <v>0</v>
      </c>
      <c r="J110" s="4">
        <f t="shared" si="72"/>
        <v>0</v>
      </c>
      <c r="K110" s="4">
        <f t="shared" si="72"/>
        <v>0</v>
      </c>
      <c r="L110" s="4">
        <f t="shared" si="72"/>
        <v>442.5</v>
      </c>
      <c r="M110" s="4">
        <f t="shared" si="72"/>
        <v>0</v>
      </c>
      <c r="N110" s="4">
        <f t="shared" si="72"/>
        <v>442.5</v>
      </c>
      <c r="O110" s="4">
        <f t="shared" si="72"/>
        <v>0</v>
      </c>
      <c r="P110" s="4">
        <f t="shared" si="73"/>
        <v>0</v>
      </c>
      <c r="Q110" s="4">
        <f t="shared" si="73"/>
        <v>442.5</v>
      </c>
      <c r="R110" s="4">
        <f t="shared" si="73"/>
        <v>-100</v>
      </c>
      <c r="S110" s="4">
        <f t="shared" si="73"/>
        <v>342.5</v>
      </c>
      <c r="T110" s="4">
        <f t="shared" si="73"/>
        <v>442.5</v>
      </c>
      <c r="U110" s="4">
        <f t="shared" si="73"/>
        <v>0</v>
      </c>
      <c r="V110" s="4">
        <f t="shared" si="73"/>
        <v>442.5</v>
      </c>
      <c r="W110" s="4">
        <f t="shared" si="73"/>
        <v>0</v>
      </c>
      <c r="X110" s="4">
        <f t="shared" si="73"/>
        <v>442.5</v>
      </c>
      <c r="Y110" s="4">
        <f t="shared" si="73"/>
        <v>0</v>
      </c>
      <c r="Z110" s="4">
        <f t="shared" si="74"/>
        <v>442.5</v>
      </c>
      <c r="AA110" s="4">
        <f t="shared" si="74"/>
        <v>0</v>
      </c>
      <c r="AB110" s="4">
        <f t="shared" si="74"/>
        <v>442.5</v>
      </c>
      <c r="AC110" s="4">
        <f t="shared" si="74"/>
        <v>0</v>
      </c>
      <c r="AD110" s="4">
        <f t="shared" si="74"/>
        <v>442.5</v>
      </c>
      <c r="AE110" s="4">
        <f t="shared" si="74"/>
        <v>442.5</v>
      </c>
      <c r="AF110" s="4">
        <f t="shared" si="74"/>
        <v>0</v>
      </c>
      <c r="AG110" s="4">
        <f t="shared" si="74"/>
        <v>442.5</v>
      </c>
      <c r="AH110" s="4">
        <f t="shared" si="74"/>
        <v>0</v>
      </c>
      <c r="AI110" s="4">
        <f t="shared" si="74"/>
        <v>442.5</v>
      </c>
      <c r="AJ110" s="4">
        <f t="shared" si="75"/>
        <v>0</v>
      </c>
      <c r="AK110" s="4">
        <f t="shared" si="75"/>
        <v>442.5</v>
      </c>
      <c r="AL110" s="4">
        <f t="shared" si="75"/>
        <v>0</v>
      </c>
      <c r="AM110" s="4">
        <f t="shared" si="75"/>
        <v>442.5</v>
      </c>
    </row>
    <row r="111" spans="1:39" ht="31.5" outlineLevel="7" x14ac:dyDescent="0.2">
      <c r="A111" s="138" t="s">
        <v>35</v>
      </c>
      <c r="B111" s="138" t="s">
        <v>15</v>
      </c>
      <c r="C111" s="138" t="s">
        <v>82</v>
      </c>
      <c r="D111" s="138" t="s">
        <v>11</v>
      </c>
      <c r="E111" s="11" t="s">
        <v>12</v>
      </c>
      <c r="F111" s="5">
        <v>442.5</v>
      </c>
      <c r="G111" s="5"/>
      <c r="H111" s="5">
        <f>SUM(F111:G111)</f>
        <v>442.5</v>
      </c>
      <c r="I111" s="5"/>
      <c r="J111" s="5"/>
      <c r="K111" s="5"/>
      <c r="L111" s="5">
        <f>SUM(H111:K111)</f>
        <v>442.5</v>
      </c>
      <c r="M111" s="5"/>
      <c r="N111" s="5">
        <f>SUM(L111:M111)</f>
        <v>442.5</v>
      </c>
      <c r="O111" s="5"/>
      <c r="P111" s="5"/>
      <c r="Q111" s="5">
        <f>SUM(N111:P111)</f>
        <v>442.5</v>
      </c>
      <c r="R111" s="5">
        <v>-100</v>
      </c>
      <c r="S111" s="5">
        <f>SUM(Q111:R111)</f>
        <v>342.5</v>
      </c>
      <c r="T111" s="5">
        <v>442.5</v>
      </c>
      <c r="U111" s="5"/>
      <c r="V111" s="5">
        <f>SUM(T111:U111)</f>
        <v>442.5</v>
      </c>
      <c r="W111" s="5"/>
      <c r="X111" s="5">
        <f>SUM(V111:W111)</f>
        <v>442.5</v>
      </c>
      <c r="Y111" s="5"/>
      <c r="Z111" s="5">
        <f>SUM(X111:Y111)</f>
        <v>442.5</v>
      </c>
      <c r="AA111" s="5"/>
      <c r="AB111" s="5">
        <f>SUM(Z111:AA111)</f>
        <v>442.5</v>
      </c>
      <c r="AC111" s="5"/>
      <c r="AD111" s="5">
        <f>SUM(AB111:AC111)</f>
        <v>442.5</v>
      </c>
      <c r="AE111" s="5">
        <v>442.5</v>
      </c>
      <c r="AF111" s="5"/>
      <c r="AG111" s="5">
        <f>SUM(AE111:AF111)</f>
        <v>442.5</v>
      </c>
      <c r="AH111" s="5"/>
      <c r="AI111" s="5">
        <f>SUM(AG111:AH111)</f>
        <v>442.5</v>
      </c>
      <c r="AJ111" s="5"/>
      <c r="AK111" s="5">
        <f>SUM(AI111:AJ111)</f>
        <v>442.5</v>
      </c>
      <c r="AL111" s="5"/>
      <c r="AM111" s="5">
        <f>SUM(AK111:AL111)</f>
        <v>442.5</v>
      </c>
    </row>
    <row r="112" spans="1:39" ht="31.5" outlineLevel="2" x14ac:dyDescent="0.2">
      <c r="A112" s="137" t="s">
        <v>35</v>
      </c>
      <c r="B112" s="137" t="s">
        <v>15</v>
      </c>
      <c r="C112" s="137" t="s">
        <v>84</v>
      </c>
      <c r="D112" s="137"/>
      <c r="E112" s="13" t="s">
        <v>85</v>
      </c>
      <c r="F112" s="4">
        <f t="shared" ref="F112:AM112" si="76">F113+F120</f>
        <v>2699.8009999999999</v>
      </c>
      <c r="G112" s="4">
        <f t="shared" si="76"/>
        <v>1306</v>
      </c>
      <c r="H112" s="4">
        <f t="shared" si="76"/>
        <v>4005.8009999999999</v>
      </c>
      <c r="I112" s="4">
        <f t="shared" si="76"/>
        <v>0</v>
      </c>
      <c r="J112" s="4">
        <f t="shared" si="76"/>
        <v>0</v>
      </c>
      <c r="K112" s="4">
        <f t="shared" si="76"/>
        <v>-120.08095</v>
      </c>
      <c r="L112" s="4">
        <f t="shared" si="76"/>
        <v>3885.7200499999999</v>
      </c>
      <c r="M112" s="4">
        <f t="shared" si="76"/>
        <v>-621.49476000000004</v>
      </c>
      <c r="N112" s="4">
        <f t="shared" si="76"/>
        <v>3264.2252899999999</v>
      </c>
      <c r="O112" s="4">
        <f t="shared" si="76"/>
        <v>0</v>
      </c>
      <c r="P112" s="4">
        <f t="shared" si="76"/>
        <v>0</v>
      </c>
      <c r="Q112" s="4">
        <f t="shared" si="76"/>
        <v>3264.2252899999999</v>
      </c>
      <c r="R112" s="4">
        <f t="shared" si="76"/>
        <v>-441.54800000000006</v>
      </c>
      <c r="S112" s="4">
        <f t="shared" si="76"/>
        <v>2822.6772900000001</v>
      </c>
      <c r="T112" s="4">
        <f t="shared" si="76"/>
        <v>2295.6999999999998</v>
      </c>
      <c r="U112" s="4">
        <f t="shared" si="76"/>
        <v>1306</v>
      </c>
      <c r="V112" s="4">
        <f t="shared" si="76"/>
        <v>3601.7</v>
      </c>
      <c r="W112" s="4">
        <f t="shared" si="76"/>
        <v>0</v>
      </c>
      <c r="X112" s="4">
        <f t="shared" si="76"/>
        <v>3601.7</v>
      </c>
      <c r="Y112" s="4">
        <f t="shared" si="76"/>
        <v>0</v>
      </c>
      <c r="Z112" s="4">
        <f t="shared" si="76"/>
        <v>3601.7</v>
      </c>
      <c r="AA112" s="4">
        <f t="shared" si="76"/>
        <v>0</v>
      </c>
      <c r="AB112" s="4">
        <f t="shared" si="76"/>
        <v>3601.7</v>
      </c>
      <c r="AC112" s="4">
        <f t="shared" si="76"/>
        <v>0</v>
      </c>
      <c r="AD112" s="4">
        <f t="shared" si="76"/>
        <v>3601.7</v>
      </c>
      <c r="AE112" s="4">
        <f t="shared" si="76"/>
        <v>2295.6999999999998</v>
      </c>
      <c r="AF112" s="4">
        <f t="shared" si="76"/>
        <v>1100</v>
      </c>
      <c r="AG112" s="4">
        <f t="shared" si="76"/>
        <v>3395.7</v>
      </c>
      <c r="AH112" s="4">
        <f t="shared" si="76"/>
        <v>0</v>
      </c>
      <c r="AI112" s="4">
        <f t="shared" si="76"/>
        <v>3395.7</v>
      </c>
      <c r="AJ112" s="4">
        <f t="shared" si="76"/>
        <v>0</v>
      </c>
      <c r="AK112" s="4">
        <f t="shared" si="76"/>
        <v>3395.7</v>
      </c>
      <c r="AL112" s="4">
        <f t="shared" si="76"/>
        <v>0</v>
      </c>
      <c r="AM112" s="4">
        <f t="shared" si="76"/>
        <v>3395.7</v>
      </c>
    </row>
    <row r="113" spans="1:39" ht="31.5" outlineLevel="3" x14ac:dyDescent="0.2">
      <c r="A113" s="137" t="s">
        <v>35</v>
      </c>
      <c r="B113" s="137" t="s">
        <v>15</v>
      </c>
      <c r="C113" s="137" t="s">
        <v>86</v>
      </c>
      <c r="D113" s="137"/>
      <c r="E113" s="13" t="s">
        <v>87</v>
      </c>
      <c r="F113" s="4">
        <f t="shared" ref="F113:AM113" si="77">F114</f>
        <v>2425</v>
      </c>
      <c r="G113" s="4">
        <f t="shared" si="77"/>
        <v>1306</v>
      </c>
      <c r="H113" s="4">
        <f t="shared" si="77"/>
        <v>3731</v>
      </c>
      <c r="I113" s="4">
        <f t="shared" si="77"/>
        <v>0</v>
      </c>
      <c r="J113" s="4">
        <f t="shared" si="77"/>
        <v>0</v>
      </c>
      <c r="K113" s="4">
        <f t="shared" si="77"/>
        <v>-120.08095</v>
      </c>
      <c r="L113" s="4">
        <f t="shared" si="77"/>
        <v>3610.91905</v>
      </c>
      <c r="M113" s="4">
        <f t="shared" si="77"/>
        <v>-621.49476000000004</v>
      </c>
      <c r="N113" s="4">
        <f t="shared" si="77"/>
        <v>2989.4242899999999</v>
      </c>
      <c r="O113" s="4">
        <f t="shared" si="77"/>
        <v>0</v>
      </c>
      <c r="P113" s="4">
        <f t="shared" si="77"/>
        <v>0</v>
      </c>
      <c r="Q113" s="4">
        <f t="shared" si="77"/>
        <v>2989.4242899999999</v>
      </c>
      <c r="R113" s="4">
        <f t="shared" si="77"/>
        <v>-441.54800000000006</v>
      </c>
      <c r="S113" s="4">
        <f t="shared" si="77"/>
        <v>2547.8762900000002</v>
      </c>
      <c r="T113" s="4">
        <f t="shared" si="77"/>
        <v>2140</v>
      </c>
      <c r="U113" s="4">
        <f t="shared" si="77"/>
        <v>1306</v>
      </c>
      <c r="V113" s="4">
        <f t="shared" si="77"/>
        <v>3446</v>
      </c>
      <c r="W113" s="4">
        <f t="shared" si="77"/>
        <v>0</v>
      </c>
      <c r="X113" s="4">
        <f t="shared" si="77"/>
        <v>3446</v>
      </c>
      <c r="Y113" s="4">
        <f t="shared" si="77"/>
        <v>0</v>
      </c>
      <c r="Z113" s="4">
        <f t="shared" si="77"/>
        <v>3446</v>
      </c>
      <c r="AA113" s="4">
        <f t="shared" si="77"/>
        <v>0</v>
      </c>
      <c r="AB113" s="4">
        <f t="shared" si="77"/>
        <v>3446</v>
      </c>
      <c r="AC113" s="4">
        <f t="shared" si="77"/>
        <v>0</v>
      </c>
      <c r="AD113" s="4">
        <f t="shared" si="77"/>
        <v>3446</v>
      </c>
      <c r="AE113" s="4">
        <f t="shared" si="77"/>
        <v>2140</v>
      </c>
      <c r="AF113" s="4">
        <f t="shared" si="77"/>
        <v>1100</v>
      </c>
      <c r="AG113" s="4">
        <f t="shared" si="77"/>
        <v>3240</v>
      </c>
      <c r="AH113" s="4">
        <f t="shared" si="77"/>
        <v>0</v>
      </c>
      <c r="AI113" s="4">
        <f t="shared" si="77"/>
        <v>3240</v>
      </c>
      <c r="AJ113" s="4">
        <f t="shared" si="77"/>
        <v>0</v>
      </c>
      <c r="AK113" s="4">
        <f t="shared" si="77"/>
        <v>3240</v>
      </c>
      <c r="AL113" s="4">
        <f t="shared" si="77"/>
        <v>0</v>
      </c>
      <c r="AM113" s="4">
        <f t="shared" si="77"/>
        <v>3240</v>
      </c>
    </row>
    <row r="114" spans="1:39" ht="31.5" outlineLevel="4" x14ac:dyDescent="0.2">
      <c r="A114" s="137" t="s">
        <v>35</v>
      </c>
      <c r="B114" s="137" t="s">
        <v>15</v>
      </c>
      <c r="C114" s="137" t="s">
        <v>88</v>
      </c>
      <c r="D114" s="137"/>
      <c r="E114" s="13" t="s">
        <v>89</v>
      </c>
      <c r="F114" s="4">
        <f>F115</f>
        <v>2425</v>
      </c>
      <c r="G114" s="4">
        <f t="shared" ref="G114:AM114" si="78">G115+G118</f>
        <v>1306</v>
      </c>
      <c r="H114" s="4">
        <f t="shared" si="78"/>
        <v>3731</v>
      </c>
      <c r="I114" s="4">
        <f t="shared" si="78"/>
        <v>0</v>
      </c>
      <c r="J114" s="4">
        <f t="shared" si="78"/>
        <v>0</v>
      </c>
      <c r="K114" s="4">
        <f t="shared" si="78"/>
        <v>-120.08095</v>
      </c>
      <c r="L114" s="4">
        <f t="shared" si="78"/>
        <v>3610.91905</v>
      </c>
      <c r="M114" s="4">
        <f t="shared" si="78"/>
        <v>-621.49476000000004</v>
      </c>
      <c r="N114" s="4">
        <f t="shared" si="78"/>
        <v>2989.4242899999999</v>
      </c>
      <c r="O114" s="4">
        <f t="shared" si="78"/>
        <v>0</v>
      </c>
      <c r="P114" s="4">
        <f t="shared" si="78"/>
        <v>0</v>
      </c>
      <c r="Q114" s="4">
        <f t="shared" si="78"/>
        <v>2989.4242899999999</v>
      </c>
      <c r="R114" s="4">
        <f t="shared" si="78"/>
        <v>-441.54800000000006</v>
      </c>
      <c r="S114" s="4">
        <f t="shared" si="78"/>
        <v>2547.8762900000002</v>
      </c>
      <c r="T114" s="4">
        <f t="shared" si="78"/>
        <v>2140</v>
      </c>
      <c r="U114" s="4">
        <f t="shared" si="78"/>
        <v>1306</v>
      </c>
      <c r="V114" s="4">
        <f t="shared" si="78"/>
        <v>3446</v>
      </c>
      <c r="W114" s="4">
        <f t="shared" si="78"/>
        <v>0</v>
      </c>
      <c r="X114" s="4">
        <f t="shared" si="78"/>
        <v>3446</v>
      </c>
      <c r="Y114" s="4">
        <f t="shared" si="78"/>
        <v>0</v>
      </c>
      <c r="Z114" s="4">
        <f t="shared" si="78"/>
        <v>3446</v>
      </c>
      <c r="AA114" s="4">
        <f t="shared" si="78"/>
        <v>0</v>
      </c>
      <c r="AB114" s="4">
        <f t="shared" si="78"/>
        <v>3446</v>
      </c>
      <c r="AC114" s="4">
        <f t="shared" si="78"/>
        <v>0</v>
      </c>
      <c r="AD114" s="4">
        <f t="shared" si="78"/>
        <v>3446</v>
      </c>
      <c r="AE114" s="4">
        <f t="shared" si="78"/>
        <v>2140</v>
      </c>
      <c r="AF114" s="4">
        <f t="shared" si="78"/>
        <v>1100</v>
      </c>
      <c r="AG114" s="4">
        <f t="shared" si="78"/>
        <v>3240</v>
      </c>
      <c r="AH114" s="4">
        <f t="shared" si="78"/>
        <v>0</v>
      </c>
      <c r="AI114" s="4">
        <f t="shared" si="78"/>
        <v>3240</v>
      </c>
      <c r="AJ114" s="4">
        <f t="shared" si="78"/>
        <v>0</v>
      </c>
      <c r="AK114" s="4">
        <f t="shared" si="78"/>
        <v>3240</v>
      </c>
      <c r="AL114" s="4">
        <f t="shared" si="78"/>
        <v>0</v>
      </c>
      <c r="AM114" s="4">
        <f t="shared" si="78"/>
        <v>3240</v>
      </c>
    </row>
    <row r="115" spans="1:39" ht="31.5" outlineLevel="5" collapsed="1" x14ac:dyDescent="0.2">
      <c r="A115" s="137" t="s">
        <v>35</v>
      </c>
      <c r="B115" s="137" t="s">
        <v>15</v>
      </c>
      <c r="C115" s="137" t="s">
        <v>90</v>
      </c>
      <c r="D115" s="137"/>
      <c r="E115" s="13" t="s">
        <v>91</v>
      </c>
      <c r="F115" s="4">
        <f t="shared" ref="F115:AM115" si="79">F116+F117</f>
        <v>2425</v>
      </c>
      <c r="G115" s="4">
        <f t="shared" si="79"/>
        <v>0</v>
      </c>
      <c r="H115" s="4">
        <f t="shared" si="79"/>
        <v>2425</v>
      </c>
      <c r="I115" s="4">
        <f t="shared" si="79"/>
        <v>0</v>
      </c>
      <c r="J115" s="4">
        <f t="shared" si="79"/>
        <v>0</v>
      </c>
      <c r="K115" s="4">
        <f t="shared" si="79"/>
        <v>0</v>
      </c>
      <c r="L115" s="4">
        <f t="shared" si="79"/>
        <v>2425</v>
      </c>
      <c r="M115" s="4">
        <f t="shared" si="79"/>
        <v>0</v>
      </c>
      <c r="N115" s="4">
        <f t="shared" si="79"/>
        <v>2425</v>
      </c>
      <c r="O115" s="4">
        <f t="shared" si="79"/>
        <v>0</v>
      </c>
      <c r="P115" s="4">
        <f t="shared" si="79"/>
        <v>0</v>
      </c>
      <c r="Q115" s="4">
        <f t="shared" si="79"/>
        <v>2425</v>
      </c>
      <c r="R115" s="4">
        <f t="shared" si="79"/>
        <v>122.87629</v>
      </c>
      <c r="S115" s="4">
        <f t="shared" si="79"/>
        <v>2547.8762900000002</v>
      </c>
      <c r="T115" s="4">
        <f t="shared" si="79"/>
        <v>2140</v>
      </c>
      <c r="U115" s="4">
        <f t="shared" si="79"/>
        <v>0</v>
      </c>
      <c r="V115" s="4">
        <f t="shared" si="79"/>
        <v>2140</v>
      </c>
      <c r="W115" s="4">
        <f t="shared" si="79"/>
        <v>0</v>
      </c>
      <c r="X115" s="4">
        <f t="shared" si="79"/>
        <v>2140</v>
      </c>
      <c r="Y115" s="4">
        <f t="shared" si="79"/>
        <v>0</v>
      </c>
      <c r="Z115" s="4">
        <f t="shared" si="79"/>
        <v>2140</v>
      </c>
      <c r="AA115" s="4">
        <f t="shared" si="79"/>
        <v>0</v>
      </c>
      <c r="AB115" s="4">
        <f t="shared" si="79"/>
        <v>2140</v>
      </c>
      <c r="AC115" s="4">
        <f t="shared" si="79"/>
        <v>0</v>
      </c>
      <c r="AD115" s="4">
        <f t="shared" si="79"/>
        <v>2140</v>
      </c>
      <c r="AE115" s="4">
        <f t="shared" si="79"/>
        <v>2140</v>
      </c>
      <c r="AF115" s="4">
        <f t="shared" si="79"/>
        <v>0</v>
      </c>
      <c r="AG115" s="4">
        <f t="shared" si="79"/>
        <v>2140</v>
      </c>
      <c r="AH115" s="4">
        <f t="shared" si="79"/>
        <v>0</v>
      </c>
      <c r="AI115" s="4">
        <f t="shared" si="79"/>
        <v>2140</v>
      </c>
      <c r="AJ115" s="4">
        <f t="shared" si="79"/>
        <v>0</v>
      </c>
      <c r="AK115" s="4">
        <f t="shared" si="79"/>
        <v>2140</v>
      </c>
      <c r="AL115" s="4">
        <f t="shared" si="79"/>
        <v>0</v>
      </c>
      <c r="AM115" s="4">
        <f t="shared" si="79"/>
        <v>2140</v>
      </c>
    </row>
    <row r="116" spans="1:39" ht="31.5" hidden="1" outlineLevel="7" x14ac:dyDescent="0.2">
      <c r="A116" s="138" t="s">
        <v>35</v>
      </c>
      <c r="B116" s="138" t="s">
        <v>15</v>
      </c>
      <c r="C116" s="138" t="s">
        <v>90</v>
      </c>
      <c r="D116" s="138" t="s">
        <v>11</v>
      </c>
      <c r="E116" s="11" t="s">
        <v>12</v>
      </c>
      <c r="F116" s="5">
        <v>50</v>
      </c>
      <c r="G116" s="5"/>
      <c r="H116" s="5">
        <f>SUM(F116:G116)</f>
        <v>50</v>
      </c>
      <c r="I116" s="5"/>
      <c r="J116" s="5"/>
      <c r="K116" s="5"/>
      <c r="L116" s="5">
        <f>SUM(H116:K116)</f>
        <v>50</v>
      </c>
      <c r="M116" s="5"/>
      <c r="N116" s="5">
        <f>SUM(L116:M116)</f>
        <v>50</v>
      </c>
      <c r="O116" s="5"/>
      <c r="P116" s="5"/>
      <c r="Q116" s="5">
        <f>SUM(N116:P116)</f>
        <v>50</v>
      </c>
      <c r="R116" s="5"/>
      <c r="S116" s="5">
        <f>SUM(Q116:R116)</f>
        <v>50</v>
      </c>
      <c r="T116" s="5">
        <v>40</v>
      </c>
      <c r="U116" s="5"/>
      <c r="V116" s="5">
        <f>SUM(T116:U116)</f>
        <v>40</v>
      </c>
      <c r="W116" s="5"/>
      <c r="X116" s="5">
        <f>SUM(V116:W116)</f>
        <v>40</v>
      </c>
      <c r="Y116" s="5"/>
      <c r="Z116" s="5">
        <f>SUM(X116:Y116)</f>
        <v>40</v>
      </c>
      <c r="AA116" s="5"/>
      <c r="AB116" s="5">
        <f>SUM(Z116:AA116)</f>
        <v>40</v>
      </c>
      <c r="AC116" s="5"/>
      <c r="AD116" s="5">
        <f>SUM(AB116:AC116)</f>
        <v>40</v>
      </c>
      <c r="AE116" s="5">
        <v>40</v>
      </c>
      <c r="AF116" s="5"/>
      <c r="AG116" s="5">
        <f>SUM(AE116:AF116)</f>
        <v>40</v>
      </c>
      <c r="AH116" s="5"/>
      <c r="AI116" s="5">
        <f>SUM(AG116:AH116)</f>
        <v>40</v>
      </c>
      <c r="AJ116" s="5"/>
      <c r="AK116" s="5">
        <f>SUM(AI116:AJ116)</f>
        <v>40</v>
      </c>
      <c r="AL116" s="5"/>
      <c r="AM116" s="5">
        <f>SUM(AK116:AL116)</f>
        <v>40</v>
      </c>
    </row>
    <row r="117" spans="1:39" ht="31.5" outlineLevel="7" x14ac:dyDescent="0.2">
      <c r="A117" s="138" t="s">
        <v>35</v>
      </c>
      <c r="B117" s="138" t="s">
        <v>15</v>
      </c>
      <c r="C117" s="138" t="s">
        <v>90</v>
      </c>
      <c r="D117" s="138" t="s">
        <v>92</v>
      </c>
      <c r="E117" s="11" t="s">
        <v>93</v>
      </c>
      <c r="F117" s="5">
        <v>2375</v>
      </c>
      <c r="G117" s="5"/>
      <c r="H117" s="5">
        <f>SUM(F117:G117)</f>
        <v>2375</v>
      </c>
      <c r="I117" s="5"/>
      <c r="J117" s="5"/>
      <c r="K117" s="5"/>
      <c r="L117" s="5">
        <f>SUM(H117:K117)</f>
        <v>2375</v>
      </c>
      <c r="M117" s="5"/>
      <c r="N117" s="5">
        <f>SUM(L117:M117)</f>
        <v>2375</v>
      </c>
      <c r="O117" s="5"/>
      <c r="P117" s="5"/>
      <c r="Q117" s="5">
        <f>SUM(N117:P117)</f>
        <v>2375</v>
      </c>
      <c r="R117" s="5">
        <v>122.87629</v>
      </c>
      <c r="S117" s="5">
        <f>SUM(Q117:R117)</f>
        <v>2497.8762900000002</v>
      </c>
      <c r="T117" s="5">
        <v>2100</v>
      </c>
      <c r="U117" s="5"/>
      <c r="V117" s="5">
        <f>SUM(T117:U117)</f>
        <v>2100</v>
      </c>
      <c r="W117" s="5"/>
      <c r="X117" s="5">
        <f>SUM(V117:W117)</f>
        <v>2100</v>
      </c>
      <c r="Y117" s="5"/>
      <c r="Z117" s="5">
        <f>SUM(X117:Y117)</f>
        <v>2100</v>
      </c>
      <c r="AA117" s="5"/>
      <c r="AB117" s="5">
        <f>SUM(Z117:AA117)</f>
        <v>2100</v>
      </c>
      <c r="AC117" s="5"/>
      <c r="AD117" s="5">
        <f>SUM(AB117:AC117)</f>
        <v>2100</v>
      </c>
      <c r="AE117" s="5">
        <v>2100</v>
      </c>
      <c r="AF117" s="5"/>
      <c r="AG117" s="5">
        <f>SUM(AE117:AF117)</f>
        <v>2100</v>
      </c>
      <c r="AH117" s="5"/>
      <c r="AI117" s="5">
        <f>SUM(AG117:AH117)</f>
        <v>2100</v>
      </c>
      <c r="AJ117" s="5"/>
      <c r="AK117" s="5">
        <f>SUM(AI117:AJ117)</f>
        <v>2100</v>
      </c>
      <c r="AL117" s="5"/>
      <c r="AM117" s="5">
        <f>SUM(AK117:AL117)</f>
        <v>2100</v>
      </c>
    </row>
    <row r="118" spans="1:39" s="30" customFormat="1" ht="31.5" outlineLevel="7" x14ac:dyDescent="0.2">
      <c r="A118" s="137" t="s">
        <v>35</v>
      </c>
      <c r="B118" s="137" t="s">
        <v>15</v>
      </c>
      <c r="C118" s="7" t="s">
        <v>643</v>
      </c>
      <c r="D118" s="137"/>
      <c r="E118" s="36" t="s">
        <v>739</v>
      </c>
      <c r="F118" s="4">
        <f t="shared" ref="F118:R118" si="80">F119</f>
        <v>0</v>
      </c>
      <c r="G118" s="4">
        <f t="shared" si="80"/>
        <v>1306</v>
      </c>
      <c r="H118" s="4">
        <f t="shared" si="80"/>
        <v>1306</v>
      </c>
      <c r="I118" s="4">
        <f t="shared" si="80"/>
        <v>0</v>
      </c>
      <c r="J118" s="4">
        <f t="shared" si="80"/>
        <v>0</v>
      </c>
      <c r="K118" s="4">
        <f t="shared" si="80"/>
        <v>-120.08095</v>
      </c>
      <c r="L118" s="4">
        <f t="shared" si="80"/>
        <v>1185.91905</v>
      </c>
      <c r="M118" s="4">
        <f t="shared" si="80"/>
        <v>-621.49476000000004</v>
      </c>
      <c r="N118" s="4">
        <f t="shared" si="80"/>
        <v>564.42428999999993</v>
      </c>
      <c r="O118" s="4">
        <f t="shared" si="80"/>
        <v>0</v>
      </c>
      <c r="P118" s="4">
        <f t="shared" si="80"/>
        <v>0</v>
      </c>
      <c r="Q118" s="4">
        <f t="shared" si="80"/>
        <v>564.42428999999993</v>
      </c>
      <c r="R118" s="4">
        <f t="shared" si="80"/>
        <v>-564.42429000000004</v>
      </c>
      <c r="S118" s="4"/>
      <c r="T118" s="4">
        <f t="shared" ref="T118:AM118" si="81">T119</f>
        <v>0</v>
      </c>
      <c r="U118" s="4">
        <f t="shared" si="81"/>
        <v>1306</v>
      </c>
      <c r="V118" s="4">
        <f t="shared" si="81"/>
        <v>1306</v>
      </c>
      <c r="W118" s="4">
        <f t="shared" si="81"/>
        <v>0</v>
      </c>
      <c r="X118" s="4">
        <f t="shared" si="81"/>
        <v>1306</v>
      </c>
      <c r="Y118" s="4">
        <f t="shared" si="81"/>
        <v>0</v>
      </c>
      <c r="Z118" s="4">
        <f t="shared" si="81"/>
        <v>1306</v>
      </c>
      <c r="AA118" s="4">
        <f t="shared" si="81"/>
        <v>0</v>
      </c>
      <c r="AB118" s="4">
        <f t="shared" si="81"/>
        <v>1306</v>
      </c>
      <c r="AC118" s="4">
        <f t="shared" si="81"/>
        <v>0</v>
      </c>
      <c r="AD118" s="4">
        <f t="shared" si="81"/>
        <v>1306</v>
      </c>
      <c r="AE118" s="4">
        <f t="shared" si="81"/>
        <v>0</v>
      </c>
      <c r="AF118" s="4">
        <f t="shared" si="81"/>
        <v>1100</v>
      </c>
      <c r="AG118" s="4">
        <f t="shared" si="81"/>
        <v>1100</v>
      </c>
      <c r="AH118" s="4">
        <f t="shared" si="81"/>
        <v>0</v>
      </c>
      <c r="AI118" s="4">
        <f t="shared" si="81"/>
        <v>1100</v>
      </c>
      <c r="AJ118" s="4">
        <f t="shared" si="81"/>
        <v>0</v>
      </c>
      <c r="AK118" s="4">
        <f t="shared" si="81"/>
        <v>1100</v>
      </c>
      <c r="AL118" s="4">
        <f t="shared" si="81"/>
        <v>0</v>
      </c>
      <c r="AM118" s="4">
        <f t="shared" si="81"/>
        <v>1100</v>
      </c>
    </row>
    <row r="119" spans="1:39" ht="31.5" outlineLevel="7" x14ac:dyDescent="0.2">
      <c r="A119" s="138" t="s">
        <v>35</v>
      </c>
      <c r="B119" s="138" t="s">
        <v>15</v>
      </c>
      <c r="C119" s="6" t="s">
        <v>643</v>
      </c>
      <c r="D119" s="138" t="s">
        <v>92</v>
      </c>
      <c r="E119" s="11" t="s">
        <v>93</v>
      </c>
      <c r="F119" s="5"/>
      <c r="G119" s="5">
        <v>1306</v>
      </c>
      <c r="H119" s="5">
        <f>SUM(F119:G119)</f>
        <v>1306</v>
      </c>
      <c r="I119" s="5"/>
      <c r="J119" s="5"/>
      <c r="K119" s="5">
        <v>-120.08095</v>
      </c>
      <c r="L119" s="5">
        <f>SUM(H119:K119)</f>
        <v>1185.91905</v>
      </c>
      <c r="M119" s="5">
        <f>-399.972-221.52276</f>
        <v>-621.49476000000004</v>
      </c>
      <c r="N119" s="5">
        <f>SUM(L119:M119)</f>
        <v>564.42428999999993</v>
      </c>
      <c r="O119" s="5"/>
      <c r="P119" s="5"/>
      <c r="Q119" s="5">
        <f>SUM(N119:P119)</f>
        <v>564.42428999999993</v>
      </c>
      <c r="R119" s="5">
        <v>-564.42429000000004</v>
      </c>
      <c r="S119" s="5"/>
      <c r="T119" s="5"/>
      <c r="U119" s="5">
        <v>1306</v>
      </c>
      <c r="V119" s="5">
        <f>SUM(T119:U119)</f>
        <v>1306</v>
      </c>
      <c r="W119" s="5"/>
      <c r="X119" s="5">
        <f>SUM(V119:W119)</f>
        <v>1306</v>
      </c>
      <c r="Y119" s="5"/>
      <c r="Z119" s="5">
        <f>SUM(X119:Y119)</f>
        <v>1306</v>
      </c>
      <c r="AA119" s="5"/>
      <c r="AB119" s="5">
        <f>SUM(Z119:AA119)</f>
        <v>1306</v>
      </c>
      <c r="AC119" s="5"/>
      <c r="AD119" s="5">
        <f>SUM(AB119:AC119)</f>
        <v>1306</v>
      </c>
      <c r="AE119" s="5"/>
      <c r="AF119" s="5">
        <v>1100</v>
      </c>
      <c r="AG119" s="5">
        <f>SUM(AE119:AF119)</f>
        <v>1100</v>
      </c>
      <c r="AH119" s="5"/>
      <c r="AI119" s="5">
        <f>SUM(AG119:AH119)</f>
        <v>1100</v>
      </c>
      <c r="AJ119" s="5"/>
      <c r="AK119" s="5">
        <f>SUM(AI119:AJ119)</f>
        <v>1100</v>
      </c>
      <c r="AL119" s="5"/>
      <c r="AM119" s="5">
        <f>SUM(AK119:AL119)</f>
        <v>1100</v>
      </c>
    </row>
    <row r="120" spans="1:39" ht="31.5" hidden="1" outlineLevel="3" x14ac:dyDescent="0.2">
      <c r="A120" s="137" t="s">
        <v>35</v>
      </c>
      <c r="B120" s="137" t="s">
        <v>15</v>
      </c>
      <c r="C120" s="137" t="s">
        <v>94</v>
      </c>
      <c r="D120" s="137"/>
      <c r="E120" s="13" t="s">
        <v>95</v>
      </c>
      <c r="F120" s="4">
        <f t="shared" ref="F120:O122" si="82">F121</f>
        <v>274.80099999999999</v>
      </c>
      <c r="G120" s="4">
        <f t="shared" si="82"/>
        <v>0</v>
      </c>
      <c r="H120" s="4">
        <f t="shared" si="82"/>
        <v>274.80099999999999</v>
      </c>
      <c r="I120" s="4">
        <f t="shared" si="82"/>
        <v>0</v>
      </c>
      <c r="J120" s="4">
        <f t="shared" si="82"/>
        <v>0</v>
      </c>
      <c r="K120" s="4">
        <f t="shared" si="82"/>
        <v>0</v>
      </c>
      <c r="L120" s="4">
        <f t="shared" si="82"/>
        <v>274.80099999999999</v>
      </c>
      <c r="M120" s="4">
        <f t="shared" si="82"/>
        <v>0</v>
      </c>
      <c r="N120" s="4">
        <f t="shared" si="82"/>
        <v>274.80099999999999</v>
      </c>
      <c r="O120" s="4">
        <f t="shared" si="82"/>
        <v>0</v>
      </c>
      <c r="P120" s="4">
        <f t="shared" ref="P120:Y122" si="83">P121</f>
        <v>0</v>
      </c>
      <c r="Q120" s="4">
        <f t="shared" si="83"/>
        <v>274.80099999999999</v>
      </c>
      <c r="R120" s="4">
        <f t="shared" si="83"/>
        <v>0</v>
      </c>
      <c r="S120" s="4">
        <f t="shared" si="83"/>
        <v>274.80099999999999</v>
      </c>
      <c r="T120" s="4">
        <f t="shared" si="83"/>
        <v>155.69999999999999</v>
      </c>
      <c r="U120" s="4">
        <f t="shared" si="83"/>
        <v>0</v>
      </c>
      <c r="V120" s="4">
        <f t="shared" si="83"/>
        <v>155.69999999999999</v>
      </c>
      <c r="W120" s="4">
        <f t="shared" si="83"/>
        <v>0</v>
      </c>
      <c r="X120" s="4">
        <f t="shared" si="83"/>
        <v>155.69999999999999</v>
      </c>
      <c r="Y120" s="4">
        <f t="shared" si="83"/>
        <v>0</v>
      </c>
      <c r="Z120" s="4">
        <f t="shared" ref="Z120:AI122" si="84">Z121</f>
        <v>155.69999999999999</v>
      </c>
      <c r="AA120" s="4">
        <f t="shared" si="84"/>
        <v>0</v>
      </c>
      <c r="AB120" s="4">
        <f t="shared" si="84"/>
        <v>155.69999999999999</v>
      </c>
      <c r="AC120" s="4">
        <f t="shared" si="84"/>
        <v>0</v>
      </c>
      <c r="AD120" s="4">
        <f t="shared" si="84"/>
        <v>155.69999999999999</v>
      </c>
      <c r="AE120" s="4">
        <f t="shared" si="84"/>
        <v>155.69999999999999</v>
      </c>
      <c r="AF120" s="4">
        <f t="shared" si="84"/>
        <v>0</v>
      </c>
      <c r="AG120" s="4">
        <f t="shared" si="84"/>
        <v>155.69999999999999</v>
      </c>
      <c r="AH120" s="4">
        <f t="shared" si="84"/>
        <v>0</v>
      </c>
      <c r="AI120" s="4">
        <f t="shared" si="84"/>
        <v>155.69999999999999</v>
      </c>
      <c r="AJ120" s="4">
        <f t="shared" ref="AJ120:AM122" si="85">AJ121</f>
        <v>0</v>
      </c>
      <c r="AK120" s="4">
        <f t="shared" si="85"/>
        <v>155.69999999999999</v>
      </c>
      <c r="AL120" s="4">
        <f t="shared" si="85"/>
        <v>0</v>
      </c>
      <c r="AM120" s="4">
        <f t="shared" si="85"/>
        <v>155.69999999999999</v>
      </c>
    </row>
    <row r="121" spans="1:39" ht="47.25" hidden="1" outlineLevel="4" x14ac:dyDescent="0.2">
      <c r="A121" s="137" t="s">
        <v>35</v>
      </c>
      <c r="B121" s="137" t="s">
        <v>15</v>
      </c>
      <c r="C121" s="137" t="s">
        <v>96</v>
      </c>
      <c r="D121" s="137"/>
      <c r="E121" s="13" t="s">
        <v>97</v>
      </c>
      <c r="F121" s="4">
        <f t="shared" si="82"/>
        <v>274.80099999999999</v>
      </c>
      <c r="G121" s="4">
        <f t="shared" si="82"/>
        <v>0</v>
      </c>
      <c r="H121" s="4">
        <f t="shared" si="82"/>
        <v>274.80099999999999</v>
      </c>
      <c r="I121" s="4">
        <f t="shared" si="82"/>
        <v>0</v>
      </c>
      <c r="J121" s="4">
        <f t="shared" si="82"/>
        <v>0</v>
      </c>
      <c r="K121" s="4">
        <f t="shared" si="82"/>
        <v>0</v>
      </c>
      <c r="L121" s="4">
        <f t="shared" si="82"/>
        <v>274.80099999999999</v>
      </c>
      <c r="M121" s="4">
        <f t="shared" si="82"/>
        <v>0</v>
      </c>
      <c r="N121" s="4">
        <f t="shared" si="82"/>
        <v>274.80099999999999</v>
      </c>
      <c r="O121" s="4">
        <f t="shared" si="82"/>
        <v>0</v>
      </c>
      <c r="P121" s="4">
        <f t="shared" si="83"/>
        <v>0</v>
      </c>
      <c r="Q121" s="4">
        <f t="shared" si="83"/>
        <v>274.80099999999999</v>
      </c>
      <c r="R121" s="4">
        <f t="shared" si="83"/>
        <v>0</v>
      </c>
      <c r="S121" s="4">
        <f t="shared" si="83"/>
        <v>274.80099999999999</v>
      </c>
      <c r="T121" s="4">
        <f t="shared" si="83"/>
        <v>155.69999999999999</v>
      </c>
      <c r="U121" s="4">
        <f t="shared" si="83"/>
        <v>0</v>
      </c>
      <c r="V121" s="4">
        <f t="shared" si="83"/>
        <v>155.69999999999999</v>
      </c>
      <c r="W121" s="4">
        <f t="shared" si="83"/>
        <v>0</v>
      </c>
      <c r="X121" s="4">
        <f t="shared" si="83"/>
        <v>155.69999999999999</v>
      </c>
      <c r="Y121" s="4">
        <f t="shared" si="83"/>
        <v>0</v>
      </c>
      <c r="Z121" s="4">
        <f t="shared" si="84"/>
        <v>155.69999999999999</v>
      </c>
      <c r="AA121" s="4">
        <f t="shared" si="84"/>
        <v>0</v>
      </c>
      <c r="AB121" s="4">
        <f t="shared" si="84"/>
        <v>155.69999999999999</v>
      </c>
      <c r="AC121" s="4">
        <f t="shared" si="84"/>
        <v>0</v>
      </c>
      <c r="AD121" s="4">
        <f t="shared" si="84"/>
        <v>155.69999999999999</v>
      </c>
      <c r="AE121" s="4">
        <f t="shared" si="84"/>
        <v>155.69999999999999</v>
      </c>
      <c r="AF121" s="4">
        <f t="shared" si="84"/>
        <v>0</v>
      </c>
      <c r="AG121" s="4">
        <f t="shared" si="84"/>
        <v>155.69999999999999</v>
      </c>
      <c r="AH121" s="4">
        <f t="shared" si="84"/>
        <v>0</v>
      </c>
      <c r="AI121" s="4">
        <f t="shared" si="84"/>
        <v>155.69999999999999</v>
      </c>
      <c r="AJ121" s="4">
        <f t="shared" si="85"/>
        <v>0</v>
      </c>
      <c r="AK121" s="4">
        <f t="shared" si="85"/>
        <v>155.69999999999999</v>
      </c>
      <c r="AL121" s="4">
        <f t="shared" si="85"/>
        <v>0</v>
      </c>
      <c r="AM121" s="4">
        <f t="shared" si="85"/>
        <v>155.69999999999999</v>
      </c>
    </row>
    <row r="122" spans="1:39" ht="31.5" hidden="1" outlineLevel="5" x14ac:dyDescent="0.2">
      <c r="A122" s="137" t="s">
        <v>35</v>
      </c>
      <c r="B122" s="137" t="s">
        <v>15</v>
      </c>
      <c r="C122" s="137" t="s">
        <v>610</v>
      </c>
      <c r="D122" s="137"/>
      <c r="E122" s="13" t="s">
        <v>611</v>
      </c>
      <c r="F122" s="4">
        <f t="shared" si="82"/>
        <v>274.80099999999999</v>
      </c>
      <c r="G122" s="4">
        <f t="shared" si="82"/>
        <v>0</v>
      </c>
      <c r="H122" s="4">
        <f t="shared" si="82"/>
        <v>274.80099999999999</v>
      </c>
      <c r="I122" s="4">
        <f t="shared" si="82"/>
        <v>0</v>
      </c>
      <c r="J122" s="4">
        <f t="shared" si="82"/>
        <v>0</v>
      </c>
      <c r="K122" s="4">
        <f t="shared" si="82"/>
        <v>0</v>
      </c>
      <c r="L122" s="4">
        <f t="shared" si="82"/>
        <v>274.80099999999999</v>
      </c>
      <c r="M122" s="4">
        <f t="shared" si="82"/>
        <v>0</v>
      </c>
      <c r="N122" s="4">
        <f t="shared" si="82"/>
        <v>274.80099999999999</v>
      </c>
      <c r="O122" s="4">
        <f t="shared" si="82"/>
        <v>0</v>
      </c>
      <c r="P122" s="4">
        <f t="shared" si="83"/>
        <v>0</v>
      </c>
      <c r="Q122" s="4">
        <f t="shared" si="83"/>
        <v>274.80099999999999</v>
      </c>
      <c r="R122" s="4">
        <f t="shared" si="83"/>
        <v>0</v>
      </c>
      <c r="S122" s="4">
        <f t="shared" si="83"/>
        <v>274.80099999999999</v>
      </c>
      <c r="T122" s="4">
        <f t="shared" si="83"/>
        <v>155.69999999999999</v>
      </c>
      <c r="U122" s="4">
        <f t="shared" si="83"/>
        <v>0</v>
      </c>
      <c r="V122" s="4">
        <f t="shared" si="83"/>
        <v>155.69999999999999</v>
      </c>
      <c r="W122" s="4">
        <f t="shared" si="83"/>
        <v>0</v>
      </c>
      <c r="X122" s="4">
        <f t="shared" si="83"/>
        <v>155.69999999999999</v>
      </c>
      <c r="Y122" s="4">
        <f t="shared" si="83"/>
        <v>0</v>
      </c>
      <c r="Z122" s="4">
        <f t="shared" si="84"/>
        <v>155.69999999999999</v>
      </c>
      <c r="AA122" s="4">
        <f t="shared" si="84"/>
        <v>0</v>
      </c>
      <c r="AB122" s="4">
        <f t="shared" si="84"/>
        <v>155.69999999999999</v>
      </c>
      <c r="AC122" s="4">
        <f t="shared" si="84"/>
        <v>0</v>
      </c>
      <c r="AD122" s="4">
        <f t="shared" si="84"/>
        <v>155.69999999999999</v>
      </c>
      <c r="AE122" s="4">
        <f t="shared" si="84"/>
        <v>155.69999999999999</v>
      </c>
      <c r="AF122" s="4">
        <f t="shared" si="84"/>
        <v>0</v>
      </c>
      <c r="AG122" s="4">
        <f t="shared" si="84"/>
        <v>155.69999999999999</v>
      </c>
      <c r="AH122" s="4">
        <f t="shared" si="84"/>
        <v>0</v>
      </c>
      <c r="AI122" s="4">
        <f t="shared" si="84"/>
        <v>155.69999999999999</v>
      </c>
      <c r="AJ122" s="4">
        <f t="shared" si="85"/>
        <v>0</v>
      </c>
      <c r="AK122" s="4">
        <f t="shared" si="85"/>
        <v>155.69999999999999</v>
      </c>
      <c r="AL122" s="4">
        <f t="shared" si="85"/>
        <v>0</v>
      </c>
      <c r="AM122" s="4">
        <f t="shared" si="85"/>
        <v>155.69999999999999</v>
      </c>
    </row>
    <row r="123" spans="1:39" ht="31.5" hidden="1" outlineLevel="7" x14ac:dyDescent="0.2">
      <c r="A123" s="138" t="s">
        <v>35</v>
      </c>
      <c r="B123" s="138" t="s">
        <v>15</v>
      </c>
      <c r="C123" s="138" t="s">
        <v>610</v>
      </c>
      <c r="D123" s="138" t="s">
        <v>92</v>
      </c>
      <c r="E123" s="11" t="s">
        <v>93</v>
      </c>
      <c r="F123" s="15">
        <v>274.80099999999999</v>
      </c>
      <c r="G123" s="5"/>
      <c r="H123" s="5">
        <f>SUM(F123:G123)</f>
        <v>274.80099999999999</v>
      </c>
      <c r="I123" s="5"/>
      <c r="J123" s="5"/>
      <c r="K123" s="5"/>
      <c r="L123" s="5">
        <f>SUM(H123:K123)</f>
        <v>274.80099999999999</v>
      </c>
      <c r="M123" s="5"/>
      <c r="N123" s="5">
        <f>SUM(L123:M123)</f>
        <v>274.80099999999999</v>
      </c>
      <c r="O123" s="5"/>
      <c r="P123" s="5"/>
      <c r="Q123" s="5">
        <f>SUM(N123:P123)</f>
        <v>274.80099999999999</v>
      </c>
      <c r="R123" s="5"/>
      <c r="S123" s="5">
        <f>SUM(Q123:R123)</f>
        <v>274.80099999999999</v>
      </c>
      <c r="T123" s="5">
        <v>155.69999999999999</v>
      </c>
      <c r="U123" s="5"/>
      <c r="V123" s="5">
        <f>SUM(T123:U123)</f>
        <v>155.69999999999999</v>
      </c>
      <c r="W123" s="5"/>
      <c r="X123" s="5">
        <f>SUM(V123:W123)</f>
        <v>155.69999999999999</v>
      </c>
      <c r="Y123" s="5"/>
      <c r="Z123" s="5">
        <f>SUM(X123:Y123)</f>
        <v>155.69999999999999</v>
      </c>
      <c r="AA123" s="5"/>
      <c r="AB123" s="5">
        <f>SUM(Z123:AA123)</f>
        <v>155.69999999999999</v>
      </c>
      <c r="AC123" s="5"/>
      <c r="AD123" s="5">
        <f>SUM(AB123:AC123)</f>
        <v>155.69999999999999</v>
      </c>
      <c r="AE123" s="5">
        <v>155.69999999999999</v>
      </c>
      <c r="AF123" s="5"/>
      <c r="AG123" s="5">
        <f>SUM(AE123:AF123)</f>
        <v>155.69999999999999</v>
      </c>
      <c r="AH123" s="5"/>
      <c r="AI123" s="5">
        <f>SUM(AG123:AH123)</f>
        <v>155.69999999999999</v>
      </c>
      <c r="AJ123" s="5"/>
      <c r="AK123" s="5">
        <f>SUM(AI123:AJ123)</f>
        <v>155.69999999999999</v>
      </c>
      <c r="AL123" s="5"/>
      <c r="AM123" s="5">
        <f>SUM(AK123:AL123)</f>
        <v>155.69999999999999</v>
      </c>
    </row>
    <row r="124" spans="1:39" ht="31.5" outlineLevel="2" x14ac:dyDescent="0.2">
      <c r="A124" s="137" t="s">
        <v>35</v>
      </c>
      <c r="B124" s="137" t="s">
        <v>15</v>
      </c>
      <c r="C124" s="137" t="s">
        <v>52</v>
      </c>
      <c r="D124" s="137"/>
      <c r="E124" s="13" t="s">
        <v>53</v>
      </c>
      <c r="F124" s="4">
        <f t="shared" ref="F124:AM124" si="86">F125+F130</f>
        <v>73484.900000000009</v>
      </c>
      <c r="G124" s="4">
        <f t="shared" si="86"/>
        <v>8.1</v>
      </c>
      <c r="H124" s="4">
        <f t="shared" si="86"/>
        <v>73493</v>
      </c>
      <c r="I124" s="4">
        <f t="shared" si="86"/>
        <v>0</v>
      </c>
      <c r="J124" s="4">
        <f t="shared" si="86"/>
        <v>0</v>
      </c>
      <c r="K124" s="4">
        <f t="shared" si="86"/>
        <v>0</v>
      </c>
      <c r="L124" s="4">
        <f t="shared" si="86"/>
        <v>73493</v>
      </c>
      <c r="M124" s="4">
        <f t="shared" si="86"/>
        <v>3850</v>
      </c>
      <c r="N124" s="4">
        <f t="shared" si="86"/>
        <v>77343</v>
      </c>
      <c r="O124" s="4">
        <f t="shared" si="86"/>
        <v>16.3</v>
      </c>
      <c r="P124" s="4">
        <f t="shared" si="86"/>
        <v>0</v>
      </c>
      <c r="Q124" s="4">
        <f t="shared" si="86"/>
        <v>77359.3</v>
      </c>
      <c r="R124" s="4">
        <f t="shared" si="86"/>
        <v>-4362.6396699999996</v>
      </c>
      <c r="S124" s="4">
        <f t="shared" si="86"/>
        <v>72996.660329999984</v>
      </c>
      <c r="T124" s="4">
        <f t="shared" si="86"/>
        <v>67447.700000000012</v>
      </c>
      <c r="U124" s="4">
        <f t="shared" si="86"/>
        <v>32.5</v>
      </c>
      <c r="V124" s="4">
        <f t="shared" si="86"/>
        <v>67480.200000000012</v>
      </c>
      <c r="W124" s="4">
        <f t="shared" si="86"/>
        <v>0</v>
      </c>
      <c r="X124" s="4">
        <f t="shared" si="86"/>
        <v>67480.200000000012</v>
      </c>
      <c r="Y124" s="4">
        <f t="shared" si="86"/>
        <v>0</v>
      </c>
      <c r="Z124" s="4">
        <f t="shared" si="86"/>
        <v>67480.200000000012</v>
      </c>
      <c r="AA124" s="4">
        <f t="shared" si="86"/>
        <v>0</v>
      </c>
      <c r="AB124" s="4">
        <f t="shared" si="86"/>
        <v>67480.200000000012</v>
      </c>
      <c r="AC124" s="4">
        <f t="shared" si="86"/>
        <v>0</v>
      </c>
      <c r="AD124" s="4">
        <f t="shared" si="86"/>
        <v>67480.200000000012</v>
      </c>
      <c r="AE124" s="4">
        <f t="shared" si="86"/>
        <v>69961.3</v>
      </c>
      <c r="AF124" s="4">
        <f t="shared" si="86"/>
        <v>32.5</v>
      </c>
      <c r="AG124" s="4">
        <f t="shared" si="86"/>
        <v>69993.8</v>
      </c>
      <c r="AH124" s="4">
        <f t="shared" si="86"/>
        <v>0</v>
      </c>
      <c r="AI124" s="4">
        <f t="shared" si="86"/>
        <v>69993.8</v>
      </c>
      <c r="AJ124" s="4">
        <f t="shared" si="86"/>
        <v>0</v>
      </c>
      <c r="AK124" s="4">
        <f t="shared" si="86"/>
        <v>69993.8</v>
      </c>
      <c r="AL124" s="4">
        <f t="shared" si="86"/>
        <v>0</v>
      </c>
      <c r="AM124" s="4">
        <f t="shared" si="86"/>
        <v>69993.8</v>
      </c>
    </row>
    <row r="125" spans="1:39" ht="31.5" outlineLevel="3" x14ac:dyDescent="0.2">
      <c r="A125" s="137" t="s">
        <v>35</v>
      </c>
      <c r="B125" s="137" t="s">
        <v>15</v>
      </c>
      <c r="C125" s="137" t="s">
        <v>98</v>
      </c>
      <c r="D125" s="137"/>
      <c r="E125" s="13" t="s">
        <v>99</v>
      </c>
      <c r="F125" s="4">
        <f t="shared" ref="F125:O126" si="87">F126</f>
        <v>420.1</v>
      </c>
      <c r="G125" s="4">
        <f t="shared" si="87"/>
        <v>0</v>
      </c>
      <c r="H125" s="4">
        <f t="shared" si="87"/>
        <v>420.1</v>
      </c>
      <c r="I125" s="4">
        <f t="shared" si="87"/>
        <v>0</v>
      </c>
      <c r="J125" s="4">
        <f t="shared" si="87"/>
        <v>0</v>
      </c>
      <c r="K125" s="4">
        <f t="shared" si="87"/>
        <v>0</v>
      </c>
      <c r="L125" s="4">
        <f t="shared" si="87"/>
        <v>420.1</v>
      </c>
      <c r="M125" s="4">
        <f t="shared" si="87"/>
        <v>0</v>
      </c>
      <c r="N125" s="4">
        <f t="shared" si="87"/>
        <v>420.1</v>
      </c>
      <c r="O125" s="4">
        <f t="shared" si="87"/>
        <v>0</v>
      </c>
      <c r="P125" s="4">
        <f t="shared" ref="P125:Y126" si="88">P126</f>
        <v>0</v>
      </c>
      <c r="Q125" s="4">
        <f t="shared" si="88"/>
        <v>420.1</v>
      </c>
      <c r="R125" s="4">
        <f t="shared" si="88"/>
        <v>91.3</v>
      </c>
      <c r="S125" s="4">
        <f t="shared" si="88"/>
        <v>511.4</v>
      </c>
      <c r="T125" s="4">
        <f t="shared" si="88"/>
        <v>420.1</v>
      </c>
      <c r="U125" s="4">
        <f t="shared" si="88"/>
        <v>0</v>
      </c>
      <c r="V125" s="4">
        <f t="shared" si="88"/>
        <v>420.1</v>
      </c>
      <c r="W125" s="4">
        <f t="shared" si="88"/>
        <v>0</v>
      </c>
      <c r="X125" s="4">
        <f t="shared" si="88"/>
        <v>420.1</v>
      </c>
      <c r="Y125" s="4">
        <f t="shared" si="88"/>
        <v>0</v>
      </c>
      <c r="Z125" s="4">
        <f t="shared" ref="Z125:AI126" si="89">Z126</f>
        <v>420.1</v>
      </c>
      <c r="AA125" s="4">
        <f t="shared" si="89"/>
        <v>0</v>
      </c>
      <c r="AB125" s="4">
        <f t="shared" si="89"/>
        <v>420.1</v>
      </c>
      <c r="AC125" s="4">
        <f t="shared" si="89"/>
        <v>0</v>
      </c>
      <c r="AD125" s="4">
        <f t="shared" si="89"/>
        <v>420.1</v>
      </c>
      <c r="AE125" s="4">
        <f t="shared" si="89"/>
        <v>420.1</v>
      </c>
      <c r="AF125" s="4">
        <f t="shared" si="89"/>
        <v>0</v>
      </c>
      <c r="AG125" s="4">
        <f t="shared" si="89"/>
        <v>420.1</v>
      </c>
      <c r="AH125" s="4">
        <f t="shared" si="89"/>
        <v>0</v>
      </c>
      <c r="AI125" s="4">
        <f t="shared" si="89"/>
        <v>420.1</v>
      </c>
      <c r="AJ125" s="4">
        <f t="shared" ref="AJ125:AM126" si="90">AJ126</f>
        <v>0</v>
      </c>
      <c r="AK125" s="4">
        <f t="shared" si="90"/>
        <v>420.1</v>
      </c>
      <c r="AL125" s="4">
        <f t="shared" si="90"/>
        <v>0</v>
      </c>
      <c r="AM125" s="4">
        <f t="shared" si="90"/>
        <v>420.1</v>
      </c>
    </row>
    <row r="126" spans="1:39" ht="49.5" customHeight="1" outlineLevel="4" x14ac:dyDescent="0.2">
      <c r="A126" s="137" t="s">
        <v>35</v>
      </c>
      <c r="B126" s="137" t="s">
        <v>15</v>
      </c>
      <c r="C126" s="137" t="s">
        <v>100</v>
      </c>
      <c r="D126" s="137"/>
      <c r="E126" s="13" t="s">
        <v>101</v>
      </c>
      <c r="F126" s="4">
        <f t="shared" si="87"/>
        <v>420.1</v>
      </c>
      <c r="G126" s="4">
        <f t="shared" si="87"/>
        <v>0</v>
      </c>
      <c r="H126" s="4">
        <f t="shared" si="87"/>
        <v>420.1</v>
      </c>
      <c r="I126" s="4">
        <f t="shared" si="87"/>
        <v>0</v>
      </c>
      <c r="J126" s="4">
        <f t="shared" si="87"/>
        <v>0</v>
      </c>
      <c r="K126" s="4">
        <f t="shared" si="87"/>
        <v>0</v>
      </c>
      <c r="L126" s="4">
        <f t="shared" si="87"/>
        <v>420.1</v>
      </c>
      <c r="M126" s="4">
        <f t="shared" si="87"/>
        <v>0</v>
      </c>
      <c r="N126" s="4">
        <f t="shared" si="87"/>
        <v>420.1</v>
      </c>
      <c r="O126" s="4">
        <f t="shared" si="87"/>
        <v>0</v>
      </c>
      <c r="P126" s="4">
        <f t="shared" si="88"/>
        <v>0</v>
      </c>
      <c r="Q126" s="4">
        <f t="shared" si="88"/>
        <v>420.1</v>
      </c>
      <c r="R126" s="4">
        <f t="shared" si="88"/>
        <v>91.3</v>
      </c>
      <c r="S126" s="4">
        <f t="shared" si="88"/>
        <v>511.4</v>
      </c>
      <c r="T126" s="4">
        <f t="shared" si="88"/>
        <v>420.1</v>
      </c>
      <c r="U126" s="4">
        <f t="shared" si="88"/>
        <v>0</v>
      </c>
      <c r="V126" s="4">
        <f t="shared" si="88"/>
        <v>420.1</v>
      </c>
      <c r="W126" s="4">
        <f t="shared" si="88"/>
        <v>0</v>
      </c>
      <c r="X126" s="4">
        <f t="shared" si="88"/>
        <v>420.1</v>
      </c>
      <c r="Y126" s="4">
        <f t="shared" si="88"/>
        <v>0</v>
      </c>
      <c r="Z126" s="4">
        <f t="shared" si="89"/>
        <v>420.1</v>
      </c>
      <c r="AA126" s="4">
        <f t="shared" si="89"/>
        <v>0</v>
      </c>
      <c r="AB126" s="4">
        <f t="shared" si="89"/>
        <v>420.1</v>
      </c>
      <c r="AC126" s="4">
        <f t="shared" si="89"/>
        <v>0</v>
      </c>
      <c r="AD126" s="4">
        <f t="shared" si="89"/>
        <v>420.1</v>
      </c>
      <c r="AE126" s="4">
        <f t="shared" si="89"/>
        <v>420.1</v>
      </c>
      <c r="AF126" s="4">
        <f t="shared" si="89"/>
        <v>0</v>
      </c>
      <c r="AG126" s="4">
        <f t="shared" si="89"/>
        <v>420.1</v>
      </c>
      <c r="AH126" s="4">
        <f t="shared" si="89"/>
        <v>0</v>
      </c>
      <c r="AI126" s="4">
        <f t="shared" si="89"/>
        <v>420.1</v>
      </c>
      <c r="AJ126" s="4">
        <f t="shared" si="90"/>
        <v>0</v>
      </c>
      <c r="AK126" s="4">
        <f t="shared" si="90"/>
        <v>420.1</v>
      </c>
      <c r="AL126" s="4">
        <f t="shared" si="90"/>
        <v>0</v>
      </c>
      <c r="AM126" s="4">
        <f t="shared" si="90"/>
        <v>420.1</v>
      </c>
    </row>
    <row r="127" spans="1:39" ht="19.5" customHeight="1" outlineLevel="5" collapsed="1" x14ac:dyDescent="0.2">
      <c r="A127" s="137" t="s">
        <v>35</v>
      </c>
      <c r="B127" s="137" t="s">
        <v>15</v>
      </c>
      <c r="C127" s="137" t="s">
        <v>102</v>
      </c>
      <c r="D127" s="137"/>
      <c r="E127" s="13" t="s">
        <v>103</v>
      </c>
      <c r="F127" s="4">
        <f t="shared" ref="F127:AM127" si="91">F128+F129</f>
        <v>420.1</v>
      </c>
      <c r="G127" s="4">
        <f t="shared" si="91"/>
        <v>0</v>
      </c>
      <c r="H127" s="4">
        <f t="shared" si="91"/>
        <v>420.1</v>
      </c>
      <c r="I127" s="4">
        <f t="shared" si="91"/>
        <v>0</v>
      </c>
      <c r="J127" s="4">
        <f t="shared" si="91"/>
        <v>0</v>
      </c>
      <c r="K127" s="4">
        <f t="shared" si="91"/>
        <v>0</v>
      </c>
      <c r="L127" s="4">
        <f t="shared" si="91"/>
        <v>420.1</v>
      </c>
      <c r="M127" s="4">
        <f t="shared" si="91"/>
        <v>0</v>
      </c>
      <c r="N127" s="4">
        <f t="shared" si="91"/>
        <v>420.1</v>
      </c>
      <c r="O127" s="4">
        <f t="shared" si="91"/>
        <v>0</v>
      </c>
      <c r="P127" s="4">
        <f t="shared" si="91"/>
        <v>0</v>
      </c>
      <c r="Q127" s="4">
        <f t="shared" si="91"/>
        <v>420.1</v>
      </c>
      <c r="R127" s="4">
        <f t="shared" si="91"/>
        <v>91.3</v>
      </c>
      <c r="S127" s="4">
        <f t="shared" si="91"/>
        <v>511.4</v>
      </c>
      <c r="T127" s="4">
        <f t="shared" si="91"/>
        <v>420.1</v>
      </c>
      <c r="U127" s="4">
        <f t="shared" si="91"/>
        <v>0</v>
      </c>
      <c r="V127" s="4">
        <f t="shared" si="91"/>
        <v>420.1</v>
      </c>
      <c r="W127" s="4">
        <f t="shared" si="91"/>
        <v>0</v>
      </c>
      <c r="X127" s="4">
        <f t="shared" si="91"/>
        <v>420.1</v>
      </c>
      <c r="Y127" s="4">
        <f t="shared" si="91"/>
        <v>0</v>
      </c>
      <c r="Z127" s="4">
        <f t="shared" si="91"/>
        <v>420.1</v>
      </c>
      <c r="AA127" s="4">
        <f t="shared" si="91"/>
        <v>0</v>
      </c>
      <c r="AB127" s="4">
        <f t="shared" si="91"/>
        <v>420.1</v>
      </c>
      <c r="AC127" s="4">
        <f t="shared" si="91"/>
        <v>0</v>
      </c>
      <c r="AD127" s="4">
        <f t="shared" si="91"/>
        <v>420.1</v>
      </c>
      <c r="AE127" s="4">
        <f t="shared" si="91"/>
        <v>420.1</v>
      </c>
      <c r="AF127" s="4">
        <f t="shared" si="91"/>
        <v>0</v>
      </c>
      <c r="AG127" s="4">
        <f t="shared" si="91"/>
        <v>420.1</v>
      </c>
      <c r="AH127" s="4">
        <f t="shared" si="91"/>
        <v>0</v>
      </c>
      <c r="AI127" s="4">
        <f t="shared" si="91"/>
        <v>420.1</v>
      </c>
      <c r="AJ127" s="4">
        <f t="shared" si="91"/>
        <v>0</v>
      </c>
      <c r="AK127" s="4">
        <f t="shared" si="91"/>
        <v>420.1</v>
      </c>
      <c r="AL127" s="4">
        <f t="shared" si="91"/>
        <v>0</v>
      </c>
      <c r="AM127" s="4">
        <f t="shared" si="91"/>
        <v>420.1</v>
      </c>
    </row>
    <row r="128" spans="1:39" ht="63" hidden="1" outlineLevel="7" x14ac:dyDescent="0.2">
      <c r="A128" s="138" t="s">
        <v>35</v>
      </c>
      <c r="B128" s="138" t="s">
        <v>15</v>
      </c>
      <c r="C128" s="138" t="s">
        <v>102</v>
      </c>
      <c r="D128" s="138" t="s">
        <v>8</v>
      </c>
      <c r="E128" s="11" t="s">
        <v>9</v>
      </c>
      <c r="F128" s="5">
        <v>156.4</v>
      </c>
      <c r="G128" s="5"/>
      <c r="H128" s="5">
        <f>SUM(F128:G128)</f>
        <v>156.4</v>
      </c>
      <c r="I128" s="5"/>
      <c r="J128" s="5"/>
      <c r="K128" s="5"/>
      <c r="L128" s="5">
        <f>SUM(H128:K128)</f>
        <v>156.4</v>
      </c>
      <c r="M128" s="5"/>
      <c r="N128" s="5">
        <f>SUM(L128:M128)</f>
        <v>156.4</v>
      </c>
      <c r="O128" s="5"/>
      <c r="P128" s="5"/>
      <c r="Q128" s="5">
        <f>SUM(N128:P128)</f>
        <v>156.4</v>
      </c>
      <c r="R128" s="5"/>
      <c r="S128" s="5">
        <f>SUM(Q128:R128)</f>
        <v>156.4</v>
      </c>
      <c r="T128" s="5">
        <v>156.4</v>
      </c>
      <c r="U128" s="5"/>
      <c r="V128" s="5">
        <f>SUM(T128:U128)</f>
        <v>156.4</v>
      </c>
      <c r="W128" s="5"/>
      <c r="X128" s="5">
        <f>SUM(V128:W128)</f>
        <v>156.4</v>
      </c>
      <c r="Y128" s="5"/>
      <c r="Z128" s="5">
        <f>SUM(X128:Y128)</f>
        <v>156.4</v>
      </c>
      <c r="AA128" s="5"/>
      <c r="AB128" s="5">
        <f>SUM(Z128:AA128)</f>
        <v>156.4</v>
      </c>
      <c r="AC128" s="5"/>
      <c r="AD128" s="5">
        <f>SUM(AB128:AC128)</f>
        <v>156.4</v>
      </c>
      <c r="AE128" s="5">
        <v>156.4</v>
      </c>
      <c r="AF128" s="5"/>
      <c r="AG128" s="5">
        <f>SUM(AE128:AF128)</f>
        <v>156.4</v>
      </c>
      <c r="AH128" s="5"/>
      <c r="AI128" s="5">
        <f>SUM(AG128:AH128)</f>
        <v>156.4</v>
      </c>
      <c r="AJ128" s="5"/>
      <c r="AK128" s="5">
        <f>SUM(AI128:AJ128)</f>
        <v>156.4</v>
      </c>
      <c r="AL128" s="5"/>
      <c r="AM128" s="5">
        <f>SUM(AK128:AL128)</f>
        <v>156.4</v>
      </c>
    </row>
    <row r="129" spans="1:39" ht="31.5" outlineLevel="7" x14ac:dyDescent="0.2">
      <c r="A129" s="138" t="s">
        <v>35</v>
      </c>
      <c r="B129" s="138" t="s">
        <v>15</v>
      </c>
      <c r="C129" s="138" t="s">
        <v>102</v>
      </c>
      <c r="D129" s="138" t="s">
        <v>11</v>
      </c>
      <c r="E129" s="11" t="s">
        <v>12</v>
      </c>
      <c r="F129" s="5">
        <v>263.7</v>
      </c>
      <c r="G129" s="5"/>
      <c r="H129" s="5">
        <f>SUM(F129:G129)</f>
        <v>263.7</v>
      </c>
      <c r="I129" s="5"/>
      <c r="J129" s="5"/>
      <c r="K129" s="5"/>
      <c r="L129" s="5">
        <f>SUM(H129:K129)</f>
        <v>263.7</v>
      </c>
      <c r="M129" s="5"/>
      <c r="N129" s="5">
        <f>SUM(L129:M129)</f>
        <v>263.7</v>
      </c>
      <c r="O129" s="5"/>
      <c r="P129" s="5"/>
      <c r="Q129" s="5">
        <f>SUM(N129:P129)</f>
        <v>263.7</v>
      </c>
      <c r="R129" s="5">
        <v>91.3</v>
      </c>
      <c r="S129" s="5">
        <f>SUM(Q129:R129)</f>
        <v>355</v>
      </c>
      <c r="T129" s="5">
        <v>263.7</v>
      </c>
      <c r="U129" s="5"/>
      <c r="V129" s="5">
        <f>SUM(T129:U129)</f>
        <v>263.7</v>
      </c>
      <c r="W129" s="5"/>
      <c r="X129" s="5">
        <f>SUM(V129:W129)</f>
        <v>263.7</v>
      </c>
      <c r="Y129" s="5"/>
      <c r="Z129" s="5">
        <f>SUM(X129:Y129)</f>
        <v>263.7</v>
      </c>
      <c r="AA129" s="5"/>
      <c r="AB129" s="5">
        <f>SUM(Z129:AA129)</f>
        <v>263.7</v>
      </c>
      <c r="AC129" s="5"/>
      <c r="AD129" s="5">
        <f>SUM(AB129:AC129)</f>
        <v>263.7</v>
      </c>
      <c r="AE129" s="5">
        <v>263.7</v>
      </c>
      <c r="AF129" s="5"/>
      <c r="AG129" s="5">
        <f>SUM(AE129:AF129)</f>
        <v>263.7</v>
      </c>
      <c r="AH129" s="5"/>
      <c r="AI129" s="5">
        <f>SUM(AG129:AH129)</f>
        <v>263.7</v>
      </c>
      <c r="AJ129" s="5"/>
      <c r="AK129" s="5">
        <f>SUM(AI129:AJ129)</f>
        <v>263.7</v>
      </c>
      <c r="AL129" s="5"/>
      <c r="AM129" s="5">
        <f>SUM(AK129:AL129)</f>
        <v>263.7</v>
      </c>
    </row>
    <row r="130" spans="1:39" ht="47.25" outlineLevel="3" collapsed="1" x14ac:dyDescent="0.2">
      <c r="A130" s="137" t="s">
        <v>35</v>
      </c>
      <c r="B130" s="137" t="s">
        <v>15</v>
      </c>
      <c r="C130" s="137" t="s">
        <v>54</v>
      </c>
      <c r="D130" s="137"/>
      <c r="E130" s="13" t="s">
        <v>55</v>
      </c>
      <c r="F130" s="4">
        <f t="shared" ref="F130:AM130" si="92">F131+F143</f>
        <v>73064.800000000003</v>
      </c>
      <c r="G130" s="4">
        <f t="shared" si="92"/>
        <v>8.1</v>
      </c>
      <c r="H130" s="4">
        <f t="shared" si="92"/>
        <v>73072.899999999994</v>
      </c>
      <c r="I130" s="4">
        <f t="shared" si="92"/>
        <v>0</v>
      </c>
      <c r="J130" s="4">
        <f t="shared" si="92"/>
        <v>0</v>
      </c>
      <c r="K130" s="4">
        <f t="shared" si="92"/>
        <v>0</v>
      </c>
      <c r="L130" s="4">
        <f t="shared" si="92"/>
        <v>73072.899999999994</v>
      </c>
      <c r="M130" s="4">
        <f t="shared" si="92"/>
        <v>3850</v>
      </c>
      <c r="N130" s="4">
        <f t="shared" si="92"/>
        <v>76922.899999999994</v>
      </c>
      <c r="O130" s="4">
        <f t="shared" si="92"/>
        <v>16.3</v>
      </c>
      <c r="P130" s="4">
        <f t="shared" si="92"/>
        <v>0</v>
      </c>
      <c r="Q130" s="4">
        <f t="shared" si="92"/>
        <v>76939.199999999997</v>
      </c>
      <c r="R130" s="4">
        <f t="shared" si="92"/>
        <v>-4453.9396699999998</v>
      </c>
      <c r="S130" s="4">
        <f t="shared" si="92"/>
        <v>72485.26032999999</v>
      </c>
      <c r="T130" s="4">
        <f t="shared" si="92"/>
        <v>67027.600000000006</v>
      </c>
      <c r="U130" s="4">
        <f t="shared" si="92"/>
        <v>32.5</v>
      </c>
      <c r="V130" s="4">
        <f t="shared" si="92"/>
        <v>67060.100000000006</v>
      </c>
      <c r="W130" s="4">
        <f t="shared" si="92"/>
        <v>0</v>
      </c>
      <c r="X130" s="4">
        <f t="shared" si="92"/>
        <v>67060.100000000006</v>
      </c>
      <c r="Y130" s="4">
        <f t="shared" si="92"/>
        <v>0</v>
      </c>
      <c r="Z130" s="4">
        <f t="shared" si="92"/>
        <v>67060.100000000006</v>
      </c>
      <c r="AA130" s="4">
        <f t="shared" si="92"/>
        <v>0</v>
      </c>
      <c r="AB130" s="4">
        <f t="shared" si="92"/>
        <v>67060.100000000006</v>
      </c>
      <c r="AC130" s="4">
        <f t="shared" si="92"/>
        <v>0</v>
      </c>
      <c r="AD130" s="4">
        <f t="shared" si="92"/>
        <v>67060.100000000006</v>
      </c>
      <c r="AE130" s="4">
        <f t="shared" si="92"/>
        <v>69541.2</v>
      </c>
      <c r="AF130" s="4">
        <f t="shared" si="92"/>
        <v>32.5</v>
      </c>
      <c r="AG130" s="4">
        <f t="shared" si="92"/>
        <v>69573.7</v>
      </c>
      <c r="AH130" s="4">
        <f t="shared" si="92"/>
        <v>0</v>
      </c>
      <c r="AI130" s="4">
        <f t="shared" si="92"/>
        <v>69573.7</v>
      </c>
      <c r="AJ130" s="4">
        <f t="shared" si="92"/>
        <v>0</v>
      </c>
      <c r="AK130" s="4">
        <f t="shared" si="92"/>
        <v>69573.7</v>
      </c>
      <c r="AL130" s="4">
        <f t="shared" si="92"/>
        <v>0</v>
      </c>
      <c r="AM130" s="4">
        <f t="shared" si="92"/>
        <v>69573.7</v>
      </c>
    </row>
    <row r="131" spans="1:39" ht="31.5" hidden="1" outlineLevel="4" x14ac:dyDescent="0.2">
      <c r="A131" s="137" t="s">
        <v>35</v>
      </c>
      <c r="B131" s="137" t="s">
        <v>15</v>
      </c>
      <c r="C131" s="137" t="s">
        <v>56</v>
      </c>
      <c r="D131" s="137"/>
      <c r="E131" s="13" t="s">
        <v>57</v>
      </c>
      <c r="F131" s="4">
        <f t="shared" ref="F131:AM131" si="93">F132+F134+F136+F138+F140</f>
        <v>18857.2</v>
      </c>
      <c r="G131" s="4">
        <f t="shared" si="93"/>
        <v>8.1</v>
      </c>
      <c r="H131" s="4">
        <f t="shared" si="93"/>
        <v>18865.3</v>
      </c>
      <c r="I131" s="4">
        <f t="shared" si="93"/>
        <v>0</v>
      </c>
      <c r="J131" s="4">
        <f t="shared" si="93"/>
        <v>0</v>
      </c>
      <c r="K131" s="4">
        <f t="shared" si="93"/>
        <v>0</v>
      </c>
      <c r="L131" s="4">
        <f t="shared" si="93"/>
        <v>18865.3</v>
      </c>
      <c r="M131" s="4">
        <f t="shared" si="93"/>
        <v>3850</v>
      </c>
      <c r="N131" s="4">
        <f t="shared" si="93"/>
        <v>22715.3</v>
      </c>
      <c r="O131" s="4">
        <f t="shared" si="93"/>
        <v>16.3</v>
      </c>
      <c r="P131" s="4">
        <f t="shared" si="93"/>
        <v>0</v>
      </c>
      <c r="Q131" s="4">
        <f t="shared" si="93"/>
        <v>22731.599999999999</v>
      </c>
      <c r="R131" s="4">
        <f t="shared" si="93"/>
        <v>0</v>
      </c>
      <c r="S131" s="4">
        <f t="shared" si="93"/>
        <v>22731.599999999999</v>
      </c>
      <c r="T131" s="4">
        <f t="shared" si="93"/>
        <v>18210</v>
      </c>
      <c r="U131" s="4">
        <f t="shared" si="93"/>
        <v>32.5</v>
      </c>
      <c r="V131" s="4">
        <f t="shared" si="93"/>
        <v>18242.5</v>
      </c>
      <c r="W131" s="4">
        <f t="shared" si="93"/>
        <v>0</v>
      </c>
      <c r="X131" s="4">
        <f t="shared" si="93"/>
        <v>18242.5</v>
      </c>
      <c r="Y131" s="4">
        <f t="shared" si="93"/>
        <v>0</v>
      </c>
      <c r="Z131" s="4">
        <f t="shared" si="93"/>
        <v>18242.5</v>
      </c>
      <c r="AA131" s="4">
        <f t="shared" si="93"/>
        <v>0</v>
      </c>
      <c r="AB131" s="4">
        <f t="shared" si="93"/>
        <v>18242.5</v>
      </c>
      <c r="AC131" s="4">
        <f t="shared" si="93"/>
        <v>0</v>
      </c>
      <c r="AD131" s="4">
        <f t="shared" si="93"/>
        <v>18242.5</v>
      </c>
      <c r="AE131" s="4">
        <f t="shared" si="93"/>
        <v>18210</v>
      </c>
      <c r="AF131" s="4">
        <f t="shared" si="93"/>
        <v>32.5</v>
      </c>
      <c r="AG131" s="4">
        <f t="shared" si="93"/>
        <v>18242.5</v>
      </c>
      <c r="AH131" s="4">
        <f t="shared" si="93"/>
        <v>0</v>
      </c>
      <c r="AI131" s="4">
        <f t="shared" si="93"/>
        <v>18242.5</v>
      </c>
      <c r="AJ131" s="4">
        <f t="shared" si="93"/>
        <v>0</v>
      </c>
      <c r="AK131" s="4">
        <f t="shared" si="93"/>
        <v>18242.5</v>
      </c>
      <c r="AL131" s="4">
        <f t="shared" si="93"/>
        <v>0</v>
      </c>
      <c r="AM131" s="4">
        <f t="shared" si="93"/>
        <v>18242.5</v>
      </c>
    </row>
    <row r="132" spans="1:39" ht="47.25" hidden="1" outlineLevel="5" x14ac:dyDescent="0.2">
      <c r="A132" s="137" t="s">
        <v>35</v>
      </c>
      <c r="B132" s="137" t="s">
        <v>15</v>
      </c>
      <c r="C132" s="137" t="s">
        <v>104</v>
      </c>
      <c r="D132" s="137"/>
      <c r="E132" s="13" t="s">
        <v>20</v>
      </c>
      <c r="F132" s="4">
        <f t="shared" ref="F132:AM132" si="94">F133</f>
        <v>4150</v>
      </c>
      <c r="G132" s="4">
        <f t="shared" si="94"/>
        <v>0</v>
      </c>
      <c r="H132" s="4">
        <f t="shared" si="94"/>
        <v>4150</v>
      </c>
      <c r="I132" s="4">
        <f t="shared" si="94"/>
        <v>0</v>
      </c>
      <c r="J132" s="4">
        <f t="shared" si="94"/>
        <v>0</v>
      </c>
      <c r="K132" s="4">
        <f t="shared" si="94"/>
        <v>0</v>
      </c>
      <c r="L132" s="4">
        <f t="shared" si="94"/>
        <v>4150</v>
      </c>
      <c r="M132" s="4">
        <f t="shared" si="94"/>
        <v>3850</v>
      </c>
      <c r="N132" s="4">
        <f t="shared" si="94"/>
        <v>8000</v>
      </c>
      <c r="O132" s="4">
        <f t="shared" si="94"/>
        <v>0</v>
      </c>
      <c r="P132" s="4">
        <f t="shared" si="94"/>
        <v>0</v>
      </c>
      <c r="Q132" s="4">
        <f t="shared" si="94"/>
        <v>8000</v>
      </c>
      <c r="R132" s="4">
        <f t="shared" si="94"/>
        <v>0</v>
      </c>
      <c r="S132" s="4">
        <f t="shared" si="94"/>
        <v>8000</v>
      </c>
      <c r="T132" s="4">
        <f t="shared" si="94"/>
        <v>4150</v>
      </c>
      <c r="U132" s="4">
        <f t="shared" si="94"/>
        <v>0</v>
      </c>
      <c r="V132" s="4">
        <f t="shared" si="94"/>
        <v>4150</v>
      </c>
      <c r="W132" s="4">
        <f t="shared" si="94"/>
        <v>0</v>
      </c>
      <c r="X132" s="4">
        <f t="shared" si="94"/>
        <v>4150</v>
      </c>
      <c r="Y132" s="4">
        <f t="shared" si="94"/>
        <v>0</v>
      </c>
      <c r="Z132" s="4">
        <f t="shared" si="94"/>
        <v>4150</v>
      </c>
      <c r="AA132" s="4">
        <f t="shared" si="94"/>
        <v>0</v>
      </c>
      <c r="AB132" s="4">
        <f t="shared" si="94"/>
        <v>4150</v>
      </c>
      <c r="AC132" s="4">
        <f t="shared" si="94"/>
        <v>0</v>
      </c>
      <c r="AD132" s="4">
        <f t="shared" si="94"/>
        <v>4150</v>
      </c>
      <c r="AE132" s="4">
        <f t="shared" si="94"/>
        <v>4150</v>
      </c>
      <c r="AF132" s="4">
        <f t="shared" si="94"/>
        <v>0</v>
      </c>
      <c r="AG132" s="4">
        <f t="shared" si="94"/>
        <v>4150</v>
      </c>
      <c r="AH132" s="4">
        <f t="shared" si="94"/>
        <v>0</v>
      </c>
      <c r="AI132" s="4">
        <f t="shared" si="94"/>
        <v>4150</v>
      </c>
      <c r="AJ132" s="4">
        <f t="shared" si="94"/>
        <v>0</v>
      </c>
      <c r="AK132" s="4">
        <f t="shared" si="94"/>
        <v>4150</v>
      </c>
      <c r="AL132" s="4">
        <f t="shared" si="94"/>
        <v>0</v>
      </c>
      <c r="AM132" s="4">
        <f t="shared" si="94"/>
        <v>4150</v>
      </c>
    </row>
    <row r="133" spans="1:39" ht="31.5" hidden="1" outlineLevel="7" x14ac:dyDescent="0.2">
      <c r="A133" s="138" t="s">
        <v>35</v>
      </c>
      <c r="B133" s="138" t="s">
        <v>15</v>
      </c>
      <c r="C133" s="138" t="s">
        <v>104</v>
      </c>
      <c r="D133" s="138" t="s">
        <v>11</v>
      </c>
      <c r="E133" s="11" t="s">
        <v>12</v>
      </c>
      <c r="F133" s="5">
        <v>4150</v>
      </c>
      <c r="G133" s="5"/>
      <c r="H133" s="5">
        <f>SUM(F133:G133)</f>
        <v>4150</v>
      </c>
      <c r="I133" s="5"/>
      <c r="J133" s="5"/>
      <c r="K133" s="5"/>
      <c r="L133" s="5">
        <f>SUM(H133:K133)</f>
        <v>4150</v>
      </c>
      <c r="M133" s="5">
        <v>3850</v>
      </c>
      <c r="N133" s="5">
        <f>SUM(L133:M133)</f>
        <v>8000</v>
      </c>
      <c r="O133" s="5"/>
      <c r="P133" s="5"/>
      <c r="Q133" s="5">
        <f>SUM(N133:P133)</f>
        <v>8000</v>
      </c>
      <c r="R133" s="5"/>
      <c r="S133" s="5">
        <f>SUM(Q133:R133)</f>
        <v>8000</v>
      </c>
      <c r="T133" s="5">
        <v>4150</v>
      </c>
      <c r="U133" s="5"/>
      <c r="V133" s="5">
        <f>SUM(T133:U133)</f>
        <v>4150</v>
      </c>
      <c r="W133" s="5"/>
      <c r="X133" s="5">
        <f>SUM(V133:W133)</f>
        <v>4150</v>
      </c>
      <c r="Y133" s="5"/>
      <c r="Z133" s="5">
        <f>SUM(X133:Y133)</f>
        <v>4150</v>
      </c>
      <c r="AA133" s="5"/>
      <c r="AB133" s="5">
        <f>SUM(Z133:AA133)</f>
        <v>4150</v>
      </c>
      <c r="AC133" s="5"/>
      <c r="AD133" s="5">
        <f>SUM(AB133:AC133)</f>
        <v>4150</v>
      </c>
      <c r="AE133" s="5">
        <v>4150</v>
      </c>
      <c r="AF133" s="5"/>
      <c r="AG133" s="5">
        <f>SUM(AE133:AF133)</f>
        <v>4150</v>
      </c>
      <c r="AH133" s="5"/>
      <c r="AI133" s="5">
        <f>SUM(AG133:AH133)</f>
        <v>4150</v>
      </c>
      <c r="AJ133" s="5"/>
      <c r="AK133" s="5">
        <f>SUM(AI133:AJ133)</f>
        <v>4150</v>
      </c>
      <c r="AL133" s="5"/>
      <c r="AM133" s="5">
        <f>SUM(AK133:AL133)</f>
        <v>4150</v>
      </c>
    </row>
    <row r="134" spans="1:39" ht="31.5" hidden="1" outlineLevel="5" x14ac:dyDescent="0.2">
      <c r="A134" s="137" t="s">
        <v>35</v>
      </c>
      <c r="B134" s="137" t="s">
        <v>15</v>
      </c>
      <c r="C134" s="137" t="s">
        <v>105</v>
      </c>
      <c r="D134" s="137"/>
      <c r="E134" s="13" t="s">
        <v>106</v>
      </c>
      <c r="F134" s="4">
        <f t="shared" ref="F134:AM134" si="95">F135</f>
        <v>6472.9</v>
      </c>
      <c r="G134" s="4">
        <f t="shared" si="95"/>
        <v>0</v>
      </c>
      <c r="H134" s="4">
        <f t="shared" si="95"/>
        <v>6472.9</v>
      </c>
      <c r="I134" s="4">
        <f t="shared" si="95"/>
        <v>0</v>
      </c>
      <c r="J134" s="4">
        <f t="shared" si="95"/>
        <v>0</v>
      </c>
      <c r="K134" s="4">
        <f t="shared" si="95"/>
        <v>0</v>
      </c>
      <c r="L134" s="4">
        <f t="shared" si="95"/>
        <v>6472.9</v>
      </c>
      <c r="M134" s="4">
        <f t="shared" si="95"/>
        <v>0</v>
      </c>
      <c r="N134" s="4">
        <f t="shared" si="95"/>
        <v>6472.9</v>
      </c>
      <c r="O134" s="4">
        <f t="shared" si="95"/>
        <v>0</v>
      </c>
      <c r="P134" s="4">
        <f t="shared" si="95"/>
        <v>0</v>
      </c>
      <c r="Q134" s="4">
        <f t="shared" si="95"/>
        <v>6472.9</v>
      </c>
      <c r="R134" s="4">
        <f t="shared" si="95"/>
        <v>0</v>
      </c>
      <c r="S134" s="4">
        <f t="shared" si="95"/>
        <v>6472.9</v>
      </c>
      <c r="T134" s="4">
        <f t="shared" si="95"/>
        <v>5825.7</v>
      </c>
      <c r="U134" s="4">
        <f t="shared" si="95"/>
        <v>0</v>
      </c>
      <c r="V134" s="4">
        <f t="shared" si="95"/>
        <v>5825.7</v>
      </c>
      <c r="W134" s="4">
        <f t="shared" si="95"/>
        <v>0</v>
      </c>
      <c r="X134" s="4">
        <f t="shared" si="95"/>
        <v>5825.7</v>
      </c>
      <c r="Y134" s="4">
        <f t="shared" si="95"/>
        <v>0</v>
      </c>
      <c r="Z134" s="4">
        <f t="shared" si="95"/>
        <v>5825.7</v>
      </c>
      <c r="AA134" s="4">
        <f t="shared" si="95"/>
        <v>0</v>
      </c>
      <c r="AB134" s="4">
        <f t="shared" si="95"/>
        <v>5825.7</v>
      </c>
      <c r="AC134" s="4">
        <f t="shared" si="95"/>
        <v>0</v>
      </c>
      <c r="AD134" s="4">
        <f t="shared" si="95"/>
        <v>5825.7</v>
      </c>
      <c r="AE134" s="4">
        <f t="shared" si="95"/>
        <v>5825.7</v>
      </c>
      <c r="AF134" s="4">
        <f t="shared" si="95"/>
        <v>0</v>
      </c>
      <c r="AG134" s="4">
        <f t="shared" si="95"/>
        <v>5825.7</v>
      </c>
      <c r="AH134" s="4">
        <f t="shared" si="95"/>
        <v>0</v>
      </c>
      <c r="AI134" s="4">
        <f t="shared" si="95"/>
        <v>5825.7</v>
      </c>
      <c r="AJ134" s="4">
        <f t="shared" si="95"/>
        <v>0</v>
      </c>
      <c r="AK134" s="4">
        <f t="shared" si="95"/>
        <v>5825.7</v>
      </c>
      <c r="AL134" s="4">
        <f t="shared" si="95"/>
        <v>0</v>
      </c>
      <c r="AM134" s="4">
        <f t="shared" si="95"/>
        <v>5825.7</v>
      </c>
    </row>
    <row r="135" spans="1:39" ht="31.5" hidden="1" outlineLevel="7" x14ac:dyDescent="0.2">
      <c r="A135" s="138" t="s">
        <v>35</v>
      </c>
      <c r="B135" s="138" t="s">
        <v>15</v>
      </c>
      <c r="C135" s="138" t="s">
        <v>105</v>
      </c>
      <c r="D135" s="138" t="s">
        <v>92</v>
      </c>
      <c r="E135" s="11" t="s">
        <v>93</v>
      </c>
      <c r="F135" s="5">
        <v>6472.9</v>
      </c>
      <c r="G135" s="5"/>
      <c r="H135" s="5">
        <f>SUM(F135:G135)</f>
        <v>6472.9</v>
      </c>
      <c r="I135" s="5"/>
      <c r="J135" s="5"/>
      <c r="K135" s="5"/>
      <c r="L135" s="5">
        <f>SUM(H135:K135)</f>
        <v>6472.9</v>
      </c>
      <c r="M135" s="5"/>
      <c r="N135" s="5">
        <f>SUM(L135:M135)</f>
        <v>6472.9</v>
      </c>
      <c r="O135" s="5"/>
      <c r="P135" s="5"/>
      <c r="Q135" s="5">
        <f>SUM(N135:P135)</f>
        <v>6472.9</v>
      </c>
      <c r="R135" s="5"/>
      <c r="S135" s="5">
        <f>SUM(Q135:R135)</f>
        <v>6472.9</v>
      </c>
      <c r="T135" s="5">
        <v>5825.7</v>
      </c>
      <c r="U135" s="5"/>
      <c r="V135" s="5">
        <f>SUM(T135:U135)</f>
        <v>5825.7</v>
      </c>
      <c r="W135" s="5"/>
      <c r="X135" s="5">
        <f>SUM(V135:W135)</f>
        <v>5825.7</v>
      </c>
      <c r="Y135" s="5"/>
      <c r="Z135" s="5">
        <f>SUM(X135:Y135)</f>
        <v>5825.7</v>
      </c>
      <c r="AA135" s="5"/>
      <c r="AB135" s="5">
        <f>SUM(Z135:AA135)</f>
        <v>5825.7</v>
      </c>
      <c r="AC135" s="5"/>
      <c r="AD135" s="5">
        <f>SUM(AB135:AC135)</f>
        <v>5825.7</v>
      </c>
      <c r="AE135" s="5">
        <v>5825.7</v>
      </c>
      <c r="AF135" s="5"/>
      <c r="AG135" s="5">
        <f>SUM(AE135:AF135)</f>
        <v>5825.7</v>
      </c>
      <c r="AH135" s="5"/>
      <c r="AI135" s="5">
        <f>SUM(AG135:AH135)</f>
        <v>5825.7</v>
      </c>
      <c r="AJ135" s="5"/>
      <c r="AK135" s="5">
        <f>SUM(AI135:AJ135)</f>
        <v>5825.7</v>
      </c>
      <c r="AL135" s="5"/>
      <c r="AM135" s="5">
        <f>SUM(AK135:AL135)</f>
        <v>5825.7</v>
      </c>
    </row>
    <row r="136" spans="1:39" ht="17.25" hidden="1" customHeight="1" outlineLevel="5" x14ac:dyDescent="0.2">
      <c r="A136" s="137" t="s">
        <v>35</v>
      </c>
      <c r="B136" s="137" t="s">
        <v>15</v>
      </c>
      <c r="C136" s="137" t="s">
        <v>107</v>
      </c>
      <c r="D136" s="137"/>
      <c r="E136" s="13" t="s">
        <v>108</v>
      </c>
      <c r="F136" s="4">
        <f t="shared" ref="F136:AM136" si="96">F137</f>
        <v>1434.7</v>
      </c>
      <c r="G136" s="4">
        <f t="shared" si="96"/>
        <v>0</v>
      </c>
      <c r="H136" s="4">
        <f t="shared" si="96"/>
        <v>1434.7</v>
      </c>
      <c r="I136" s="4">
        <f t="shared" si="96"/>
        <v>0</v>
      </c>
      <c r="J136" s="4">
        <f t="shared" si="96"/>
        <v>0</v>
      </c>
      <c r="K136" s="4">
        <f t="shared" si="96"/>
        <v>0</v>
      </c>
      <c r="L136" s="4">
        <f t="shared" si="96"/>
        <v>1434.7</v>
      </c>
      <c r="M136" s="4">
        <f t="shared" si="96"/>
        <v>0</v>
      </c>
      <c r="N136" s="4">
        <f t="shared" si="96"/>
        <v>1434.7</v>
      </c>
      <c r="O136" s="4">
        <f t="shared" si="96"/>
        <v>0</v>
      </c>
      <c r="P136" s="4">
        <f t="shared" si="96"/>
        <v>0</v>
      </c>
      <c r="Q136" s="4">
        <f t="shared" si="96"/>
        <v>1434.7</v>
      </c>
      <c r="R136" s="4">
        <f t="shared" si="96"/>
        <v>0</v>
      </c>
      <c r="S136" s="4">
        <f t="shared" si="96"/>
        <v>1434.7</v>
      </c>
      <c r="T136" s="4">
        <f t="shared" si="96"/>
        <v>1434.7</v>
      </c>
      <c r="U136" s="4">
        <f t="shared" si="96"/>
        <v>0</v>
      </c>
      <c r="V136" s="4">
        <f t="shared" si="96"/>
        <v>1434.7</v>
      </c>
      <c r="W136" s="4">
        <f t="shared" si="96"/>
        <v>0</v>
      </c>
      <c r="X136" s="4">
        <f t="shared" si="96"/>
        <v>1434.7</v>
      </c>
      <c r="Y136" s="4">
        <f t="shared" si="96"/>
        <v>0</v>
      </c>
      <c r="Z136" s="4">
        <f t="shared" si="96"/>
        <v>1434.7</v>
      </c>
      <c r="AA136" s="4">
        <f t="shared" si="96"/>
        <v>0</v>
      </c>
      <c r="AB136" s="4">
        <f t="shared" si="96"/>
        <v>1434.7</v>
      </c>
      <c r="AC136" s="4">
        <f t="shared" si="96"/>
        <v>0</v>
      </c>
      <c r="AD136" s="4">
        <f t="shared" si="96"/>
        <v>1434.7</v>
      </c>
      <c r="AE136" s="4">
        <f t="shared" si="96"/>
        <v>1434.7</v>
      </c>
      <c r="AF136" s="4">
        <f t="shared" si="96"/>
        <v>0</v>
      </c>
      <c r="AG136" s="4">
        <f t="shared" si="96"/>
        <v>1434.7</v>
      </c>
      <c r="AH136" s="4">
        <f t="shared" si="96"/>
        <v>0</v>
      </c>
      <c r="AI136" s="4">
        <f t="shared" si="96"/>
        <v>1434.7</v>
      </c>
      <c r="AJ136" s="4">
        <f t="shared" si="96"/>
        <v>0</v>
      </c>
      <c r="AK136" s="4">
        <f t="shared" si="96"/>
        <v>1434.7</v>
      </c>
      <c r="AL136" s="4">
        <f t="shared" si="96"/>
        <v>0</v>
      </c>
      <c r="AM136" s="4">
        <f t="shared" si="96"/>
        <v>1434.7</v>
      </c>
    </row>
    <row r="137" spans="1:39" ht="20.25" hidden="1" customHeight="1" outlineLevel="7" x14ac:dyDescent="0.2">
      <c r="A137" s="138" t="s">
        <v>35</v>
      </c>
      <c r="B137" s="138" t="s">
        <v>15</v>
      </c>
      <c r="C137" s="138" t="s">
        <v>107</v>
      </c>
      <c r="D137" s="138" t="s">
        <v>33</v>
      </c>
      <c r="E137" s="11" t="s">
        <v>34</v>
      </c>
      <c r="F137" s="5">
        <v>1434.7</v>
      </c>
      <c r="G137" s="5"/>
      <c r="H137" s="5">
        <f>SUM(F137:G137)</f>
        <v>1434.7</v>
      </c>
      <c r="I137" s="5"/>
      <c r="J137" s="5"/>
      <c r="K137" s="5"/>
      <c r="L137" s="5">
        <f>SUM(H137:K137)</f>
        <v>1434.7</v>
      </c>
      <c r="M137" s="5"/>
      <c r="N137" s="5">
        <f>SUM(L137:M137)</f>
        <v>1434.7</v>
      </c>
      <c r="O137" s="5"/>
      <c r="P137" s="5"/>
      <c r="Q137" s="5">
        <f>SUM(N137:P137)</f>
        <v>1434.7</v>
      </c>
      <c r="R137" s="5"/>
      <c r="S137" s="5">
        <f>SUM(Q137:R137)</f>
        <v>1434.7</v>
      </c>
      <c r="T137" s="5">
        <v>1434.7</v>
      </c>
      <c r="U137" s="5"/>
      <c r="V137" s="5">
        <f>SUM(T137:U137)</f>
        <v>1434.7</v>
      </c>
      <c r="W137" s="5"/>
      <c r="X137" s="5">
        <f>SUM(V137:W137)</f>
        <v>1434.7</v>
      </c>
      <c r="Y137" s="5"/>
      <c r="Z137" s="5">
        <f>SUM(X137:Y137)</f>
        <v>1434.7</v>
      </c>
      <c r="AA137" s="5"/>
      <c r="AB137" s="5">
        <f>SUM(Z137:AA137)</f>
        <v>1434.7</v>
      </c>
      <c r="AC137" s="5"/>
      <c r="AD137" s="5">
        <f>SUM(AB137:AC137)</f>
        <v>1434.7</v>
      </c>
      <c r="AE137" s="5">
        <v>1434.7</v>
      </c>
      <c r="AF137" s="5"/>
      <c r="AG137" s="5">
        <f>SUM(AE137:AF137)</f>
        <v>1434.7</v>
      </c>
      <c r="AH137" s="5"/>
      <c r="AI137" s="5">
        <f>SUM(AG137:AH137)</f>
        <v>1434.7</v>
      </c>
      <c r="AJ137" s="5"/>
      <c r="AK137" s="5">
        <f>SUM(AI137:AJ137)</f>
        <v>1434.7</v>
      </c>
      <c r="AL137" s="5"/>
      <c r="AM137" s="5">
        <f>SUM(AK137:AL137)</f>
        <v>1434.7</v>
      </c>
    </row>
    <row r="138" spans="1:39" ht="47.25" hidden="1" outlineLevel="5" x14ac:dyDescent="0.2">
      <c r="A138" s="137" t="s">
        <v>35</v>
      </c>
      <c r="B138" s="137" t="s">
        <v>15</v>
      </c>
      <c r="C138" s="137" t="s">
        <v>109</v>
      </c>
      <c r="D138" s="137"/>
      <c r="E138" s="13" t="s">
        <v>110</v>
      </c>
      <c r="F138" s="4">
        <f t="shared" ref="F138:AM138" si="97">F139</f>
        <v>919.3</v>
      </c>
      <c r="G138" s="4">
        <f t="shared" si="97"/>
        <v>8.1</v>
      </c>
      <c r="H138" s="4">
        <f t="shared" si="97"/>
        <v>927.4</v>
      </c>
      <c r="I138" s="4">
        <f t="shared" si="97"/>
        <v>0</v>
      </c>
      <c r="J138" s="4">
        <f t="shared" si="97"/>
        <v>0</v>
      </c>
      <c r="K138" s="4">
        <f t="shared" si="97"/>
        <v>0</v>
      </c>
      <c r="L138" s="4">
        <f t="shared" si="97"/>
        <v>927.4</v>
      </c>
      <c r="M138" s="4">
        <f t="shared" si="97"/>
        <v>0</v>
      </c>
      <c r="N138" s="4">
        <f t="shared" si="97"/>
        <v>927.4</v>
      </c>
      <c r="O138" s="4">
        <f t="shared" si="97"/>
        <v>16.3</v>
      </c>
      <c r="P138" s="4">
        <f t="shared" si="97"/>
        <v>0</v>
      </c>
      <c r="Q138" s="4">
        <f t="shared" si="97"/>
        <v>943.69999999999993</v>
      </c>
      <c r="R138" s="4">
        <f t="shared" si="97"/>
        <v>0</v>
      </c>
      <c r="S138" s="4">
        <f t="shared" si="97"/>
        <v>943.69999999999993</v>
      </c>
      <c r="T138" s="4">
        <f t="shared" si="97"/>
        <v>919.3</v>
      </c>
      <c r="U138" s="4">
        <f t="shared" si="97"/>
        <v>32.5</v>
      </c>
      <c r="V138" s="4">
        <f t="shared" si="97"/>
        <v>951.8</v>
      </c>
      <c r="W138" s="4">
        <f t="shared" si="97"/>
        <v>0</v>
      </c>
      <c r="X138" s="4">
        <f t="shared" si="97"/>
        <v>951.8</v>
      </c>
      <c r="Y138" s="4">
        <f t="shared" si="97"/>
        <v>0</v>
      </c>
      <c r="Z138" s="4">
        <f t="shared" si="97"/>
        <v>951.8</v>
      </c>
      <c r="AA138" s="4">
        <f t="shared" si="97"/>
        <v>0</v>
      </c>
      <c r="AB138" s="4">
        <f t="shared" si="97"/>
        <v>951.8</v>
      </c>
      <c r="AC138" s="4">
        <f t="shared" si="97"/>
        <v>0</v>
      </c>
      <c r="AD138" s="4">
        <f t="shared" si="97"/>
        <v>951.8</v>
      </c>
      <c r="AE138" s="4">
        <f t="shared" si="97"/>
        <v>919.3</v>
      </c>
      <c r="AF138" s="4">
        <f t="shared" si="97"/>
        <v>32.5</v>
      </c>
      <c r="AG138" s="4">
        <f t="shared" si="97"/>
        <v>951.8</v>
      </c>
      <c r="AH138" s="4">
        <f t="shared" si="97"/>
        <v>0</v>
      </c>
      <c r="AI138" s="4">
        <f t="shared" si="97"/>
        <v>951.8</v>
      </c>
      <c r="AJ138" s="4">
        <f t="shared" si="97"/>
        <v>0</v>
      </c>
      <c r="AK138" s="4">
        <f t="shared" si="97"/>
        <v>951.8</v>
      </c>
      <c r="AL138" s="4">
        <f t="shared" si="97"/>
        <v>0</v>
      </c>
      <c r="AM138" s="4">
        <f t="shared" si="97"/>
        <v>951.8</v>
      </c>
    </row>
    <row r="139" spans="1:39" ht="31.5" hidden="1" outlineLevel="7" x14ac:dyDescent="0.2">
      <c r="A139" s="138" t="s">
        <v>35</v>
      </c>
      <c r="B139" s="138" t="s">
        <v>15</v>
      </c>
      <c r="C139" s="138" t="s">
        <v>109</v>
      </c>
      <c r="D139" s="138" t="s">
        <v>92</v>
      </c>
      <c r="E139" s="11" t="s">
        <v>93</v>
      </c>
      <c r="F139" s="5">
        <v>919.3</v>
      </c>
      <c r="G139" s="5">
        <v>8.1</v>
      </c>
      <c r="H139" s="5">
        <f>SUM(F139:G139)</f>
        <v>927.4</v>
      </c>
      <c r="I139" s="5"/>
      <c r="J139" s="5"/>
      <c r="K139" s="5"/>
      <c r="L139" s="5">
        <f>SUM(H139:K139)</f>
        <v>927.4</v>
      </c>
      <c r="M139" s="5"/>
      <c r="N139" s="5">
        <f>SUM(L139:M139)</f>
        <v>927.4</v>
      </c>
      <c r="O139" s="5">
        <v>16.3</v>
      </c>
      <c r="P139" s="5"/>
      <c r="Q139" s="5">
        <f>SUM(N139:P139)</f>
        <v>943.69999999999993</v>
      </c>
      <c r="R139" s="5"/>
      <c r="S139" s="5">
        <f>SUM(Q139:R139)</f>
        <v>943.69999999999993</v>
      </c>
      <c r="T139" s="5">
        <v>919.3</v>
      </c>
      <c r="U139" s="5">
        <v>32.5</v>
      </c>
      <c r="V139" s="5">
        <f>SUM(T139:U139)</f>
        <v>951.8</v>
      </c>
      <c r="W139" s="5"/>
      <c r="X139" s="5">
        <f>SUM(V139:W139)</f>
        <v>951.8</v>
      </c>
      <c r="Y139" s="5"/>
      <c r="Z139" s="5">
        <f>SUM(X139:Y139)</f>
        <v>951.8</v>
      </c>
      <c r="AA139" s="5"/>
      <c r="AB139" s="5">
        <f>SUM(Z139:AA139)</f>
        <v>951.8</v>
      </c>
      <c r="AC139" s="5"/>
      <c r="AD139" s="5">
        <f>SUM(AB139:AC139)</f>
        <v>951.8</v>
      </c>
      <c r="AE139" s="5">
        <v>919.3</v>
      </c>
      <c r="AF139" s="5">
        <v>32.5</v>
      </c>
      <c r="AG139" s="5">
        <f>SUM(AE139:AF139)</f>
        <v>951.8</v>
      </c>
      <c r="AH139" s="5"/>
      <c r="AI139" s="5">
        <f>SUM(AG139:AH139)</f>
        <v>951.8</v>
      </c>
      <c r="AJ139" s="5"/>
      <c r="AK139" s="5">
        <f>SUM(AI139:AJ139)</f>
        <v>951.8</v>
      </c>
      <c r="AL139" s="5"/>
      <c r="AM139" s="5">
        <f>SUM(AK139:AL139)</f>
        <v>951.8</v>
      </c>
    </row>
    <row r="140" spans="1:39" ht="18.75" hidden="1" customHeight="1" outlineLevel="5" x14ac:dyDescent="0.2">
      <c r="A140" s="137" t="s">
        <v>35</v>
      </c>
      <c r="B140" s="137" t="s">
        <v>15</v>
      </c>
      <c r="C140" s="137" t="s">
        <v>111</v>
      </c>
      <c r="D140" s="137"/>
      <c r="E140" s="13" t="s">
        <v>112</v>
      </c>
      <c r="F140" s="4">
        <f t="shared" ref="F140:AM140" si="98">F141+F142</f>
        <v>5880.3</v>
      </c>
      <c r="G140" s="4">
        <f t="shared" si="98"/>
        <v>0</v>
      </c>
      <c r="H140" s="4">
        <f t="shared" si="98"/>
        <v>5880.3</v>
      </c>
      <c r="I140" s="4">
        <f t="shared" si="98"/>
        <v>0</v>
      </c>
      <c r="J140" s="4">
        <f t="shared" si="98"/>
        <v>0</v>
      </c>
      <c r="K140" s="4">
        <f t="shared" si="98"/>
        <v>0</v>
      </c>
      <c r="L140" s="4">
        <f t="shared" si="98"/>
        <v>5880.3</v>
      </c>
      <c r="M140" s="4">
        <f t="shared" si="98"/>
        <v>0</v>
      </c>
      <c r="N140" s="4">
        <f t="shared" si="98"/>
        <v>5880.3</v>
      </c>
      <c r="O140" s="4">
        <f t="shared" si="98"/>
        <v>0</v>
      </c>
      <c r="P140" s="4">
        <f t="shared" si="98"/>
        <v>0</v>
      </c>
      <c r="Q140" s="4">
        <f t="shared" si="98"/>
        <v>5880.3</v>
      </c>
      <c r="R140" s="4">
        <f t="shared" si="98"/>
        <v>0</v>
      </c>
      <c r="S140" s="4">
        <f t="shared" si="98"/>
        <v>5880.3</v>
      </c>
      <c r="T140" s="4">
        <f t="shared" si="98"/>
        <v>5880.3</v>
      </c>
      <c r="U140" s="4">
        <f t="shared" si="98"/>
        <v>0</v>
      </c>
      <c r="V140" s="4">
        <f t="shared" si="98"/>
        <v>5880.3</v>
      </c>
      <c r="W140" s="4">
        <f t="shared" si="98"/>
        <v>0</v>
      </c>
      <c r="X140" s="4">
        <f t="shared" si="98"/>
        <v>5880.3</v>
      </c>
      <c r="Y140" s="4">
        <f t="shared" si="98"/>
        <v>0</v>
      </c>
      <c r="Z140" s="4">
        <f t="shared" si="98"/>
        <v>5880.3</v>
      </c>
      <c r="AA140" s="4">
        <f t="shared" si="98"/>
        <v>0</v>
      </c>
      <c r="AB140" s="4">
        <f t="shared" si="98"/>
        <v>5880.3</v>
      </c>
      <c r="AC140" s="4">
        <f t="shared" si="98"/>
        <v>0</v>
      </c>
      <c r="AD140" s="4">
        <f t="shared" si="98"/>
        <v>5880.3</v>
      </c>
      <c r="AE140" s="4">
        <f t="shared" si="98"/>
        <v>5880.3</v>
      </c>
      <c r="AF140" s="4">
        <f t="shared" si="98"/>
        <v>0</v>
      </c>
      <c r="AG140" s="4">
        <f t="shared" si="98"/>
        <v>5880.3</v>
      </c>
      <c r="AH140" s="4">
        <f t="shared" si="98"/>
        <v>0</v>
      </c>
      <c r="AI140" s="4">
        <f t="shared" si="98"/>
        <v>5880.3</v>
      </c>
      <c r="AJ140" s="4">
        <f t="shared" si="98"/>
        <v>0</v>
      </c>
      <c r="AK140" s="4">
        <f t="shared" si="98"/>
        <v>5880.3</v>
      </c>
      <c r="AL140" s="4">
        <f t="shared" si="98"/>
        <v>0</v>
      </c>
      <c r="AM140" s="4">
        <f t="shared" si="98"/>
        <v>5880.3</v>
      </c>
    </row>
    <row r="141" spans="1:39" ht="63" hidden="1" outlineLevel="7" x14ac:dyDescent="0.2">
      <c r="A141" s="138" t="s">
        <v>35</v>
      </c>
      <c r="B141" s="138" t="s">
        <v>15</v>
      </c>
      <c r="C141" s="138" t="s">
        <v>111</v>
      </c>
      <c r="D141" s="138" t="s">
        <v>8</v>
      </c>
      <c r="E141" s="11" t="s">
        <v>9</v>
      </c>
      <c r="F141" s="5">
        <v>5194.6000000000004</v>
      </c>
      <c r="G141" s="5"/>
      <c r="H141" s="5">
        <f>SUM(F141:G141)</f>
        <v>5194.6000000000004</v>
      </c>
      <c r="I141" s="5"/>
      <c r="J141" s="5"/>
      <c r="K141" s="5"/>
      <c r="L141" s="5">
        <f>SUM(H141:K141)</f>
        <v>5194.6000000000004</v>
      </c>
      <c r="M141" s="5"/>
      <c r="N141" s="5">
        <f>SUM(L141:M141)</f>
        <v>5194.6000000000004</v>
      </c>
      <c r="O141" s="5"/>
      <c r="P141" s="5"/>
      <c r="Q141" s="5">
        <f>SUM(N141:P141)</f>
        <v>5194.6000000000004</v>
      </c>
      <c r="R141" s="5"/>
      <c r="S141" s="5">
        <f>SUM(Q141:R141)</f>
        <v>5194.6000000000004</v>
      </c>
      <c r="T141" s="5">
        <v>5194.6000000000004</v>
      </c>
      <c r="U141" s="5"/>
      <c r="V141" s="5">
        <f>SUM(T141:U141)</f>
        <v>5194.6000000000004</v>
      </c>
      <c r="W141" s="5"/>
      <c r="X141" s="5">
        <f>SUM(V141:W141)</f>
        <v>5194.6000000000004</v>
      </c>
      <c r="Y141" s="5"/>
      <c r="Z141" s="5">
        <f>SUM(X141:Y141)</f>
        <v>5194.6000000000004</v>
      </c>
      <c r="AA141" s="5"/>
      <c r="AB141" s="5">
        <f>SUM(Z141:AA141)</f>
        <v>5194.6000000000004</v>
      </c>
      <c r="AC141" s="5"/>
      <c r="AD141" s="5">
        <f>SUM(AB141:AC141)</f>
        <v>5194.6000000000004</v>
      </c>
      <c r="AE141" s="5">
        <v>5194.6000000000004</v>
      </c>
      <c r="AF141" s="5"/>
      <c r="AG141" s="5">
        <f>SUM(AE141:AF141)</f>
        <v>5194.6000000000004</v>
      </c>
      <c r="AH141" s="5"/>
      <c r="AI141" s="5">
        <f>SUM(AG141:AH141)</f>
        <v>5194.6000000000004</v>
      </c>
      <c r="AJ141" s="5"/>
      <c r="AK141" s="5">
        <f>SUM(AI141:AJ141)</f>
        <v>5194.6000000000004</v>
      </c>
      <c r="AL141" s="5"/>
      <c r="AM141" s="5">
        <f>SUM(AK141:AL141)</f>
        <v>5194.6000000000004</v>
      </c>
    </row>
    <row r="142" spans="1:39" ht="31.5" hidden="1" outlineLevel="7" x14ac:dyDescent="0.2">
      <c r="A142" s="138" t="s">
        <v>35</v>
      </c>
      <c r="B142" s="138" t="s">
        <v>15</v>
      </c>
      <c r="C142" s="138" t="s">
        <v>111</v>
      </c>
      <c r="D142" s="138" t="s">
        <v>11</v>
      </c>
      <c r="E142" s="11" t="s">
        <v>12</v>
      </c>
      <c r="F142" s="5">
        <v>685.7</v>
      </c>
      <c r="G142" s="5"/>
      <c r="H142" s="5">
        <f>SUM(F142:G142)</f>
        <v>685.7</v>
      </c>
      <c r="I142" s="5"/>
      <c r="J142" s="5"/>
      <c r="K142" s="5"/>
      <c r="L142" s="5">
        <f>SUM(H142:K142)</f>
        <v>685.7</v>
      </c>
      <c r="M142" s="5"/>
      <c r="N142" s="5">
        <f>SUM(L142:M142)</f>
        <v>685.7</v>
      </c>
      <c r="O142" s="5"/>
      <c r="P142" s="5"/>
      <c r="Q142" s="5">
        <f>SUM(N142:P142)</f>
        <v>685.7</v>
      </c>
      <c r="R142" s="5"/>
      <c r="S142" s="5">
        <f>SUM(Q142:R142)</f>
        <v>685.7</v>
      </c>
      <c r="T142" s="5">
        <v>685.7</v>
      </c>
      <c r="U142" s="5"/>
      <c r="V142" s="5">
        <f>SUM(T142:U142)</f>
        <v>685.7</v>
      </c>
      <c r="W142" s="5"/>
      <c r="X142" s="5">
        <f>SUM(V142:W142)</f>
        <v>685.7</v>
      </c>
      <c r="Y142" s="5"/>
      <c r="Z142" s="5">
        <f>SUM(X142:Y142)</f>
        <v>685.7</v>
      </c>
      <c r="AA142" s="5"/>
      <c r="AB142" s="5">
        <f>SUM(Z142:AA142)</f>
        <v>685.7</v>
      </c>
      <c r="AC142" s="5"/>
      <c r="AD142" s="5">
        <f>SUM(AB142:AC142)</f>
        <v>685.7</v>
      </c>
      <c r="AE142" s="5">
        <v>685.7</v>
      </c>
      <c r="AF142" s="5"/>
      <c r="AG142" s="5">
        <f>SUM(AE142:AF142)</f>
        <v>685.7</v>
      </c>
      <c r="AH142" s="5"/>
      <c r="AI142" s="5">
        <f>SUM(AG142:AH142)</f>
        <v>685.7</v>
      </c>
      <c r="AJ142" s="5"/>
      <c r="AK142" s="5">
        <f>SUM(AI142:AJ142)</f>
        <v>685.7</v>
      </c>
      <c r="AL142" s="5"/>
      <c r="AM142" s="5">
        <f>SUM(AK142:AL142)</f>
        <v>685.7</v>
      </c>
    </row>
    <row r="143" spans="1:39" ht="47.25" outlineLevel="4" x14ac:dyDescent="0.2">
      <c r="A143" s="137" t="s">
        <v>35</v>
      </c>
      <c r="B143" s="137" t="s">
        <v>15</v>
      </c>
      <c r="C143" s="137" t="s">
        <v>113</v>
      </c>
      <c r="D143" s="137"/>
      <c r="E143" s="13" t="s">
        <v>114</v>
      </c>
      <c r="F143" s="4">
        <f t="shared" ref="F143:AM143" si="99">F144+F146+F148</f>
        <v>54207.6</v>
      </c>
      <c r="G143" s="4">
        <f t="shared" si="99"/>
        <v>0</v>
      </c>
      <c r="H143" s="4">
        <f t="shared" si="99"/>
        <v>54207.6</v>
      </c>
      <c r="I143" s="4">
        <f t="shared" si="99"/>
        <v>0</v>
      </c>
      <c r="J143" s="4">
        <f t="shared" si="99"/>
        <v>0</v>
      </c>
      <c r="K143" s="4">
        <f t="shared" si="99"/>
        <v>0</v>
      </c>
      <c r="L143" s="4">
        <f t="shared" si="99"/>
        <v>54207.6</v>
      </c>
      <c r="M143" s="4">
        <f t="shared" si="99"/>
        <v>0</v>
      </c>
      <c r="N143" s="4">
        <f t="shared" si="99"/>
        <v>54207.6</v>
      </c>
      <c r="O143" s="4">
        <f t="shared" si="99"/>
        <v>0</v>
      </c>
      <c r="P143" s="4">
        <f t="shared" si="99"/>
        <v>0</v>
      </c>
      <c r="Q143" s="4">
        <f t="shared" si="99"/>
        <v>54207.6</v>
      </c>
      <c r="R143" s="4">
        <f t="shared" si="99"/>
        <v>-4453.9396699999998</v>
      </c>
      <c r="S143" s="4">
        <f t="shared" si="99"/>
        <v>49753.660329999999</v>
      </c>
      <c r="T143" s="4">
        <f t="shared" si="99"/>
        <v>48817.599999999999</v>
      </c>
      <c r="U143" s="4">
        <f t="shared" si="99"/>
        <v>0</v>
      </c>
      <c r="V143" s="4">
        <f t="shared" si="99"/>
        <v>48817.599999999999</v>
      </c>
      <c r="W143" s="4">
        <f t="shared" si="99"/>
        <v>0</v>
      </c>
      <c r="X143" s="4">
        <f t="shared" si="99"/>
        <v>48817.599999999999</v>
      </c>
      <c r="Y143" s="4">
        <f t="shared" si="99"/>
        <v>0</v>
      </c>
      <c r="Z143" s="4">
        <f t="shared" si="99"/>
        <v>48817.599999999999</v>
      </c>
      <c r="AA143" s="4">
        <f t="shared" si="99"/>
        <v>0</v>
      </c>
      <c r="AB143" s="4">
        <f t="shared" si="99"/>
        <v>48817.599999999999</v>
      </c>
      <c r="AC143" s="4">
        <f t="shared" si="99"/>
        <v>0</v>
      </c>
      <c r="AD143" s="4">
        <f t="shared" si="99"/>
        <v>48817.599999999999</v>
      </c>
      <c r="AE143" s="4">
        <f t="shared" si="99"/>
        <v>51331.199999999997</v>
      </c>
      <c r="AF143" s="4">
        <f t="shared" si="99"/>
        <v>0</v>
      </c>
      <c r="AG143" s="4">
        <f t="shared" si="99"/>
        <v>51331.199999999997</v>
      </c>
      <c r="AH143" s="4">
        <f t="shared" si="99"/>
        <v>0</v>
      </c>
      <c r="AI143" s="4">
        <f t="shared" si="99"/>
        <v>51331.199999999997</v>
      </c>
      <c r="AJ143" s="4">
        <f t="shared" si="99"/>
        <v>0</v>
      </c>
      <c r="AK143" s="4">
        <f t="shared" si="99"/>
        <v>51331.199999999997</v>
      </c>
      <c r="AL143" s="4">
        <f t="shared" si="99"/>
        <v>0</v>
      </c>
      <c r="AM143" s="4">
        <f t="shared" si="99"/>
        <v>51331.199999999997</v>
      </c>
    </row>
    <row r="144" spans="1:39" ht="15.75" outlineLevel="5" x14ac:dyDescent="0.2">
      <c r="A144" s="137" t="s">
        <v>35</v>
      </c>
      <c r="B144" s="137" t="s">
        <v>15</v>
      </c>
      <c r="C144" s="137" t="s">
        <v>115</v>
      </c>
      <c r="D144" s="137"/>
      <c r="E144" s="13" t="s">
        <v>116</v>
      </c>
      <c r="F144" s="4">
        <f t="shared" ref="F144:AM144" si="100">F145</f>
        <v>53727.6</v>
      </c>
      <c r="G144" s="4">
        <f t="shared" si="100"/>
        <v>0</v>
      </c>
      <c r="H144" s="4">
        <f t="shared" si="100"/>
        <v>53727.6</v>
      </c>
      <c r="I144" s="4">
        <f t="shared" si="100"/>
        <v>0</v>
      </c>
      <c r="J144" s="4">
        <f t="shared" si="100"/>
        <v>0</v>
      </c>
      <c r="K144" s="4">
        <f t="shared" si="100"/>
        <v>0</v>
      </c>
      <c r="L144" s="4">
        <f t="shared" si="100"/>
        <v>53727.6</v>
      </c>
      <c r="M144" s="4">
        <f t="shared" si="100"/>
        <v>0</v>
      </c>
      <c r="N144" s="4">
        <f t="shared" si="100"/>
        <v>53727.6</v>
      </c>
      <c r="O144" s="4">
        <f t="shared" si="100"/>
        <v>0</v>
      </c>
      <c r="P144" s="4">
        <f t="shared" si="100"/>
        <v>0</v>
      </c>
      <c r="Q144" s="4">
        <f t="shared" si="100"/>
        <v>53727.6</v>
      </c>
      <c r="R144" s="4">
        <f t="shared" si="100"/>
        <v>-4453.9396699999998</v>
      </c>
      <c r="S144" s="4">
        <f t="shared" si="100"/>
        <v>49273.660329999999</v>
      </c>
      <c r="T144" s="4">
        <f t="shared" si="100"/>
        <v>48337.599999999999</v>
      </c>
      <c r="U144" s="4">
        <f t="shared" si="100"/>
        <v>0</v>
      </c>
      <c r="V144" s="4">
        <f t="shared" si="100"/>
        <v>48337.599999999999</v>
      </c>
      <c r="W144" s="4">
        <f t="shared" si="100"/>
        <v>0</v>
      </c>
      <c r="X144" s="4">
        <f t="shared" si="100"/>
        <v>48337.599999999999</v>
      </c>
      <c r="Y144" s="4">
        <f t="shared" si="100"/>
        <v>0</v>
      </c>
      <c r="Z144" s="4">
        <f t="shared" si="100"/>
        <v>48337.599999999999</v>
      </c>
      <c r="AA144" s="4">
        <f t="shared" si="100"/>
        <v>0</v>
      </c>
      <c r="AB144" s="4">
        <f t="shared" si="100"/>
        <v>48337.599999999999</v>
      </c>
      <c r="AC144" s="4">
        <f t="shared" si="100"/>
        <v>0</v>
      </c>
      <c r="AD144" s="4">
        <f t="shared" si="100"/>
        <v>48337.599999999999</v>
      </c>
      <c r="AE144" s="4">
        <f t="shared" si="100"/>
        <v>50851.199999999997</v>
      </c>
      <c r="AF144" s="4">
        <f t="shared" si="100"/>
        <v>0</v>
      </c>
      <c r="AG144" s="4">
        <f t="shared" si="100"/>
        <v>50851.199999999997</v>
      </c>
      <c r="AH144" s="4">
        <f t="shared" si="100"/>
        <v>0</v>
      </c>
      <c r="AI144" s="4">
        <f t="shared" si="100"/>
        <v>50851.199999999997</v>
      </c>
      <c r="AJ144" s="4">
        <f t="shared" si="100"/>
        <v>0</v>
      </c>
      <c r="AK144" s="4">
        <f t="shared" si="100"/>
        <v>50851.199999999997</v>
      </c>
      <c r="AL144" s="4">
        <f t="shared" si="100"/>
        <v>0</v>
      </c>
      <c r="AM144" s="4">
        <f t="shared" si="100"/>
        <v>50851.199999999997</v>
      </c>
    </row>
    <row r="145" spans="1:39" ht="31.5" outlineLevel="7" x14ac:dyDescent="0.2">
      <c r="A145" s="138" t="s">
        <v>35</v>
      </c>
      <c r="B145" s="138" t="s">
        <v>15</v>
      </c>
      <c r="C145" s="138" t="s">
        <v>115</v>
      </c>
      <c r="D145" s="138" t="s">
        <v>92</v>
      </c>
      <c r="E145" s="11" t="s">
        <v>93</v>
      </c>
      <c r="F145" s="5">
        <v>53727.6</v>
      </c>
      <c r="G145" s="5"/>
      <c r="H145" s="5">
        <f>SUM(F145:G145)</f>
        <v>53727.6</v>
      </c>
      <c r="I145" s="5"/>
      <c r="J145" s="5"/>
      <c r="K145" s="5"/>
      <c r="L145" s="5">
        <f>SUM(H145:K145)</f>
        <v>53727.6</v>
      </c>
      <c r="M145" s="5"/>
      <c r="N145" s="5">
        <f>SUM(L145:M145)</f>
        <v>53727.6</v>
      </c>
      <c r="O145" s="5"/>
      <c r="P145" s="5"/>
      <c r="Q145" s="5">
        <f>SUM(N145:P145)</f>
        <v>53727.6</v>
      </c>
      <c r="R145" s="5">
        <v>-4453.9396699999998</v>
      </c>
      <c r="S145" s="5">
        <f>SUM(Q145:R145)</f>
        <v>49273.660329999999</v>
      </c>
      <c r="T145" s="5">
        <v>48337.599999999999</v>
      </c>
      <c r="U145" s="5"/>
      <c r="V145" s="5">
        <f>SUM(T145:U145)</f>
        <v>48337.599999999999</v>
      </c>
      <c r="W145" s="5"/>
      <c r="X145" s="5">
        <f>SUM(V145:W145)</f>
        <v>48337.599999999999</v>
      </c>
      <c r="Y145" s="5"/>
      <c r="Z145" s="5">
        <f>SUM(X145:Y145)</f>
        <v>48337.599999999999</v>
      </c>
      <c r="AA145" s="5"/>
      <c r="AB145" s="5">
        <f>SUM(Z145:AA145)</f>
        <v>48337.599999999999</v>
      </c>
      <c r="AC145" s="5"/>
      <c r="AD145" s="5">
        <f>SUM(AB145:AC145)</f>
        <v>48337.599999999999</v>
      </c>
      <c r="AE145" s="5">
        <v>50851.199999999997</v>
      </c>
      <c r="AF145" s="5"/>
      <c r="AG145" s="5">
        <f>SUM(AE145:AF145)</f>
        <v>50851.199999999997</v>
      </c>
      <c r="AH145" s="5"/>
      <c r="AI145" s="5">
        <f>SUM(AG145:AH145)</f>
        <v>50851.199999999997</v>
      </c>
      <c r="AJ145" s="5"/>
      <c r="AK145" s="5">
        <f>SUM(AI145:AJ145)</f>
        <v>50851.199999999997</v>
      </c>
      <c r="AL145" s="5"/>
      <c r="AM145" s="5">
        <f>SUM(AK145:AL145)</f>
        <v>50851.199999999997</v>
      </c>
    </row>
    <row r="146" spans="1:39" ht="31.5" hidden="1" outlineLevel="5" x14ac:dyDescent="0.2">
      <c r="A146" s="137" t="s">
        <v>35</v>
      </c>
      <c r="B146" s="137" t="s">
        <v>15</v>
      </c>
      <c r="C146" s="137" t="s">
        <v>117</v>
      </c>
      <c r="D146" s="137"/>
      <c r="E146" s="13" t="s">
        <v>14</v>
      </c>
      <c r="F146" s="4">
        <f t="shared" ref="F146:AM146" si="101">F147</f>
        <v>300</v>
      </c>
      <c r="G146" s="4">
        <f t="shared" si="101"/>
        <v>0</v>
      </c>
      <c r="H146" s="4">
        <f t="shared" si="101"/>
        <v>300</v>
      </c>
      <c r="I146" s="4">
        <f t="shared" si="101"/>
        <v>0</v>
      </c>
      <c r="J146" s="4">
        <f t="shared" si="101"/>
        <v>0</v>
      </c>
      <c r="K146" s="4">
        <f t="shared" si="101"/>
        <v>0</v>
      </c>
      <c r="L146" s="4">
        <f t="shared" si="101"/>
        <v>300</v>
      </c>
      <c r="M146" s="4">
        <f t="shared" si="101"/>
        <v>0</v>
      </c>
      <c r="N146" s="4">
        <f t="shared" si="101"/>
        <v>300</v>
      </c>
      <c r="O146" s="4">
        <f t="shared" si="101"/>
        <v>0</v>
      </c>
      <c r="P146" s="4">
        <f t="shared" si="101"/>
        <v>0</v>
      </c>
      <c r="Q146" s="4">
        <f t="shared" si="101"/>
        <v>300</v>
      </c>
      <c r="R146" s="4">
        <f t="shared" si="101"/>
        <v>0</v>
      </c>
      <c r="S146" s="4">
        <f t="shared" si="101"/>
        <v>300</v>
      </c>
      <c r="T146" s="4">
        <f t="shared" si="101"/>
        <v>300</v>
      </c>
      <c r="U146" s="4">
        <f t="shared" si="101"/>
        <v>0</v>
      </c>
      <c r="V146" s="4">
        <f t="shared" si="101"/>
        <v>300</v>
      </c>
      <c r="W146" s="4">
        <f t="shared" si="101"/>
        <v>0</v>
      </c>
      <c r="X146" s="4">
        <f t="shared" si="101"/>
        <v>300</v>
      </c>
      <c r="Y146" s="4">
        <f t="shared" si="101"/>
        <v>0</v>
      </c>
      <c r="Z146" s="4">
        <f t="shared" si="101"/>
        <v>300</v>
      </c>
      <c r="AA146" s="4">
        <f t="shared" si="101"/>
        <v>0</v>
      </c>
      <c r="AB146" s="4">
        <f t="shared" si="101"/>
        <v>300</v>
      </c>
      <c r="AC146" s="4">
        <f t="shared" si="101"/>
        <v>0</v>
      </c>
      <c r="AD146" s="4">
        <f t="shared" si="101"/>
        <v>300</v>
      </c>
      <c r="AE146" s="4">
        <f t="shared" si="101"/>
        <v>300</v>
      </c>
      <c r="AF146" s="4">
        <f t="shared" si="101"/>
        <v>0</v>
      </c>
      <c r="AG146" s="4">
        <f t="shared" si="101"/>
        <v>300</v>
      </c>
      <c r="AH146" s="4">
        <f t="shared" si="101"/>
        <v>0</v>
      </c>
      <c r="AI146" s="4">
        <f t="shared" si="101"/>
        <v>300</v>
      </c>
      <c r="AJ146" s="4">
        <f t="shared" si="101"/>
        <v>0</v>
      </c>
      <c r="AK146" s="4">
        <f t="shared" si="101"/>
        <v>300</v>
      </c>
      <c r="AL146" s="4">
        <f t="shared" si="101"/>
        <v>0</v>
      </c>
      <c r="AM146" s="4">
        <f t="shared" si="101"/>
        <v>300</v>
      </c>
    </row>
    <row r="147" spans="1:39" ht="15.75" hidden="1" outlineLevel="7" x14ac:dyDescent="0.2">
      <c r="A147" s="138" t="s">
        <v>35</v>
      </c>
      <c r="B147" s="138" t="s">
        <v>15</v>
      </c>
      <c r="C147" s="138" t="s">
        <v>117</v>
      </c>
      <c r="D147" s="138" t="s">
        <v>27</v>
      </c>
      <c r="E147" s="11" t="s">
        <v>28</v>
      </c>
      <c r="F147" s="5">
        <v>300</v>
      </c>
      <c r="G147" s="5"/>
      <c r="H147" s="5">
        <f>SUM(F147:G147)</f>
        <v>300</v>
      </c>
      <c r="I147" s="5"/>
      <c r="J147" s="5"/>
      <c r="K147" s="5"/>
      <c r="L147" s="5">
        <f>SUM(H147:K147)</f>
        <v>300</v>
      </c>
      <c r="M147" s="5"/>
      <c r="N147" s="5">
        <f>SUM(L147:M147)</f>
        <v>300</v>
      </c>
      <c r="O147" s="5"/>
      <c r="P147" s="5"/>
      <c r="Q147" s="5">
        <f>SUM(N147:P147)</f>
        <v>300</v>
      </c>
      <c r="R147" s="5"/>
      <c r="S147" s="5">
        <f>SUM(Q147:R147)</f>
        <v>300</v>
      </c>
      <c r="T147" s="5">
        <v>300</v>
      </c>
      <c r="U147" s="5"/>
      <c r="V147" s="5">
        <f>SUM(T147:U147)</f>
        <v>300</v>
      </c>
      <c r="W147" s="5"/>
      <c r="X147" s="5">
        <f>SUM(V147:W147)</f>
        <v>300</v>
      </c>
      <c r="Y147" s="5"/>
      <c r="Z147" s="5">
        <f>SUM(X147:Y147)</f>
        <v>300</v>
      </c>
      <c r="AA147" s="5"/>
      <c r="AB147" s="5">
        <f>SUM(Z147:AA147)</f>
        <v>300</v>
      </c>
      <c r="AC147" s="5"/>
      <c r="AD147" s="5">
        <f>SUM(AB147:AC147)</f>
        <v>300</v>
      </c>
      <c r="AE147" s="5">
        <v>300</v>
      </c>
      <c r="AF147" s="5"/>
      <c r="AG147" s="5">
        <f>SUM(AE147:AF147)</f>
        <v>300</v>
      </c>
      <c r="AH147" s="5"/>
      <c r="AI147" s="5">
        <f>SUM(AG147:AH147)</f>
        <v>300</v>
      </c>
      <c r="AJ147" s="5"/>
      <c r="AK147" s="5">
        <f>SUM(AI147:AJ147)</f>
        <v>300</v>
      </c>
      <c r="AL147" s="5"/>
      <c r="AM147" s="5">
        <f>SUM(AK147:AL147)</f>
        <v>300</v>
      </c>
    </row>
    <row r="148" spans="1:39" ht="21.75" hidden="1" customHeight="1" outlineLevel="5" x14ac:dyDescent="0.2">
      <c r="A148" s="137" t="s">
        <v>35</v>
      </c>
      <c r="B148" s="137" t="s">
        <v>15</v>
      </c>
      <c r="C148" s="137" t="s">
        <v>118</v>
      </c>
      <c r="D148" s="137"/>
      <c r="E148" s="13" t="s">
        <v>119</v>
      </c>
      <c r="F148" s="4">
        <f t="shared" ref="F148:AM148" si="102">F149</f>
        <v>180</v>
      </c>
      <c r="G148" s="4">
        <f t="shared" si="102"/>
        <v>0</v>
      </c>
      <c r="H148" s="4">
        <f t="shared" si="102"/>
        <v>180</v>
      </c>
      <c r="I148" s="4">
        <f t="shared" si="102"/>
        <v>0</v>
      </c>
      <c r="J148" s="4">
        <f t="shared" si="102"/>
        <v>0</v>
      </c>
      <c r="K148" s="4">
        <f t="shared" si="102"/>
        <v>0</v>
      </c>
      <c r="L148" s="4">
        <f t="shared" si="102"/>
        <v>180</v>
      </c>
      <c r="M148" s="4">
        <f t="shared" si="102"/>
        <v>0</v>
      </c>
      <c r="N148" s="4">
        <f t="shared" si="102"/>
        <v>180</v>
      </c>
      <c r="O148" s="4">
        <f t="shared" si="102"/>
        <v>0</v>
      </c>
      <c r="P148" s="4">
        <f t="shared" si="102"/>
        <v>0</v>
      </c>
      <c r="Q148" s="4">
        <f t="shared" si="102"/>
        <v>180</v>
      </c>
      <c r="R148" s="4">
        <f t="shared" si="102"/>
        <v>0</v>
      </c>
      <c r="S148" s="4">
        <f t="shared" si="102"/>
        <v>180</v>
      </c>
      <c r="T148" s="4">
        <f t="shared" si="102"/>
        <v>180</v>
      </c>
      <c r="U148" s="4">
        <f t="shared" si="102"/>
        <v>0</v>
      </c>
      <c r="V148" s="4">
        <f t="shared" si="102"/>
        <v>180</v>
      </c>
      <c r="W148" s="4">
        <f t="shared" si="102"/>
        <v>0</v>
      </c>
      <c r="X148" s="4">
        <f t="shared" si="102"/>
        <v>180</v>
      </c>
      <c r="Y148" s="4">
        <f t="shared" si="102"/>
        <v>0</v>
      </c>
      <c r="Z148" s="4">
        <f t="shared" si="102"/>
        <v>180</v>
      </c>
      <c r="AA148" s="4">
        <f t="shared" si="102"/>
        <v>0</v>
      </c>
      <c r="AB148" s="4">
        <f t="shared" si="102"/>
        <v>180</v>
      </c>
      <c r="AC148" s="4">
        <f t="shared" si="102"/>
        <v>0</v>
      </c>
      <c r="AD148" s="4">
        <f t="shared" si="102"/>
        <v>180</v>
      </c>
      <c r="AE148" s="4">
        <f t="shared" si="102"/>
        <v>180</v>
      </c>
      <c r="AF148" s="4">
        <f t="shared" si="102"/>
        <v>0</v>
      </c>
      <c r="AG148" s="4">
        <f t="shared" si="102"/>
        <v>180</v>
      </c>
      <c r="AH148" s="4">
        <f t="shared" si="102"/>
        <v>0</v>
      </c>
      <c r="AI148" s="4">
        <f t="shared" si="102"/>
        <v>180</v>
      </c>
      <c r="AJ148" s="4">
        <f t="shared" si="102"/>
        <v>0</v>
      </c>
      <c r="AK148" s="4">
        <f t="shared" si="102"/>
        <v>180</v>
      </c>
      <c r="AL148" s="4">
        <f t="shared" si="102"/>
        <v>0</v>
      </c>
      <c r="AM148" s="4">
        <f t="shared" si="102"/>
        <v>180</v>
      </c>
    </row>
    <row r="149" spans="1:39" ht="31.5" hidden="1" outlineLevel="7" x14ac:dyDescent="0.2">
      <c r="A149" s="138" t="s">
        <v>35</v>
      </c>
      <c r="B149" s="138" t="s">
        <v>15</v>
      </c>
      <c r="C149" s="138" t="s">
        <v>118</v>
      </c>
      <c r="D149" s="138" t="s">
        <v>11</v>
      </c>
      <c r="E149" s="11" t="s">
        <v>12</v>
      </c>
      <c r="F149" s="5">
        <v>180</v>
      </c>
      <c r="G149" s="5"/>
      <c r="H149" s="5">
        <f>SUM(F149:G149)</f>
        <v>180</v>
      </c>
      <c r="I149" s="5"/>
      <c r="J149" s="5"/>
      <c r="K149" s="5"/>
      <c r="L149" s="5">
        <f>SUM(H149:K149)</f>
        <v>180</v>
      </c>
      <c r="M149" s="5"/>
      <c r="N149" s="5">
        <f>SUM(L149:M149)</f>
        <v>180</v>
      </c>
      <c r="O149" s="5"/>
      <c r="P149" s="5"/>
      <c r="Q149" s="5">
        <f>SUM(N149:P149)</f>
        <v>180</v>
      </c>
      <c r="R149" s="5"/>
      <c r="S149" s="5">
        <f>SUM(Q149:R149)</f>
        <v>180</v>
      </c>
      <c r="T149" s="5">
        <v>180</v>
      </c>
      <c r="U149" s="5"/>
      <c r="V149" s="5">
        <f>SUM(T149:U149)</f>
        <v>180</v>
      </c>
      <c r="W149" s="5"/>
      <c r="X149" s="5">
        <f>SUM(V149:W149)</f>
        <v>180</v>
      </c>
      <c r="Y149" s="5"/>
      <c r="Z149" s="5">
        <f>SUM(X149:Y149)</f>
        <v>180</v>
      </c>
      <c r="AA149" s="5"/>
      <c r="AB149" s="5">
        <f>SUM(Z149:AA149)</f>
        <v>180</v>
      </c>
      <c r="AC149" s="5"/>
      <c r="AD149" s="5">
        <f>SUM(AB149:AC149)</f>
        <v>180</v>
      </c>
      <c r="AE149" s="5">
        <v>180</v>
      </c>
      <c r="AF149" s="5"/>
      <c r="AG149" s="5">
        <f>SUM(AE149:AF149)</f>
        <v>180</v>
      </c>
      <c r="AH149" s="5"/>
      <c r="AI149" s="5">
        <f>SUM(AG149:AH149)</f>
        <v>180</v>
      </c>
      <c r="AJ149" s="5"/>
      <c r="AK149" s="5">
        <f>SUM(AI149:AJ149)</f>
        <v>180</v>
      </c>
      <c r="AL149" s="5"/>
      <c r="AM149" s="5">
        <f>SUM(AK149:AL149)</f>
        <v>180</v>
      </c>
    </row>
    <row r="150" spans="1:39" ht="31.5" outlineLevel="2" x14ac:dyDescent="0.2">
      <c r="A150" s="137" t="s">
        <v>35</v>
      </c>
      <c r="B150" s="137" t="s">
        <v>15</v>
      </c>
      <c r="C150" s="137" t="s">
        <v>17</v>
      </c>
      <c r="D150" s="137"/>
      <c r="E150" s="13" t="s">
        <v>18</v>
      </c>
      <c r="F150" s="4">
        <f>F153+F157+F155</f>
        <v>56156.92525</v>
      </c>
      <c r="G150" s="4">
        <f>G153+G157+G155</f>
        <v>-11653.204259999999</v>
      </c>
      <c r="H150" s="4">
        <f>H153+H157+H155</f>
        <v>44503.720990000002</v>
      </c>
      <c r="I150" s="4">
        <f>I153+I157+I155</f>
        <v>-41138.199990000001</v>
      </c>
      <c r="J150" s="4">
        <f>J153+J157+J155</f>
        <v>0</v>
      </c>
      <c r="K150" s="4">
        <f>K153+K157+K155+K151</f>
        <v>-414.52</v>
      </c>
      <c r="L150" s="4">
        <f>L153+L157+L155+L151</f>
        <v>2951.000999999997</v>
      </c>
      <c r="M150" s="4">
        <f>M153+M157+M155+M151+M161</f>
        <v>11921</v>
      </c>
      <c r="N150" s="4">
        <f>N153+N157+N155+N151+N161</f>
        <v>14872.000999999997</v>
      </c>
      <c r="O150" s="4">
        <f t="shared" ref="O150:AM150" si="103">O153+O157+O155+O151+O161+O159+O163</f>
        <v>97429.208240000007</v>
      </c>
      <c r="P150" s="4">
        <f t="shared" si="103"/>
        <v>2.6297899999999998</v>
      </c>
      <c r="Q150" s="4">
        <f t="shared" si="103"/>
        <v>112303.83903</v>
      </c>
      <c r="R150" s="4">
        <f t="shared" si="103"/>
        <v>-8610.3246799999997</v>
      </c>
      <c r="S150" s="4">
        <f t="shared" si="103"/>
        <v>103693.51435</v>
      </c>
      <c r="T150" s="4">
        <f t="shared" si="103"/>
        <v>113617.35</v>
      </c>
      <c r="U150" s="4">
        <f t="shared" si="103"/>
        <v>-1306</v>
      </c>
      <c r="V150" s="4">
        <f t="shared" si="103"/>
        <v>112311.35</v>
      </c>
      <c r="W150" s="4">
        <f t="shared" si="103"/>
        <v>0</v>
      </c>
      <c r="X150" s="4">
        <f t="shared" si="103"/>
        <v>112311.35</v>
      </c>
      <c r="Y150" s="4">
        <f t="shared" si="103"/>
        <v>1240</v>
      </c>
      <c r="Z150" s="4">
        <f t="shared" si="103"/>
        <v>113551.35</v>
      </c>
      <c r="AA150" s="4">
        <f t="shared" si="103"/>
        <v>112000</v>
      </c>
      <c r="AB150" s="4">
        <f t="shared" si="103"/>
        <v>225551.35</v>
      </c>
      <c r="AC150" s="4">
        <f t="shared" si="103"/>
        <v>36093.333339999997</v>
      </c>
      <c r="AD150" s="4">
        <f t="shared" si="103"/>
        <v>261644.68333999999</v>
      </c>
      <c r="AE150" s="4">
        <f t="shared" si="103"/>
        <v>107892.4</v>
      </c>
      <c r="AF150" s="4">
        <f t="shared" si="103"/>
        <v>-1100</v>
      </c>
      <c r="AG150" s="4">
        <f t="shared" si="103"/>
        <v>106792.4</v>
      </c>
      <c r="AH150" s="4">
        <f t="shared" si="103"/>
        <v>0</v>
      </c>
      <c r="AI150" s="4">
        <f t="shared" si="103"/>
        <v>106792.4</v>
      </c>
      <c r="AJ150" s="4">
        <f t="shared" si="103"/>
        <v>42000</v>
      </c>
      <c r="AK150" s="4">
        <f t="shared" si="103"/>
        <v>148792.4</v>
      </c>
      <c r="AL150" s="4">
        <f t="shared" si="103"/>
        <v>14000</v>
      </c>
      <c r="AM150" s="4">
        <f t="shared" si="103"/>
        <v>162792.4</v>
      </c>
    </row>
    <row r="151" spans="1:39" s="30" customFormat="1" ht="15.75" outlineLevel="2" x14ac:dyDescent="0.25">
      <c r="A151" s="137" t="s">
        <v>35</v>
      </c>
      <c r="B151" s="137" t="s">
        <v>15</v>
      </c>
      <c r="C151" s="47" t="s">
        <v>722</v>
      </c>
      <c r="D151" s="47"/>
      <c r="E151" s="49" t="s">
        <v>721</v>
      </c>
      <c r="F151" s="4"/>
      <c r="G151" s="4"/>
      <c r="H151" s="4"/>
      <c r="I151" s="4"/>
      <c r="J151" s="4"/>
      <c r="K151" s="4">
        <f>K152</f>
        <v>1</v>
      </c>
      <c r="L151" s="4">
        <f>L152</f>
        <v>1</v>
      </c>
      <c r="M151" s="4">
        <f>M152</f>
        <v>0</v>
      </c>
      <c r="N151" s="4">
        <f>N152</f>
        <v>1</v>
      </c>
      <c r="O151" s="4"/>
      <c r="P151" s="4">
        <f t="shared" ref="P151:Z151" si="104">P152</f>
        <v>2.6297899999999998</v>
      </c>
      <c r="Q151" s="4">
        <f t="shared" si="104"/>
        <v>3.6297899999999998</v>
      </c>
      <c r="R151" s="4">
        <f t="shared" si="104"/>
        <v>80</v>
      </c>
      <c r="S151" s="4">
        <f t="shared" si="104"/>
        <v>83.62979</v>
      </c>
      <c r="T151" s="4">
        <f t="shared" si="104"/>
        <v>0</v>
      </c>
      <c r="U151" s="4">
        <f t="shared" si="104"/>
        <v>0</v>
      </c>
      <c r="V151" s="4">
        <f t="shared" si="104"/>
        <v>0</v>
      </c>
      <c r="W151" s="4">
        <f t="shared" si="104"/>
        <v>0</v>
      </c>
      <c r="X151" s="4">
        <f t="shared" si="104"/>
        <v>0</v>
      </c>
      <c r="Y151" s="4">
        <f t="shared" si="104"/>
        <v>0</v>
      </c>
      <c r="Z151" s="4">
        <f t="shared" si="104"/>
        <v>0</v>
      </c>
      <c r="AA151" s="4"/>
      <c r="AB151" s="4">
        <f>AB152</f>
        <v>0</v>
      </c>
      <c r="AC151" s="4"/>
      <c r="AD151" s="4"/>
      <c r="AE151" s="4">
        <f>AE152</f>
        <v>0</v>
      </c>
      <c r="AF151" s="4">
        <f>AF152</f>
        <v>0</v>
      </c>
      <c r="AG151" s="4">
        <f>AG152</f>
        <v>0</v>
      </c>
      <c r="AH151" s="4">
        <f>AH152</f>
        <v>0</v>
      </c>
      <c r="AI151" s="4">
        <f>AI152</f>
        <v>0</v>
      </c>
      <c r="AJ151" s="4"/>
      <c r="AK151" s="4">
        <f>AK152</f>
        <v>0</v>
      </c>
      <c r="AL151" s="4"/>
      <c r="AM151" s="4"/>
    </row>
    <row r="152" spans="1:39" ht="15.75" outlineLevel="2" collapsed="1" x14ac:dyDescent="0.25">
      <c r="A152" s="138" t="s">
        <v>35</v>
      </c>
      <c r="B152" s="138" t="s">
        <v>15</v>
      </c>
      <c r="C152" s="50" t="s">
        <v>722</v>
      </c>
      <c r="D152" s="50" t="s">
        <v>27</v>
      </c>
      <c r="E152" s="54" t="s">
        <v>28</v>
      </c>
      <c r="F152" s="4"/>
      <c r="G152" s="4"/>
      <c r="H152" s="4"/>
      <c r="I152" s="4"/>
      <c r="J152" s="4"/>
      <c r="K152" s="5">
        <v>1</v>
      </c>
      <c r="L152" s="5">
        <f>SUM(H152:K152)</f>
        <v>1</v>
      </c>
      <c r="M152" s="5"/>
      <c r="N152" s="5">
        <f>SUM(L152:M152)</f>
        <v>1</v>
      </c>
      <c r="O152" s="4"/>
      <c r="P152" s="5">
        <v>2.6297899999999998</v>
      </c>
      <c r="Q152" s="5">
        <f>SUM(N152:P152)</f>
        <v>3.6297899999999998</v>
      </c>
      <c r="R152" s="5">
        <v>80</v>
      </c>
      <c r="S152" s="5">
        <f>SUM(Q152:R152)</f>
        <v>83.62979</v>
      </c>
      <c r="T152" s="4"/>
      <c r="U152" s="4"/>
      <c r="V152" s="4"/>
      <c r="W152" s="4"/>
      <c r="X152" s="4"/>
      <c r="Y152" s="5"/>
      <c r="Z152" s="5">
        <f>SUM(X152:Y152)</f>
        <v>0</v>
      </c>
      <c r="AA152" s="4"/>
      <c r="AB152" s="5">
        <f>SUM(Z152:AA152)</f>
        <v>0</v>
      </c>
      <c r="AC152" s="4"/>
      <c r="AD152" s="5"/>
      <c r="AE152" s="4"/>
      <c r="AF152" s="4"/>
      <c r="AG152" s="4"/>
      <c r="AH152" s="4"/>
      <c r="AI152" s="4"/>
      <c r="AJ152" s="4"/>
      <c r="AK152" s="5">
        <f>SUM(AI152:AJ152)</f>
        <v>0</v>
      </c>
      <c r="AL152" s="4"/>
      <c r="AM152" s="5"/>
    </row>
    <row r="153" spans="1:39" ht="47.25" hidden="1" outlineLevel="3" x14ac:dyDescent="0.2">
      <c r="A153" s="137" t="s">
        <v>35</v>
      </c>
      <c r="B153" s="137" t="s">
        <v>15</v>
      </c>
      <c r="C153" s="137" t="s">
        <v>120</v>
      </c>
      <c r="D153" s="137"/>
      <c r="E153" s="13" t="s">
        <v>549</v>
      </c>
      <c r="F153" s="4">
        <f t="shared" ref="F153:AM153" si="105">F154</f>
        <v>13712.72525</v>
      </c>
      <c r="G153" s="4">
        <f t="shared" si="105"/>
        <v>-10347.204259999999</v>
      </c>
      <c r="H153" s="4">
        <f t="shared" si="105"/>
        <v>3365.5209900000009</v>
      </c>
      <c r="I153" s="4">
        <f t="shared" si="105"/>
        <v>0</v>
      </c>
      <c r="J153" s="4">
        <f t="shared" si="105"/>
        <v>0</v>
      </c>
      <c r="K153" s="4">
        <f t="shared" si="105"/>
        <v>-415.52</v>
      </c>
      <c r="L153" s="4">
        <f t="shared" si="105"/>
        <v>2950.0009900000009</v>
      </c>
      <c r="M153" s="4">
        <f t="shared" si="105"/>
        <v>0</v>
      </c>
      <c r="N153" s="4">
        <f t="shared" si="105"/>
        <v>2950.0009900000009</v>
      </c>
      <c r="O153" s="4">
        <f t="shared" si="105"/>
        <v>0</v>
      </c>
      <c r="P153" s="4">
        <f t="shared" si="105"/>
        <v>0</v>
      </c>
      <c r="Q153" s="4">
        <f t="shared" si="105"/>
        <v>2950.0009900000009</v>
      </c>
      <c r="R153" s="4">
        <f t="shared" si="105"/>
        <v>0</v>
      </c>
      <c r="S153" s="4">
        <f t="shared" si="105"/>
        <v>2950.0009900000009</v>
      </c>
      <c r="T153" s="4">
        <f t="shared" si="105"/>
        <v>28077.85</v>
      </c>
      <c r="U153" s="4">
        <f t="shared" si="105"/>
        <v>0</v>
      </c>
      <c r="V153" s="4">
        <f t="shared" si="105"/>
        <v>28077.85</v>
      </c>
      <c r="W153" s="4">
        <f t="shared" si="105"/>
        <v>0</v>
      </c>
      <c r="X153" s="4">
        <f t="shared" si="105"/>
        <v>28077.85</v>
      </c>
      <c r="Y153" s="4">
        <f t="shared" si="105"/>
        <v>0</v>
      </c>
      <c r="Z153" s="4">
        <f t="shared" si="105"/>
        <v>28077.85</v>
      </c>
      <c r="AA153" s="4">
        <f t="shared" si="105"/>
        <v>0</v>
      </c>
      <c r="AB153" s="4">
        <f t="shared" si="105"/>
        <v>28077.85</v>
      </c>
      <c r="AC153" s="4">
        <f t="shared" si="105"/>
        <v>0</v>
      </c>
      <c r="AD153" s="4">
        <f t="shared" si="105"/>
        <v>28077.85</v>
      </c>
      <c r="AE153" s="4">
        <f t="shared" si="105"/>
        <v>26698.1</v>
      </c>
      <c r="AF153" s="4">
        <f t="shared" si="105"/>
        <v>0</v>
      </c>
      <c r="AG153" s="4">
        <f t="shared" si="105"/>
        <v>26698.1</v>
      </c>
      <c r="AH153" s="4">
        <f t="shared" si="105"/>
        <v>0</v>
      </c>
      <c r="AI153" s="4">
        <f t="shared" si="105"/>
        <v>26698.1</v>
      </c>
      <c r="AJ153" s="4">
        <f t="shared" si="105"/>
        <v>0</v>
      </c>
      <c r="AK153" s="4">
        <f t="shared" si="105"/>
        <v>26698.1</v>
      </c>
      <c r="AL153" s="4">
        <f t="shared" si="105"/>
        <v>0</v>
      </c>
      <c r="AM153" s="4">
        <f t="shared" si="105"/>
        <v>26698.1</v>
      </c>
    </row>
    <row r="154" spans="1:39" ht="21.75" hidden="1" customHeight="1" outlineLevel="7" x14ac:dyDescent="0.2">
      <c r="A154" s="138" t="s">
        <v>35</v>
      </c>
      <c r="B154" s="138" t="s">
        <v>15</v>
      </c>
      <c r="C154" s="138" t="s">
        <v>120</v>
      </c>
      <c r="D154" s="138" t="s">
        <v>27</v>
      </c>
      <c r="E154" s="11" t="s">
        <v>645</v>
      </c>
      <c r="F154" s="16">
        <v>13712.72525</v>
      </c>
      <c r="G154" s="16">
        <f>-413.02925-7559.17501-2375</f>
        <v>-10347.204259999999</v>
      </c>
      <c r="H154" s="16">
        <f>SUM(F154:G154)</f>
        <v>3365.5209900000009</v>
      </c>
      <c r="I154" s="16"/>
      <c r="J154" s="16"/>
      <c r="K154" s="16">
        <v>-415.52</v>
      </c>
      <c r="L154" s="16">
        <f>SUM(H154:K154)</f>
        <v>2950.0009900000009</v>
      </c>
      <c r="M154" s="16"/>
      <c r="N154" s="16">
        <f>SUM(L154:M154)</f>
        <v>2950.0009900000009</v>
      </c>
      <c r="O154" s="16"/>
      <c r="P154" s="16"/>
      <c r="Q154" s="16">
        <f>SUM(N154:P154)</f>
        <v>2950.0009900000009</v>
      </c>
      <c r="R154" s="16"/>
      <c r="S154" s="16">
        <f>SUM(Q154:R154)</f>
        <v>2950.0009900000009</v>
      </c>
      <c r="T154" s="16">
        <v>28077.85</v>
      </c>
      <c r="U154" s="5"/>
      <c r="V154" s="16">
        <f>SUM(T154:U154)</f>
        <v>28077.85</v>
      </c>
      <c r="W154" s="16"/>
      <c r="X154" s="16">
        <f>SUM(V154:W154)</f>
        <v>28077.85</v>
      </c>
      <c r="Y154" s="16"/>
      <c r="Z154" s="16">
        <f>SUM(X154:Y154)</f>
        <v>28077.85</v>
      </c>
      <c r="AA154" s="16"/>
      <c r="AB154" s="16">
        <f>SUM(Z154:AA154)</f>
        <v>28077.85</v>
      </c>
      <c r="AC154" s="16"/>
      <c r="AD154" s="16">
        <f>SUM(AB154:AC154)</f>
        <v>28077.85</v>
      </c>
      <c r="AE154" s="16">
        <v>26698.1</v>
      </c>
      <c r="AF154" s="5"/>
      <c r="AG154" s="16">
        <f>SUM(AE154:AF154)</f>
        <v>26698.1</v>
      </c>
      <c r="AH154" s="16"/>
      <c r="AI154" s="16">
        <f>SUM(AG154:AH154)</f>
        <v>26698.1</v>
      </c>
      <c r="AJ154" s="16"/>
      <c r="AK154" s="16">
        <f>SUM(AI154:AJ154)</f>
        <v>26698.1</v>
      </c>
      <c r="AL154" s="16"/>
      <c r="AM154" s="16">
        <f>SUM(AK154:AL154)</f>
        <v>26698.1</v>
      </c>
    </row>
    <row r="155" spans="1:39" ht="47.25" hidden="1" outlineLevel="3" x14ac:dyDescent="0.2">
      <c r="A155" s="137" t="s">
        <v>35</v>
      </c>
      <c r="B155" s="137" t="s">
        <v>15</v>
      </c>
      <c r="C155" s="137" t="s">
        <v>120</v>
      </c>
      <c r="D155" s="137"/>
      <c r="E155" s="13" t="s">
        <v>574</v>
      </c>
      <c r="F155" s="4">
        <f t="shared" ref="F155:AM155" si="106">F156</f>
        <v>41138.199999999997</v>
      </c>
      <c r="G155" s="4">
        <f t="shared" si="106"/>
        <v>0</v>
      </c>
      <c r="H155" s="4">
        <f t="shared" si="106"/>
        <v>41138.199999999997</v>
      </c>
      <c r="I155" s="4">
        <f t="shared" si="106"/>
        <v>-41138.199990000001</v>
      </c>
      <c r="J155" s="4">
        <f t="shared" si="106"/>
        <v>0</v>
      </c>
      <c r="K155" s="4">
        <f t="shared" si="106"/>
        <v>0</v>
      </c>
      <c r="L155" s="4">
        <f t="shared" si="106"/>
        <v>9.9999961093999445E-6</v>
      </c>
      <c r="M155" s="4">
        <f t="shared" si="106"/>
        <v>0</v>
      </c>
      <c r="N155" s="4">
        <f t="shared" si="106"/>
        <v>9.9999961093999445E-6</v>
      </c>
      <c r="O155" s="4">
        <f t="shared" si="106"/>
        <v>133.82669999999999</v>
      </c>
      <c r="P155" s="4">
        <f t="shared" si="106"/>
        <v>0</v>
      </c>
      <c r="Q155" s="4">
        <f t="shared" si="106"/>
        <v>133.8267099999961</v>
      </c>
      <c r="R155" s="4">
        <f t="shared" si="106"/>
        <v>0</v>
      </c>
      <c r="S155" s="4">
        <f t="shared" si="106"/>
        <v>133.8267099999961</v>
      </c>
      <c r="T155" s="4">
        <f t="shared" si="106"/>
        <v>84233.5</v>
      </c>
      <c r="U155" s="4">
        <f t="shared" si="106"/>
        <v>0</v>
      </c>
      <c r="V155" s="4">
        <f t="shared" si="106"/>
        <v>84233.5</v>
      </c>
      <c r="W155" s="4">
        <f t="shared" si="106"/>
        <v>0</v>
      </c>
      <c r="X155" s="4">
        <f t="shared" si="106"/>
        <v>84233.5</v>
      </c>
      <c r="Y155" s="4">
        <f t="shared" si="106"/>
        <v>0</v>
      </c>
      <c r="Z155" s="4">
        <f t="shared" si="106"/>
        <v>84233.5</v>
      </c>
      <c r="AA155" s="4">
        <f t="shared" si="106"/>
        <v>0</v>
      </c>
      <c r="AB155" s="4">
        <f t="shared" si="106"/>
        <v>84233.5</v>
      </c>
      <c r="AC155" s="4">
        <f t="shared" si="106"/>
        <v>0</v>
      </c>
      <c r="AD155" s="4">
        <f t="shared" si="106"/>
        <v>84233.5</v>
      </c>
      <c r="AE155" s="4">
        <f t="shared" si="106"/>
        <v>80094.3</v>
      </c>
      <c r="AF155" s="4">
        <f t="shared" si="106"/>
        <v>0</v>
      </c>
      <c r="AG155" s="4">
        <f t="shared" si="106"/>
        <v>80094.3</v>
      </c>
      <c r="AH155" s="4">
        <f t="shared" si="106"/>
        <v>0</v>
      </c>
      <c r="AI155" s="4">
        <f t="shared" si="106"/>
        <v>80094.3</v>
      </c>
      <c r="AJ155" s="4">
        <f t="shared" si="106"/>
        <v>0</v>
      </c>
      <c r="AK155" s="4">
        <f t="shared" si="106"/>
        <v>80094.3</v>
      </c>
      <c r="AL155" s="4">
        <f t="shared" si="106"/>
        <v>0</v>
      </c>
      <c r="AM155" s="4">
        <f t="shared" si="106"/>
        <v>80094.3</v>
      </c>
    </row>
    <row r="156" spans="1:39" ht="15.75" hidden="1" outlineLevel="7" x14ac:dyDescent="0.2">
      <c r="A156" s="138" t="s">
        <v>35</v>
      </c>
      <c r="B156" s="138" t="s">
        <v>15</v>
      </c>
      <c r="C156" s="138" t="s">
        <v>120</v>
      </c>
      <c r="D156" s="138" t="s">
        <v>27</v>
      </c>
      <c r="E156" s="11" t="s">
        <v>823</v>
      </c>
      <c r="F156" s="5">
        <v>41138.199999999997</v>
      </c>
      <c r="G156" s="5">
        <f>(-26358.82725+26358.82725)</f>
        <v>0</v>
      </c>
      <c r="H156" s="16">
        <f>SUM(F156:G156)</f>
        <v>41138.199999999997</v>
      </c>
      <c r="I156" s="5">
        <f>-34013.19999-7125</f>
        <v>-41138.199990000001</v>
      </c>
      <c r="J156" s="5">
        <f>(-26358.82725+26358.82725)</f>
        <v>0</v>
      </c>
      <c r="K156" s="5">
        <f>(-26358.82725+26358.82725)</f>
        <v>0</v>
      </c>
      <c r="L156" s="16">
        <f>SUM(H156:K156)</f>
        <v>9.9999961093999445E-6</v>
      </c>
      <c r="M156" s="5">
        <f>(-26358.82725+26358.82725)</f>
        <v>0</v>
      </c>
      <c r="N156" s="16">
        <f>SUM(L156:M156)</f>
        <v>9.9999961093999445E-6</v>
      </c>
      <c r="O156" s="16">
        <v>133.82669999999999</v>
      </c>
      <c r="P156" s="5">
        <f>(-26358.82725+26358.82725)</f>
        <v>0</v>
      </c>
      <c r="Q156" s="16">
        <f>SUM(N156:P156)</f>
        <v>133.8267099999961</v>
      </c>
      <c r="R156" s="5">
        <f>(-26358.82725+26358.82725)</f>
        <v>0</v>
      </c>
      <c r="S156" s="16">
        <f>SUM(Q156:R156)</f>
        <v>133.8267099999961</v>
      </c>
      <c r="T156" s="5">
        <v>84233.5</v>
      </c>
      <c r="U156" s="5"/>
      <c r="V156" s="5">
        <f>SUM(T156:U156)</f>
        <v>84233.5</v>
      </c>
      <c r="W156" s="5">
        <f>(-26358.82725+26358.82725)</f>
        <v>0</v>
      </c>
      <c r="X156" s="16">
        <f>SUM(V156:W156)</f>
        <v>84233.5</v>
      </c>
      <c r="Y156" s="5">
        <f>(-26358.82725+26358.82725)</f>
        <v>0</v>
      </c>
      <c r="Z156" s="16">
        <f>SUM(X156:Y156)</f>
        <v>84233.5</v>
      </c>
      <c r="AA156" s="5"/>
      <c r="AB156" s="16">
        <f>SUM(Z156:AA156)</f>
        <v>84233.5</v>
      </c>
      <c r="AC156" s="5"/>
      <c r="AD156" s="16">
        <f>SUM(AB156:AC156)</f>
        <v>84233.5</v>
      </c>
      <c r="AE156" s="5">
        <v>80094.3</v>
      </c>
      <c r="AF156" s="5"/>
      <c r="AG156" s="5">
        <f>SUM(AE156:AF156)</f>
        <v>80094.3</v>
      </c>
      <c r="AH156" s="5">
        <f>(-26358.82725+26358.82725)</f>
        <v>0</v>
      </c>
      <c r="AI156" s="16">
        <f>SUM(AG156:AH156)</f>
        <v>80094.3</v>
      </c>
      <c r="AJ156" s="5"/>
      <c r="AK156" s="16">
        <f>SUM(AI156:AJ156)</f>
        <v>80094.3</v>
      </c>
      <c r="AL156" s="5"/>
      <c r="AM156" s="16">
        <f>SUM(AK156:AL156)</f>
        <v>80094.3</v>
      </c>
    </row>
    <row r="157" spans="1:39" ht="31.5" hidden="1" outlineLevel="3" x14ac:dyDescent="0.2">
      <c r="A157" s="137" t="s">
        <v>35</v>
      </c>
      <c r="B157" s="137" t="s">
        <v>15</v>
      </c>
      <c r="C157" s="137" t="s">
        <v>121</v>
      </c>
      <c r="D157" s="137"/>
      <c r="E157" s="13" t="s">
        <v>555</v>
      </c>
      <c r="F157" s="4">
        <f t="shared" ref="F157:AM157" si="107">F158</f>
        <v>1306</v>
      </c>
      <c r="G157" s="4">
        <f t="shared" si="107"/>
        <v>-1306</v>
      </c>
      <c r="H157" s="4">
        <f t="shared" si="107"/>
        <v>0</v>
      </c>
      <c r="I157" s="4">
        <f t="shared" si="107"/>
        <v>0</v>
      </c>
      <c r="J157" s="4">
        <f t="shared" si="107"/>
        <v>0</v>
      </c>
      <c r="K157" s="4">
        <f t="shared" si="107"/>
        <v>0</v>
      </c>
      <c r="L157" s="4">
        <f t="shared" si="107"/>
        <v>0</v>
      </c>
      <c r="M157" s="4">
        <f t="shared" si="107"/>
        <v>0</v>
      </c>
      <c r="N157" s="4">
        <f t="shared" si="107"/>
        <v>0</v>
      </c>
      <c r="O157" s="4">
        <f t="shared" si="107"/>
        <v>0</v>
      </c>
      <c r="P157" s="4">
        <f t="shared" si="107"/>
        <v>0</v>
      </c>
      <c r="Q157" s="4">
        <f t="shared" si="107"/>
        <v>0</v>
      </c>
      <c r="R157" s="4">
        <f t="shared" si="107"/>
        <v>0</v>
      </c>
      <c r="S157" s="4">
        <f t="shared" si="107"/>
        <v>0</v>
      </c>
      <c r="T157" s="4">
        <f t="shared" si="107"/>
        <v>1306</v>
      </c>
      <c r="U157" s="4">
        <f t="shared" si="107"/>
        <v>-1306</v>
      </c>
      <c r="V157" s="4">
        <f t="shared" si="107"/>
        <v>0</v>
      </c>
      <c r="W157" s="4">
        <f t="shared" si="107"/>
        <v>0</v>
      </c>
      <c r="X157" s="4">
        <f t="shared" si="107"/>
        <v>0</v>
      </c>
      <c r="Y157" s="4">
        <f t="shared" si="107"/>
        <v>0</v>
      </c>
      <c r="Z157" s="4">
        <f t="shared" si="107"/>
        <v>0</v>
      </c>
      <c r="AA157" s="4">
        <f t="shared" si="107"/>
        <v>0</v>
      </c>
      <c r="AB157" s="4">
        <f t="shared" si="107"/>
        <v>0</v>
      </c>
      <c r="AC157" s="4">
        <f t="shared" si="107"/>
        <v>0</v>
      </c>
      <c r="AD157" s="4">
        <f t="shared" si="107"/>
        <v>0</v>
      </c>
      <c r="AE157" s="4">
        <f t="shared" si="107"/>
        <v>1100</v>
      </c>
      <c r="AF157" s="4">
        <f t="shared" si="107"/>
        <v>-1100</v>
      </c>
      <c r="AG157" s="4">
        <f t="shared" si="107"/>
        <v>0</v>
      </c>
      <c r="AH157" s="4">
        <f t="shared" si="107"/>
        <v>0</v>
      </c>
      <c r="AI157" s="4">
        <f t="shared" si="107"/>
        <v>0</v>
      </c>
      <c r="AJ157" s="4">
        <f t="shared" si="107"/>
        <v>0</v>
      </c>
      <c r="AK157" s="4">
        <f t="shared" si="107"/>
        <v>0</v>
      </c>
      <c r="AL157" s="4">
        <f t="shared" si="107"/>
        <v>0</v>
      </c>
      <c r="AM157" s="4">
        <f t="shared" si="107"/>
        <v>0</v>
      </c>
    </row>
    <row r="158" spans="1:39" ht="15.75" hidden="1" outlineLevel="7" x14ac:dyDescent="0.2">
      <c r="A158" s="138" t="s">
        <v>35</v>
      </c>
      <c r="B158" s="138" t="s">
        <v>15</v>
      </c>
      <c r="C158" s="138" t="s">
        <v>121</v>
      </c>
      <c r="D158" s="138" t="s">
        <v>27</v>
      </c>
      <c r="E158" s="11" t="s">
        <v>28</v>
      </c>
      <c r="F158" s="5">
        <v>1306</v>
      </c>
      <c r="G158" s="5">
        <v>-1306</v>
      </c>
      <c r="H158" s="5">
        <f>SUM(F158:G158)</f>
        <v>0</v>
      </c>
      <c r="I158" s="5"/>
      <c r="J158" s="5"/>
      <c r="K158" s="5"/>
      <c r="L158" s="5">
        <f>SUM(H158:K158)</f>
        <v>0</v>
      </c>
      <c r="M158" s="5"/>
      <c r="N158" s="5">
        <f>SUM(L158:M158)</f>
        <v>0</v>
      </c>
      <c r="O158" s="5"/>
      <c r="P158" s="5"/>
      <c r="Q158" s="5">
        <f>SUM(N158:P158)</f>
        <v>0</v>
      </c>
      <c r="R158" s="5"/>
      <c r="S158" s="5">
        <f>SUM(Q158:R158)</f>
        <v>0</v>
      </c>
      <c r="T158" s="5">
        <v>1306</v>
      </c>
      <c r="U158" s="5">
        <v>-1306</v>
      </c>
      <c r="V158" s="5">
        <f>SUM(T158:U158)</f>
        <v>0</v>
      </c>
      <c r="W158" s="5"/>
      <c r="X158" s="5">
        <f>SUM(V158:W158)</f>
        <v>0</v>
      </c>
      <c r="Y158" s="5"/>
      <c r="Z158" s="5">
        <f>SUM(X158:Y158)</f>
        <v>0</v>
      </c>
      <c r="AA158" s="5"/>
      <c r="AB158" s="5">
        <f>SUM(Z158:AA158)</f>
        <v>0</v>
      </c>
      <c r="AC158" s="5"/>
      <c r="AD158" s="5">
        <f>SUM(AB158:AC158)</f>
        <v>0</v>
      </c>
      <c r="AE158" s="5">
        <v>1100</v>
      </c>
      <c r="AF158" s="5">
        <v>-1100</v>
      </c>
      <c r="AG158" s="5">
        <f>SUM(AE158:AF158)</f>
        <v>0</v>
      </c>
      <c r="AH158" s="5"/>
      <c r="AI158" s="5">
        <f>SUM(AG158:AH158)</f>
        <v>0</v>
      </c>
      <c r="AJ158" s="5"/>
      <c r="AK158" s="5">
        <f>SUM(AI158:AJ158)</f>
        <v>0</v>
      </c>
      <c r="AL158" s="5"/>
      <c r="AM158" s="5">
        <f>SUM(AK158:AL158)</f>
        <v>0</v>
      </c>
    </row>
    <row r="159" spans="1:39" ht="31.5" hidden="1" outlineLevel="7" x14ac:dyDescent="0.2">
      <c r="A159" s="137" t="s">
        <v>35</v>
      </c>
      <c r="B159" s="137" t="s">
        <v>15</v>
      </c>
      <c r="C159" s="40" t="s">
        <v>744</v>
      </c>
      <c r="D159" s="7"/>
      <c r="E159" s="36" t="s">
        <v>745</v>
      </c>
      <c r="F159" s="5"/>
      <c r="G159" s="5"/>
      <c r="H159" s="5"/>
      <c r="I159" s="5"/>
      <c r="J159" s="5"/>
      <c r="K159" s="5"/>
      <c r="L159" s="5"/>
      <c r="M159" s="5"/>
      <c r="N159" s="5"/>
      <c r="O159" s="4">
        <f>O160</f>
        <v>1295.3815400000001</v>
      </c>
      <c r="P159" s="4">
        <f>P160</f>
        <v>0</v>
      </c>
      <c r="Q159" s="4">
        <f>Q160</f>
        <v>1295.3815400000001</v>
      </c>
      <c r="R159" s="4">
        <f>R160</f>
        <v>0</v>
      </c>
      <c r="S159" s="4">
        <f>S160</f>
        <v>1295.3815400000001</v>
      </c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</row>
    <row r="160" spans="1:39" ht="15.75" hidden="1" outlineLevel="7" x14ac:dyDescent="0.2">
      <c r="A160" s="138" t="s">
        <v>35</v>
      </c>
      <c r="B160" s="138" t="s">
        <v>15</v>
      </c>
      <c r="C160" s="42" t="s">
        <v>744</v>
      </c>
      <c r="D160" s="42" t="s">
        <v>27</v>
      </c>
      <c r="E160" s="20" t="s">
        <v>28</v>
      </c>
      <c r="F160" s="5"/>
      <c r="G160" s="5"/>
      <c r="H160" s="5"/>
      <c r="I160" s="5"/>
      <c r="J160" s="5"/>
      <c r="K160" s="5"/>
      <c r="L160" s="5"/>
      <c r="M160" s="5"/>
      <c r="N160" s="5"/>
      <c r="O160" s="16">
        <v>1295.3815400000001</v>
      </c>
      <c r="P160" s="5">
        <f>(-26358.82725+26358.82725)</f>
        <v>0</v>
      </c>
      <c r="Q160" s="16">
        <f>SUM(N160:P160)</f>
        <v>1295.3815400000001</v>
      </c>
      <c r="R160" s="5">
        <f>(-26358.82725+26358.82725)</f>
        <v>0</v>
      </c>
      <c r="S160" s="16">
        <f>SUM(Q160:R160)</f>
        <v>1295.3815400000001</v>
      </c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</row>
    <row r="161" spans="1:39" ht="31.5" outlineLevel="7" x14ac:dyDescent="0.2">
      <c r="A161" s="137" t="s">
        <v>35</v>
      </c>
      <c r="B161" s="137" t="s">
        <v>15</v>
      </c>
      <c r="C161" s="137" t="s">
        <v>746</v>
      </c>
      <c r="D161" s="137"/>
      <c r="E161" s="13" t="s">
        <v>740</v>
      </c>
      <c r="F161" s="5"/>
      <c r="G161" s="5"/>
      <c r="H161" s="5"/>
      <c r="I161" s="5"/>
      <c r="J161" s="5"/>
      <c r="K161" s="5"/>
      <c r="L161" s="5"/>
      <c r="M161" s="4">
        <f t="shared" ref="M161:S161" si="108">M162</f>
        <v>11921</v>
      </c>
      <c r="N161" s="4">
        <f t="shared" si="108"/>
        <v>11921</v>
      </c>
      <c r="O161" s="4">
        <f t="shared" si="108"/>
        <v>0</v>
      </c>
      <c r="P161" s="4">
        <f t="shared" si="108"/>
        <v>0</v>
      </c>
      <c r="Q161" s="4">
        <f t="shared" si="108"/>
        <v>11921</v>
      </c>
      <c r="R161" s="4">
        <f t="shared" si="108"/>
        <v>-8690.3246799999997</v>
      </c>
      <c r="S161" s="4">
        <f t="shared" si="108"/>
        <v>3230.6753200000003</v>
      </c>
      <c r="T161" s="5"/>
      <c r="U161" s="5"/>
      <c r="V161" s="5"/>
      <c r="W161" s="5"/>
      <c r="X161" s="5"/>
      <c r="Y161" s="4">
        <f t="shared" ref="Y161:AD161" si="109">Y162</f>
        <v>1240</v>
      </c>
      <c r="Z161" s="4">
        <f t="shared" si="109"/>
        <v>1240</v>
      </c>
      <c r="AA161" s="4">
        <f t="shared" si="109"/>
        <v>0</v>
      </c>
      <c r="AB161" s="4">
        <f t="shared" si="109"/>
        <v>1240</v>
      </c>
      <c r="AC161" s="4">
        <f t="shared" si="109"/>
        <v>36093.333339999997</v>
      </c>
      <c r="AD161" s="4">
        <f t="shared" si="109"/>
        <v>37333.333339999997</v>
      </c>
      <c r="AE161" s="5"/>
      <c r="AF161" s="5"/>
      <c r="AG161" s="5"/>
      <c r="AH161" s="5"/>
      <c r="AI161" s="5"/>
      <c r="AJ161" s="4">
        <f>AJ162</f>
        <v>0</v>
      </c>
      <c r="AK161" s="4">
        <f>AK162</f>
        <v>0</v>
      </c>
      <c r="AL161" s="4">
        <f>AL162</f>
        <v>14000</v>
      </c>
      <c r="AM161" s="4">
        <f>AM162</f>
        <v>14000</v>
      </c>
    </row>
    <row r="162" spans="1:39" ht="22.5" customHeight="1" outlineLevel="7" x14ac:dyDescent="0.2">
      <c r="A162" s="138" t="s">
        <v>35</v>
      </c>
      <c r="B162" s="138" t="s">
        <v>15</v>
      </c>
      <c r="C162" s="138" t="s">
        <v>746</v>
      </c>
      <c r="D162" s="138" t="s">
        <v>27</v>
      </c>
      <c r="E162" s="11" t="s">
        <v>28</v>
      </c>
      <c r="F162" s="5"/>
      <c r="G162" s="5"/>
      <c r="H162" s="5"/>
      <c r="I162" s="5"/>
      <c r="J162" s="5"/>
      <c r="K162" s="5"/>
      <c r="L162" s="5"/>
      <c r="M162" s="5">
        <v>11921</v>
      </c>
      <c r="N162" s="5">
        <f>SUM(L162:M162)</f>
        <v>11921</v>
      </c>
      <c r="O162" s="5"/>
      <c r="P162" s="5"/>
      <c r="Q162" s="5">
        <f>SUM(N162:P162)</f>
        <v>11921</v>
      </c>
      <c r="R162" s="5">
        <f>-7208.299958-(2000-517.975278)</f>
        <v>-8690.3246799999997</v>
      </c>
      <c r="S162" s="5">
        <f>SUM(Q162:R162)</f>
        <v>3230.6753200000003</v>
      </c>
      <c r="T162" s="5"/>
      <c r="U162" s="5"/>
      <c r="V162" s="5"/>
      <c r="W162" s="5"/>
      <c r="X162" s="5"/>
      <c r="Y162" s="5">
        <v>1240</v>
      </c>
      <c r="Z162" s="5">
        <f>SUM(X162:Y162)</f>
        <v>1240</v>
      </c>
      <c r="AA162" s="5"/>
      <c r="AB162" s="5">
        <f>SUM(Z162:AA162)</f>
        <v>1240</v>
      </c>
      <c r="AC162" s="5">
        <v>36093.333339999997</v>
      </c>
      <c r="AD162" s="5">
        <f>SUM(AB162:AC162)</f>
        <v>37333.333339999997</v>
      </c>
      <c r="AE162" s="5"/>
      <c r="AF162" s="5"/>
      <c r="AG162" s="5"/>
      <c r="AH162" s="5"/>
      <c r="AI162" s="5"/>
      <c r="AJ162" s="5"/>
      <c r="AK162" s="5">
        <f>SUM(AI162:AJ162)</f>
        <v>0</v>
      </c>
      <c r="AL162" s="5">
        <v>14000</v>
      </c>
      <c r="AM162" s="5">
        <f>SUM(AK162:AL162)</f>
        <v>14000</v>
      </c>
    </row>
    <row r="163" spans="1:39" ht="31.5" hidden="1" outlineLevel="7" x14ac:dyDescent="0.2">
      <c r="A163" s="137" t="s">
        <v>35</v>
      </c>
      <c r="B163" s="137" t="s">
        <v>15</v>
      </c>
      <c r="C163" s="137" t="s">
        <v>746</v>
      </c>
      <c r="D163" s="137"/>
      <c r="E163" s="13" t="s">
        <v>796</v>
      </c>
      <c r="F163" s="5"/>
      <c r="G163" s="5"/>
      <c r="H163" s="5"/>
      <c r="I163" s="5"/>
      <c r="J163" s="5"/>
      <c r="K163" s="5"/>
      <c r="L163" s="5"/>
      <c r="M163" s="5"/>
      <c r="N163" s="5"/>
      <c r="O163" s="4">
        <f>O164</f>
        <v>96000</v>
      </c>
      <c r="P163" s="4">
        <f>P164</f>
        <v>0</v>
      </c>
      <c r="Q163" s="4">
        <f>Q164</f>
        <v>96000</v>
      </c>
      <c r="R163" s="4">
        <f>R164</f>
        <v>0</v>
      </c>
      <c r="S163" s="4">
        <f>S164</f>
        <v>96000</v>
      </c>
      <c r="T163" s="5"/>
      <c r="U163" s="5"/>
      <c r="V163" s="5"/>
      <c r="W163" s="5"/>
      <c r="X163" s="5"/>
      <c r="Y163" s="5"/>
      <c r="Z163" s="5"/>
      <c r="AA163" s="4">
        <f>AA164</f>
        <v>112000</v>
      </c>
      <c r="AB163" s="4">
        <f>AB164</f>
        <v>112000</v>
      </c>
      <c r="AC163" s="4">
        <f>AC164</f>
        <v>0</v>
      </c>
      <c r="AD163" s="4">
        <f>AD164</f>
        <v>112000</v>
      </c>
      <c r="AE163" s="5"/>
      <c r="AF163" s="5"/>
      <c r="AG163" s="5"/>
      <c r="AH163" s="5"/>
      <c r="AI163" s="5"/>
      <c r="AJ163" s="4">
        <f>AJ164</f>
        <v>42000</v>
      </c>
      <c r="AK163" s="4">
        <f>AK164</f>
        <v>42000</v>
      </c>
      <c r="AL163" s="4">
        <f>AL164</f>
        <v>0</v>
      </c>
      <c r="AM163" s="4">
        <f>AM164</f>
        <v>42000</v>
      </c>
    </row>
    <row r="164" spans="1:39" ht="15.75" hidden="1" outlineLevel="7" x14ac:dyDescent="0.2">
      <c r="A164" s="138" t="s">
        <v>35</v>
      </c>
      <c r="B164" s="138" t="s">
        <v>15</v>
      </c>
      <c r="C164" s="138" t="s">
        <v>746</v>
      </c>
      <c r="D164" s="138" t="s">
        <v>27</v>
      </c>
      <c r="E164" s="11" t="s">
        <v>28</v>
      </c>
      <c r="F164" s="5"/>
      <c r="G164" s="5"/>
      <c r="H164" s="5"/>
      <c r="I164" s="5"/>
      <c r="J164" s="5"/>
      <c r="K164" s="5"/>
      <c r="L164" s="5"/>
      <c r="M164" s="5"/>
      <c r="N164" s="5"/>
      <c r="O164" s="5">
        <v>96000</v>
      </c>
      <c r="P164" s="5"/>
      <c r="Q164" s="5">
        <f>SUM(N164:P164)</f>
        <v>96000</v>
      </c>
      <c r="R164" s="5"/>
      <c r="S164" s="5">
        <f>SUM(Q164:R164)</f>
        <v>96000</v>
      </c>
      <c r="T164" s="5"/>
      <c r="U164" s="5"/>
      <c r="V164" s="5"/>
      <c r="W164" s="5"/>
      <c r="X164" s="5"/>
      <c r="Y164" s="5"/>
      <c r="Z164" s="5"/>
      <c r="AA164" s="5">
        <v>112000</v>
      </c>
      <c r="AB164" s="5">
        <f>SUM(Z164:AA164)</f>
        <v>112000</v>
      </c>
      <c r="AC164" s="5"/>
      <c r="AD164" s="5">
        <f>SUM(AB164:AC164)</f>
        <v>112000</v>
      </c>
      <c r="AE164" s="5"/>
      <c r="AF164" s="5"/>
      <c r="AG164" s="5"/>
      <c r="AH164" s="5"/>
      <c r="AI164" s="5"/>
      <c r="AJ164" s="5">
        <v>42000</v>
      </c>
      <c r="AK164" s="5">
        <f>SUM(AI164:AJ164)</f>
        <v>42000</v>
      </c>
      <c r="AL164" s="5"/>
      <c r="AM164" s="5">
        <f>SUM(AK164:AL164)</f>
        <v>42000</v>
      </c>
    </row>
    <row r="165" spans="1:39" ht="15.75" outlineLevel="7" x14ac:dyDescent="0.2">
      <c r="A165" s="137" t="s">
        <v>35</v>
      </c>
      <c r="B165" s="137" t="s">
        <v>556</v>
      </c>
      <c r="C165" s="138"/>
      <c r="D165" s="138"/>
      <c r="E165" s="8" t="s">
        <v>538</v>
      </c>
      <c r="F165" s="4">
        <f t="shared" ref="F165:AM165" si="110">F166+F178+F193</f>
        <v>39142.699999999997</v>
      </c>
      <c r="G165" s="4">
        <f t="shared" si="110"/>
        <v>0</v>
      </c>
      <c r="H165" s="4">
        <f t="shared" si="110"/>
        <v>39142.699999999997</v>
      </c>
      <c r="I165" s="4">
        <f t="shared" si="110"/>
        <v>0</v>
      </c>
      <c r="J165" s="4">
        <f t="shared" si="110"/>
        <v>5797.9610000000002</v>
      </c>
      <c r="K165" s="4">
        <f t="shared" si="110"/>
        <v>0</v>
      </c>
      <c r="L165" s="4">
        <f t="shared" si="110"/>
        <v>44940.661</v>
      </c>
      <c r="M165" s="4">
        <f t="shared" si="110"/>
        <v>1807.1708600000002</v>
      </c>
      <c r="N165" s="4">
        <f t="shared" si="110"/>
        <v>46747.831859999998</v>
      </c>
      <c r="O165" s="4">
        <f t="shared" si="110"/>
        <v>0</v>
      </c>
      <c r="P165" s="4">
        <f t="shared" si="110"/>
        <v>-27.900000000000002</v>
      </c>
      <c r="Q165" s="4">
        <f t="shared" si="110"/>
        <v>46719.931859999997</v>
      </c>
      <c r="R165" s="4">
        <f t="shared" si="110"/>
        <v>227.99157</v>
      </c>
      <c r="S165" s="4">
        <f t="shared" si="110"/>
        <v>46947.923429999995</v>
      </c>
      <c r="T165" s="4">
        <f t="shared" si="110"/>
        <v>37594.300000000003</v>
      </c>
      <c r="U165" s="4">
        <f t="shared" si="110"/>
        <v>0</v>
      </c>
      <c r="V165" s="4">
        <f t="shared" si="110"/>
        <v>37594.300000000003</v>
      </c>
      <c r="W165" s="4">
        <f t="shared" si="110"/>
        <v>0</v>
      </c>
      <c r="X165" s="4">
        <f t="shared" si="110"/>
        <v>37594.300000000003</v>
      </c>
      <c r="Y165" s="4">
        <f t="shared" si="110"/>
        <v>0</v>
      </c>
      <c r="Z165" s="4">
        <f t="shared" si="110"/>
        <v>37594.300000000003</v>
      </c>
      <c r="AA165" s="4">
        <f t="shared" si="110"/>
        <v>0</v>
      </c>
      <c r="AB165" s="4">
        <f t="shared" si="110"/>
        <v>37594.300000000003</v>
      </c>
      <c r="AC165" s="4">
        <f t="shared" si="110"/>
        <v>0</v>
      </c>
      <c r="AD165" s="4">
        <f t="shared" si="110"/>
        <v>37594.300000000003</v>
      </c>
      <c r="AE165" s="4">
        <f t="shared" si="110"/>
        <v>34505.199999999997</v>
      </c>
      <c r="AF165" s="4">
        <f t="shared" si="110"/>
        <v>0</v>
      </c>
      <c r="AG165" s="4">
        <f t="shared" si="110"/>
        <v>34505.199999999997</v>
      </c>
      <c r="AH165" s="4">
        <f t="shared" si="110"/>
        <v>0</v>
      </c>
      <c r="AI165" s="4">
        <f t="shared" si="110"/>
        <v>34505.199999999997</v>
      </c>
      <c r="AJ165" s="4">
        <f t="shared" si="110"/>
        <v>0</v>
      </c>
      <c r="AK165" s="4">
        <f t="shared" si="110"/>
        <v>34505.199999999997</v>
      </c>
      <c r="AL165" s="4">
        <f t="shared" si="110"/>
        <v>0</v>
      </c>
      <c r="AM165" s="4">
        <f t="shared" si="110"/>
        <v>34505.199999999997</v>
      </c>
    </row>
    <row r="166" spans="1:39" ht="15.75" outlineLevel="1" x14ac:dyDescent="0.2">
      <c r="A166" s="137" t="s">
        <v>35</v>
      </c>
      <c r="B166" s="137" t="s">
        <v>122</v>
      </c>
      <c r="C166" s="137"/>
      <c r="D166" s="137"/>
      <c r="E166" s="13" t="s">
        <v>123</v>
      </c>
      <c r="F166" s="4">
        <f t="shared" ref="F166:AM166" si="111">F167</f>
        <v>15822.900000000001</v>
      </c>
      <c r="G166" s="4">
        <f t="shared" si="111"/>
        <v>0</v>
      </c>
      <c r="H166" s="4">
        <f t="shared" si="111"/>
        <v>15822.900000000001</v>
      </c>
      <c r="I166" s="4">
        <f t="shared" si="111"/>
        <v>0</v>
      </c>
      <c r="J166" s="4">
        <f t="shared" si="111"/>
        <v>363.33332999999999</v>
      </c>
      <c r="K166" s="4">
        <f t="shared" si="111"/>
        <v>0</v>
      </c>
      <c r="L166" s="4">
        <f t="shared" si="111"/>
        <v>16186.233330000001</v>
      </c>
      <c r="M166" s="4">
        <f t="shared" si="111"/>
        <v>524.20249000000001</v>
      </c>
      <c r="N166" s="4">
        <f t="shared" si="111"/>
        <v>16710.435819999999</v>
      </c>
      <c r="O166" s="4">
        <f t="shared" si="111"/>
        <v>0</v>
      </c>
      <c r="P166" s="4">
        <f t="shared" si="111"/>
        <v>0</v>
      </c>
      <c r="Q166" s="4">
        <f t="shared" si="111"/>
        <v>16710.435819999999</v>
      </c>
      <c r="R166" s="4">
        <f t="shared" si="111"/>
        <v>125.99157</v>
      </c>
      <c r="S166" s="4">
        <f t="shared" si="111"/>
        <v>16836.427390000001</v>
      </c>
      <c r="T166" s="4">
        <f t="shared" si="111"/>
        <v>15076.7</v>
      </c>
      <c r="U166" s="4">
        <f t="shared" si="111"/>
        <v>0</v>
      </c>
      <c r="V166" s="4">
        <f t="shared" si="111"/>
        <v>15076.7</v>
      </c>
      <c r="W166" s="4">
        <f t="shared" si="111"/>
        <v>0</v>
      </c>
      <c r="X166" s="4">
        <f t="shared" si="111"/>
        <v>15076.7</v>
      </c>
      <c r="Y166" s="4">
        <f t="shared" si="111"/>
        <v>0</v>
      </c>
      <c r="Z166" s="4">
        <f t="shared" si="111"/>
        <v>15076.7</v>
      </c>
      <c r="AA166" s="4">
        <f t="shared" si="111"/>
        <v>0</v>
      </c>
      <c r="AB166" s="4">
        <f t="shared" si="111"/>
        <v>15076.7</v>
      </c>
      <c r="AC166" s="4">
        <f t="shared" si="111"/>
        <v>0</v>
      </c>
      <c r="AD166" s="4">
        <f t="shared" si="111"/>
        <v>15076.7</v>
      </c>
      <c r="AE166" s="4">
        <f t="shared" si="111"/>
        <v>13630.1</v>
      </c>
      <c r="AF166" s="4">
        <f t="shared" si="111"/>
        <v>0</v>
      </c>
      <c r="AG166" s="4">
        <f t="shared" si="111"/>
        <v>13630.1</v>
      </c>
      <c r="AH166" s="4">
        <f t="shared" si="111"/>
        <v>0</v>
      </c>
      <c r="AI166" s="4">
        <f t="shared" si="111"/>
        <v>13630.1</v>
      </c>
      <c r="AJ166" s="4">
        <f t="shared" si="111"/>
        <v>0</v>
      </c>
      <c r="AK166" s="4">
        <f t="shared" si="111"/>
        <v>13630.1</v>
      </c>
      <c r="AL166" s="4">
        <f t="shared" si="111"/>
        <v>0</v>
      </c>
      <c r="AM166" s="4">
        <f t="shared" si="111"/>
        <v>13630.1</v>
      </c>
    </row>
    <row r="167" spans="1:39" ht="47.25" outlineLevel="2" x14ac:dyDescent="0.2">
      <c r="A167" s="137" t="s">
        <v>35</v>
      </c>
      <c r="B167" s="137" t="s">
        <v>122</v>
      </c>
      <c r="C167" s="137" t="s">
        <v>76</v>
      </c>
      <c r="D167" s="137"/>
      <c r="E167" s="13" t="s">
        <v>77</v>
      </c>
      <c r="F167" s="4">
        <f t="shared" ref="F167:AM167" si="112">F168+F172</f>
        <v>15822.900000000001</v>
      </c>
      <c r="G167" s="4">
        <f t="shared" si="112"/>
        <v>0</v>
      </c>
      <c r="H167" s="4">
        <f t="shared" si="112"/>
        <v>15822.900000000001</v>
      </c>
      <c r="I167" s="4">
        <f t="shared" si="112"/>
        <v>0</v>
      </c>
      <c r="J167" s="4">
        <f t="shared" si="112"/>
        <v>363.33332999999999</v>
      </c>
      <c r="K167" s="4">
        <f t="shared" si="112"/>
        <v>0</v>
      </c>
      <c r="L167" s="4">
        <f t="shared" si="112"/>
        <v>16186.233330000001</v>
      </c>
      <c r="M167" s="4">
        <f t="shared" si="112"/>
        <v>524.20249000000001</v>
      </c>
      <c r="N167" s="4">
        <f t="shared" si="112"/>
        <v>16710.435819999999</v>
      </c>
      <c r="O167" s="4">
        <f t="shared" si="112"/>
        <v>0</v>
      </c>
      <c r="P167" s="4">
        <f t="shared" si="112"/>
        <v>0</v>
      </c>
      <c r="Q167" s="4">
        <f t="shared" si="112"/>
        <v>16710.435819999999</v>
      </c>
      <c r="R167" s="4">
        <f t="shared" si="112"/>
        <v>125.99157</v>
      </c>
      <c r="S167" s="4">
        <f t="shared" si="112"/>
        <v>16836.427390000001</v>
      </c>
      <c r="T167" s="4">
        <f t="shared" si="112"/>
        <v>15076.7</v>
      </c>
      <c r="U167" s="4">
        <f t="shared" si="112"/>
        <v>0</v>
      </c>
      <c r="V167" s="4">
        <f t="shared" si="112"/>
        <v>15076.7</v>
      </c>
      <c r="W167" s="4">
        <f t="shared" si="112"/>
        <v>0</v>
      </c>
      <c r="X167" s="4">
        <f t="shared" si="112"/>
        <v>15076.7</v>
      </c>
      <c r="Y167" s="4">
        <f t="shared" si="112"/>
        <v>0</v>
      </c>
      <c r="Z167" s="4">
        <f t="shared" si="112"/>
        <v>15076.7</v>
      </c>
      <c r="AA167" s="4">
        <f t="shared" si="112"/>
        <v>0</v>
      </c>
      <c r="AB167" s="4">
        <f t="shared" si="112"/>
        <v>15076.7</v>
      </c>
      <c r="AC167" s="4">
        <f t="shared" si="112"/>
        <v>0</v>
      </c>
      <c r="AD167" s="4">
        <f t="shared" si="112"/>
        <v>15076.7</v>
      </c>
      <c r="AE167" s="4">
        <f t="shared" si="112"/>
        <v>13630.1</v>
      </c>
      <c r="AF167" s="4">
        <f t="shared" si="112"/>
        <v>0</v>
      </c>
      <c r="AG167" s="4">
        <f t="shared" si="112"/>
        <v>13630.1</v>
      </c>
      <c r="AH167" s="4">
        <f t="shared" si="112"/>
        <v>0</v>
      </c>
      <c r="AI167" s="4">
        <f t="shared" si="112"/>
        <v>13630.1</v>
      </c>
      <c r="AJ167" s="4">
        <f t="shared" si="112"/>
        <v>0</v>
      </c>
      <c r="AK167" s="4">
        <f t="shared" si="112"/>
        <v>13630.1</v>
      </c>
      <c r="AL167" s="4">
        <f t="shared" si="112"/>
        <v>0</v>
      </c>
      <c r="AM167" s="4">
        <f t="shared" si="112"/>
        <v>13630.1</v>
      </c>
    </row>
    <row r="168" spans="1:39" ht="31.5" outlineLevel="3" x14ac:dyDescent="0.2">
      <c r="A168" s="137" t="s">
        <v>35</v>
      </c>
      <c r="B168" s="137" t="s">
        <v>122</v>
      </c>
      <c r="C168" s="137" t="s">
        <v>124</v>
      </c>
      <c r="D168" s="137"/>
      <c r="E168" s="13" t="s">
        <v>125</v>
      </c>
      <c r="F168" s="4">
        <f t="shared" ref="F168:O170" si="113">F169</f>
        <v>1218.2</v>
      </c>
      <c r="G168" s="4">
        <f t="shared" si="113"/>
        <v>0</v>
      </c>
      <c r="H168" s="4">
        <f t="shared" si="113"/>
        <v>1218.2</v>
      </c>
      <c r="I168" s="4">
        <f t="shared" si="113"/>
        <v>0</v>
      </c>
      <c r="J168" s="4">
        <f t="shared" si="113"/>
        <v>0</v>
      </c>
      <c r="K168" s="4">
        <f t="shared" si="113"/>
        <v>0</v>
      </c>
      <c r="L168" s="4">
        <f t="shared" si="113"/>
        <v>1218.2</v>
      </c>
      <c r="M168" s="4">
        <f t="shared" si="113"/>
        <v>0</v>
      </c>
      <c r="N168" s="4">
        <f t="shared" si="113"/>
        <v>1218.2</v>
      </c>
      <c r="O168" s="4">
        <f t="shared" si="113"/>
        <v>0</v>
      </c>
      <c r="P168" s="4">
        <f t="shared" ref="P168:Y170" si="114">P169</f>
        <v>0</v>
      </c>
      <c r="Q168" s="4">
        <f t="shared" si="114"/>
        <v>1218.2</v>
      </c>
      <c r="R168" s="4">
        <f t="shared" si="114"/>
        <v>125.99157</v>
      </c>
      <c r="S168" s="4">
        <f t="shared" si="114"/>
        <v>1344.19157</v>
      </c>
      <c r="T168" s="4">
        <f t="shared" si="114"/>
        <v>1218.2</v>
      </c>
      <c r="U168" s="4">
        <f t="shared" si="114"/>
        <v>0</v>
      </c>
      <c r="V168" s="4">
        <f t="shared" si="114"/>
        <v>1218.2</v>
      </c>
      <c r="W168" s="4">
        <f t="shared" si="114"/>
        <v>0</v>
      </c>
      <c r="X168" s="4">
        <f t="shared" si="114"/>
        <v>1218.2</v>
      </c>
      <c r="Y168" s="4">
        <f t="shared" si="114"/>
        <v>0</v>
      </c>
      <c r="Z168" s="4">
        <f t="shared" ref="Z168:AI170" si="115">Z169</f>
        <v>1218.2</v>
      </c>
      <c r="AA168" s="4">
        <f t="shared" si="115"/>
        <v>0</v>
      </c>
      <c r="AB168" s="4">
        <f t="shared" si="115"/>
        <v>1218.2</v>
      </c>
      <c r="AC168" s="4">
        <f t="shared" si="115"/>
        <v>0</v>
      </c>
      <c r="AD168" s="4">
        <f t="shared" si="115"/>
        <v>1218.2</v>
      </c>
      <c r="AE168" s="4">
        <f t="shared" si="115"/>
        <v>1096</v>
      </c>
      <c r="AF168" s="4">
        <f t="shared" si="115"/>
        <v>0</v>
      </c>
      <c r="AG168" s="4">
        <f t="shared" si="115"/>
        <v>1096</v>
      </c>
      <c r="AH168" s="4">
        <f t="shared" si="115"/>
        <v>0</v>
      </c>
      <c r="AI168" s="4">
        <f t="shared" si="115"/>
        <v>1096</v>
      </c>
      <c r="AJ168" s="4">
        <f t="shared" ref="AJ168:AM170" si="116">AJ169</f>
        <v>0</v>
      </c>
      <c r="AK168" s="4">
        <f t="shared" si="116"/>
        <v>1096</v>
      </c>
      <c r="AL168" s="4">
        <f t="shared" si="116"/>
        <v>0</v>
      </c>
      <c r="AM168" s="4">
        <f t="shared" si="116"/>
        <v>1096</v>
      </c>
    </row>
    <row r="169" spans="1:39" ht="47.25" outlineLevel="4" x14ac:dyDescent="0.2">
      <c r="A169" s="137" t="s">
        <v>35</v>
      </c>
      <c r="B169" s="137" t="s">
        <v>122</v>
      </c>
      <c r="C169" s="137" t="s">
        <v>126</v>
      </c>
      <c r="D169" s="137"/>
      <c r="E169" s="13" t="s">
        <v>127</v>
      </c>
      <c r="F169" s="4">
        <f t="shared" si="113"/>
        <v>1218.2</v>
      </c>
      <c r="G169" s="4">
        <f t="shared" si="113"/>
        <v>0</v>
      </c>
      <c r="H169" s="4">
        <f t="shared" si="113"/>
        <v>1218.2</v>
      </c>
      <c r="I169" s="4">
        <f t="shared" si="113"/>
        <v>0</v>
      </c>
      <c r="J169" s="4">
        <f t="shared" si="113"/>
        <v>0</v>
      </c>
      <c r="K169" s="4">
        <f t="shared" si="113"/>
        <v>0</v>
      </c>
      <c r="L169" s="4">
        <f t="shared" si="113"/>
        <v>1218.2</v>
      </c>
      <c r="M169" s="4">
        <f t="shared" si="113"/>
        <v>0</v>
      </c>
      <c r="N169" s="4">
        <f t="shared" si="113"/>
        <v>1218.2</v>
      </c>
      <c r="O169" s="4">
        <f t="shared" si="113"/>
        <v>0</v>
      </c>
      <c r="P169" s="4">
        <f t="shared" si="114"/>
        <v>0</v>
      </c>
      <c r="Q169" s="4">
        <f t="shared" si="114"/>
        <v>1218.2</v>
      </c>
      <c r="R169" s="4">
        <f t="shared" si="114"/>
        <v>125.99157</v>
      </c>
      <c r="S169" s="4">
        <f t="shared" si="114"/>
        <v>1344.19157</v>
      </c>
      <c r="T169" s="4">
        <f t="shared" si="114"/>
        <v>1218.2</v>
      </c>
      <c r="U169" s="4">
        <f t="shared" si="114"/>
        <v>0</v>
      </c>
      <c r="V169" s="4">
        <f t="shared" si="114"/>
        <v>1218.2</v>
      </c>
      <c r="W169" s="4">
        <f t="shared" si="114"/>
        <v>0</v>
      </c>
      <c r="X169" s="4">
        <f t="shared" si="114"/>
        <v>1218.2</v>
      </c>
      <c r="Y169" s="4">
        <f t="shared" si="114"/>
        <v>0</v>
      </c>
      <c r="Z169" s="4">
        <f t="shared" si="115"/>
        <v>1218.2</v>
      </c>
      <c r="AA169" s="4">
        <f t="shared" si="115"/>
        <v>0</v>
      </c>
      <c r="AB169" s="4">
        <f t="shared" si="115"/>
        <v>1218.2</v>
      </c>
      <c r="AC169" s="4">
        <f t="shared" si="115"/>
        <v>0</v>
      </c>
      <c r="AD169" s="4">
        <f t="shared" si="115"/>
        <v>1218.2</v>
      </c>
      <c r="AE169" s="4">
        <f t="shared" si="115"/>
        <v>1096</v>
      </c>
      <c r="AF169" s="4">
        <f t="shared" si="115"/>
        <v>0</v>
      </c>
      <c r="AG169" s="4">
        <f t="shared" si="115"/>
        <v>1096</v>
      </c>
      <c r="AH169" s="4">
        <f t="shared" si="115"/>
        <v>0</v>
      </c>
      <c r="AI169" s="4">
        <f t="shared" si="115"/>
        <v>1096</v>
      </c>
      <c r="AJ169" s="4">
        <f t="shared" si="116"/>
        <v>0</v>
      </c>
      <c r="AK169" s="4">
        <f t="shared" si="116"/>
        <v>1096</v>
      </c>
      <c r="AL169" s="4">
        <f t="shared" si="116"/>
        <v>0</v>
      </c>
      <c r="AM169" s="4">
        <f t="shared" si="116"/>
        <v>1096</v>
      </c>
    </row>
    <row r="170" spans="1:39" ht="31.5" outlineLevel="5" x14ac:dyDescent="0.2">
      <c r="A170" s="137" t="s">
        <v>35</v>
      </c>
      <c r="B170" s="137" t="s">
        <v>122</v>
      </c>
      <c r="C170" s="137" t="s">
        <v>128</v>
      </c>
      <c r="D170" s="137"/>
      <c r="E170" s="13" t="s">
        <v>129</v>
      </c>
      <c r="F170" s="4">
        <f t="shared" si="113"/>
        <v>1218.2</v>
      </c>
      <c r="G170" s="4">
        <f t="shared" si="113"/>
        <v>0</v>
      </c>
      <c r="H170" s="4">
        <f t="shared" si="113"/>
        <v>1218.2</v>
      </c>
      <c r="I170" s="4">
        <f t="shared" si="113"/>
        <v>0</v>
      </c>
      <c r="J170" s="4">
        <f t="shared" si="113"/>
        <v>0</v>
      </c>
      <c r="K170" s="4">
        <f t="shared" si="113"/>
        <v>0</v>
      </c>
      <c r="L170" s="4">
        <f t="shared" si="113"/>
        <v>1218.2</v>
      </c>
      <c r="M170" s="4">
        <f t="shared" si="113"/>
        <v>0</v>
      </c>
      <c r="N170" s="4">
        <f t="shared" si="113"/>
        <v>1218.2</v>
      </c>
      <c r="O170" s="4">
        <f t="shared" si="113"/>
        <v>0</v>
      </c>
      <c r="P170" s="4">
        <f t="shared" si="114"/>
        <v>0</v>
      </c>
      <c r="Q170" s="4">
        <f t="shared" si="114"/>
        <v>1218.2</v>
      </c>
      <c r="R170" s="4">
        <f t="shared" si="114"/>
        <v>125.99157</v>
      </c>
      <c r="S170" s="4">
        <f t="shared" si="114"/>
        <v>1344.19157</v>
      </c>
      <c r="T170" s="4">
        <f t="shared" si="114"/>
        <v>1218.2</v>
      </c>
      <c r="U170" s="4">
        <f t="shared" si="114"/>
        <v>0</v>
      </c>
      <c r="V170" s="4">
        <f t="shared" si="114"/>
        <v>1218.2</v>
      </c>
      <c r="W170" s="4">
        <f t="shared" si="114"/>
        <v>0</v>
      </c>
      <c r="X170" s="4">
        <f t="shared" si="114"/>
        <v>1218.2</v>
      </c>
      <c r="Y170" s="4">
        <f t="shared" si="114"/>
        <v>0</v>
      </c>
      <c r="Z170" s="4">
        <f t="shared" si="115"/>
        <v>1218.2</v>
      </c>
      <c r="AA170" s="4">
        <f t="shared" si="115"/>
        <v>0</v>
      </c>
      <c r="AB170" s="4">
        <f t="shared" si="115"/>
        <v>1218.2</v>
      </c>
      <c r="AC170" s="4">
        <f t="shared" si="115"/>
        <v>0</v>
      </c>
      <c r="AD170" s="4">
        <f t="shared" si="115"/>
        <v>1218.2</v>
      </c>
      <c r="AE170" s="4">
        <f t="shared" si="115"/>
        <v>1096</v>
      </c>
      <c r="AF170" s="4">
        <f t="shared" si="115"/>
        <v>0</v>
      </c>
      <c r="AG170" s="4">
        <f t="shared" si="115"/>
        <v>1096</v>
      </c>
      <c r="AH170" s="4">
        <f t="shared" si="115"/>
        <v>0</v>
      </c>
      <c r="AI170" s="4">
        <f t="shared" si="115"/>
        <v>1096</v>
      </c>
      <c r="AJ170" s="4">
        <f t="shared" si="116"/>
        <v>0</v>
      </c>
      <c r="AK170" s="4">
        <f t="shared" si="116"/>
        <v>1096</v>
      </c>
      <c r="AL170" s="4">
        <f t="shared" si="116"/>
        <v>0</v>
      </c>
      <c r="AM170" s="4">
        <f t="shared" si="116"/>
        <v>1096</v>
      </c>
    </row>
    <row r="171" spans="1:39" ht="31.5" outlineLevel="7" x14ac:dyDescent="0.2">
      <c r="A171" s="138" t="s">
        <v>35</v>
      </c>
      <c r="B171" s="138" t="s">
        <v>122</v>
      </c>
      <c r="C171" s="138" t="s">
        <v>128</v>
      </c>
      <c r="D171" s="138" t="s">
        <v>11</v>
      </c>
      <c r="E171" s="11" t="s">
        <v>12</v>
      </c>
      <c r="F171" s="5">
        <v>1218.2</v>
      </c>
      <c r="G171" s="5"/>
      <c r="H171" s="5">
        <f>SUM(F171:G171)</f>
        <v>1218.2</v>
      </c>
      <c r="I171" s="5"/>
      <c r="J171" s="5"/>
      <c r="K171" s="5"/>
      <c r="L171" s="5">
        <f>SUM(H171:K171)</f>
        <v>1218.2</v>
      </c>
      <c r="M171" s="5"/>
      <c r="N171" s="5">
        <f>SUM(L171:M171)</f>
        <v>1218.2</v>
      </c>
      <c r="O171" s="5"/>
      <c r="P171" s="5"/>
      <c r="Q171" s="5">
        <f>SUM(N171:P171)</f>
        <v>1218.2</v>
      </c>
      <c r="R171" s="5">
        <f>100+25.99157</f>
        <v>125.99157</v>
      </c>
      <c r="S171" s="5">
        <f>SUM(Q171:R171)</f>
        <v>1344.19157</v>
      </c>
      <c r="T171" s="5">
        <v>1218.2</v>
      </c>
      <c r="U171" s="5"/>
      <c r="V171" s="5">
        <f>SUM(T171:U171)</f>
        <v>1218.2</v>
      </c>
      <c r="W171" s="5"/>
      <c r="X171" s="5">
        <f>SUM(V171:W171)</f>
        <v>1218.2</v>
      </c>
      <c r="Y171" s="5"/>
      <c r="Z171" s="5">
        <f>SUM(X171:Y171)</f>
        <v>1218.2</v>
      </c>
      <c r="AA171" s="5"/>
      <c r="AB171" s="5">
        <f>SUM(Z171:AA171)</f>
        <v>1218.2</v>
      </c>
      <c r="AC171" s="5"/>
      <c r="AD171" s="5">
        <f>SUM(AB171:AC171)</f>
        <v>1218.2</v>
      </c>
      <c r="AE171" s="5">
        <v>1096</v>
      </c>
      <c r="AF171" s="5"/>
      <c r="AG171" s="5">
        <f>SUM(AE171:AF171)</f>
        <v>1096</v>
      </c>
      <c r="AH171" s="5"/>
      <c r="AI171" s="5">
        <f>SUM(AG171:AH171)</f>
        <v>1096</v>
      </c>
      <c r="AJ171" s="5"/>
      <c r="AK171" s="5">
        <f>SUM(AI171:AJ171)</f>
        <v>1096</v>
      </c>
      <c r="AL171" s="5"/>
      <c r="AM171" s="5">
        <f>SUM(AK171:AL171)</f>
        <v>1096</v>
      </c>
    </row>
    <row r="172" spans="1:39" ht="47.25" hidden="1" outlineLevel="3" x14ac:dyDescent="0.2">
      <c r="A172" s="137" t="s">
        <v>35</v>
      </c>
      <c r="B172" s="137" t="s">
        <v>122</v>
      </c>
      <c r="C172" s="137" t="s">
        <v>130</v>
      </c>
      <c r="D172" s="137"/>
      <c r="E172" s="13" t="s">
        <v>131</v>
      </c>
      <c r="F172" s="4">
        <f t="shared" ref="F172:O173" si="117">F173</f>
        <v>14604.7</v>
      </c>
      <c r="G172" s="4">
        <f t="shared" si="117"/>
        <v>0</v>
      </c>
      <c r="H172" s="4">
        <f t="shared" si="117"/>
        <v>14604.7</v>
      </c>
      <c r="I172" s="4">
        <f t="shared" si="117"/>
        <v>0</v>
      </c>
      <c r="J172" s="4">
        <f t="shared" si="117"/>
        <v>363.33332999999999</v>
      </c>
      <c r="K172" s="4">
        <f t="shared" si="117"/>
        <v>0</v>
      </c>
      <c r="L172" s="4">
        <f t="shared" si="117"/>
        <v>14968.03333</v>
      </c>
      <c r="M172" s="4">
        <f t="shared" si="117"/>
        <v>524.20249000000001</v>
      </c>
      <c r="N172" s="4">
        <f t="shared" si="117"/>
        <v>15492.23582</v>
      </c>
      <c r="O172" s="4">
        <f t="shared" si="117"/>
        <v>0</v>
      </c>
      <c r="P172" s="4">
        <f t="shared" ref="P172:Y173" si="118">P173</f>
        <v>0</v>
      </c>
      <c r="Q172" s="4">
        <f t="shared" si="118"/>
        <v>15492.23582</v>
      </c>
      <c r="R172" s="4">
        <f t="shared" si="118"/>
        <v>0</v>
      </c>
      <c r="S172" s="4">
        <f t="shared" si="118"/>
        <v>15492.23582</v>
      </c>
      <c r="T172" s="4">
        <f t="shared" si="118"/>
        <v>13858.5</v>
      </c>
      <c r="U172" s="4">
        <f t="shared" si="118"/>
        <v>0</v>
      </c>
      <c r="V172" s="4">
        <f t="shared" si="118"/>
        <v>13858.5</v>
      </c>
      <c r="W172" s="4">
        <f t="shared" si="118"/>
        <v>0</v>
      </c>
      <c r="X172" s="4">
        <f t="shared" si="118"/>
        <v>13858.5</v>
      </c>
      <c r="Y172" s="4">
        <f t="shared" si="118"/>
        <v>0</v>
      </c>
      <c r="Z172" s="4">
        <f t="shared" ref="Z172:AI173" si="119">Z173</f>
        <v>13858.5</v>
      </c>
      <c r="AA172" s="4">
        <f t="shared" si="119"/>
        <v>0</v>
      </c>
      <c r="AB172" s="4">
        <f t="shared" si="119"/>
        <v>13858.5</v>
      </c>
      <c r="AC172" s="4">
        <f t="shared" si="119"/>
        <v>0</v>
      </c>
      <c r="AD172" s="4">
        <f t="shared" si="119"/>
        <v>13858.5</v>
      </c>
      <c r="AE172" s="4">
        <f t="shared" si="119"/>
        <v>12534.1</v>
      </c>
      <c r="AF172" s="4">
        <f t="shared" si="119"/>
        <v>0</v>
      </c>
      <c r="AG172" s="4">
        <f t="shared" si="119"/>
        <v>12534.1</v>
      </c>
      <c r="AH172" s="4">
        <f t="shared" si="119"/>
        <v>0</v>
      </c>
      <c r="AI172" s="4">
        <f t="shared" si="119"/>
        <v>12534.1</v>
      </c>
      <c r="AJ172" s="4">
        <f t="shared" ref="AJ172:AM173" si="120">AJ173</f>
        <v>0</v>
      </c>
      <c r="AK172" s="4">
        <f t="shared" si="120"/>
        <v>12534.1</v>
      </c>
      <c r="AL172" s="4">
        <f t="shared" si="120"/>
        <v>0</v>
      </c>
      <c r="AM172" s="4">
        <f t="shared" si="120"/>
        <v>12534.1</v>
      </c>
    </row>
    <row r="173" spans="1:39" ht="31.5" hidden="1" outlineLevel="4" x14ac:dyDescent="0.2">
      <c r="A173" s="137" t="s">
        <v>35</v>
      </c>
      <c r="B173" s="137" t="s">
        <v>122</v>
      </c>
      <c r="C173" s="137" t="s">
        <v>132</v>
      </c>
      <c r="D173" s="137"/>
      <c r="E173" s="13" t="s">
        <v>57</v>
      </c>
      <c r="F173" s="4">
        <f t="shared" si="117"/>
        <v>14604.7</v>
      </c>
      <c r="G173" s="4">
        <f t="shared" si="117"/>
        <v>0</v>
      </c>
      <c r="H173" s="4">
        <f t="shared" si="117"/>
        <v>14604.7</v>
      </c>
      <c r="I173" s="4">
        <f t="shared" si="117"/>
        <v>0</v>
      </c>
      <c r="J173" s="4">
        <f t="shared" si="117"/>
        <v>363.33332999999999</v>
      </c>
      <c r="K173" s="4">
        <f t="shared" si="117"/>
        <v>0</v>
      </c>
      <c r="L173" s="4">
        <f t="shared" si="117"/>
        <v>14968.03333</v>
      </c>
      <c r="M173" s="4">
        <f t="shared" si="117"/>
        <v>524.20249000000001</v>
      </c>
      <c r="N173" s="4">
        <f t="shared" si="117"/>
        <v>15492.23582</v>
      </c>
      <c r="O173" s="4">
        <f t="shared" si="117"/>
        <v>0</v>
      </c>
      <c r="P173" s="4">
        <f t="shared" si="118"/>
        <v>0</v>
      </c>
      <c r="Q173" s="4">
        <f t="shared" si="118"/>
        <v>15492.23582</v>
      </c>
      <c r="R173" s="4">
        <f t="shared" si="118"/>
        <v>0</v>
      </c>
      <c r="S173" s="4">
        <f t="shared" si="118"/>
        <v>15492.23582</v>
      </c>
      <c r="T173" s="4">
        <f t="shared" si="118"/>
        <v>13858.5</v>
      </c>
      <c r="U173" s="4">
        <f t="shared" si="118"/>
        <v>0</v>
      </c>
      <c r="V173" s="4">
        <f t="shared" si="118"/>
        <v>13858.5</v>
      </c>
      <c r="W173" s="4">
        <f t="shared" si="118"/>
        <v>0</v>
      </c>
      <c r="X173" s="4">
        <f t="shared" si="118"/>
        <v>13858.5</v>
      </c>
      <c r="Y173" s="4">
        <f t="shared" si="118"/>
        <v>0</v>
      </c>
      <c r="Z173" s="4">
        <f t="shared" si="119"/>
        <v>13858.5</v>
      </c>
      <c r="AA173" s="4">
        <f t="shared" si="119"/>
        <v>0</v>
      </c>
      <c r="AB173" s="4">
        <f t="shared" si="119"/>
        <v>13858.5</v>
      </c>
      <c r="AC173" s="4">
        <f t="shared" si="119"/>
        <v>0</v>
      </c>
      <c r="AD173" s="4">
        <f t="shared" si="119"/>
        <v>13858.5</v>
      </c>
      <c r="AE173" s="4">
        <f t="shared" si="119"/>
        <v>12534.1</v>
      </c>
      <c r="AF173" s="4">
        <f t="shared" si="119"/>
        <v>0</v>
      </c>
      <c r="AG173" s="4">
        <f t="shared" si="119"/>
        <v>12534.1</v>
      </c>
      <c r="AH173" s="4">
        <f t="shared" si="119"/>
        <v>0</v>
      </c>
      <c r="AI173" s="4">
        <f t="shared" si="119"/>
        <v>12534.1</v>
      </c>
      <c r="AJ173" s="4">
        <f t="shared" si="120"/>
        <v>0</v>
      </c>
      <c r="AK173" s="4">
        <f t="shared" si="120"/>
        <v>12534.1</v>
      </c>
      <c r="AL173" s="4">
        <f t="shared" si="120"/>
        <v>0</v>
      </c>
      <c r="AM173" s="4">
        <f t="shared" si="120"/>
        <v>12534.1</v>
      </c>
    </row>
    <row r="174" spans="1:39" ht="15.75" hidden="1" outlineLevel="5" x14ac:dyDescent="0.2">
      <c r="A174" s="137" t="s">
        <v>35</v>
      </c>
      <c r="B174" s="137" t="s">
        <v>122</v>
      </c>
      <c r="C174" s="137" t="s">
        <v>133</v>
      </c>
      <c r="D174" s="137"/>
      <c r="E174" s="13" t="s">
        <v>134</v>
      </c>
      <c r="F174" s="4">
        <f t="shared" ref="F174:AM174" si="121">F175+F176+F177</f>
        <v>14604.7</v>
      </c>
      <c r="G174" s="4">
        <f t="shared" si="121"/>
        <v>0</v>
      </c>
      <c r="H174" s="4">
        <f t="shared" si="121"/>
        <v>14604.7</v>
      </c>
      <c r="I174" s="4">
        <f t="shared" si="121"/>
        <v>0</v>
      </c>
      <c r="J174" s="4">
        <f t="shared" si="121"/>
        <v>363.33332999999999</v>
      </c>
      <c r="K174" s="4">
        <f t="shared" si="121"/>
        <v>0</v>
      </c>
      <c r="L174" s="4">
        <f t="shared" si="121"/>
        <v>14968.03333</v>
      </c>
      <c r="M174" s="4">
        <f t="shared" si="121"/>
        <v>524.20249000000001</v>
      </c>
      <c r="N174" s="4">
        <f t="shared" si="121"/>
        <v>15492.23582</v>
      </c>
      <c r="O174" s="4">
        <f t="shared" si="121"/>
        <v>0</v>
      </c>
      <c r="P174" s="4">
        <f t="shared" si="121"/>
        <v>0</v>
      </c>
      <c r="Q174" s="4">
        <f t="shared" si="121"/>
        <v>15492.23582</v>
      </c>
      <c r="R174" s="4">
        <f t="shared" si="121"/>
        <v>0</v>
      </c>
      <c r="S174" s="4">
        <f t="shared" si="121"/>
        <v>15492.23582</v>
      </c>
      <c r="T174" s="4">
        <f t="shared" si="121"/>
        <v>13858.5</v>
      </c>
      <c r="U174" s="4">
        <f t="shared" si="121"/>
        <v>0</v>
      </c>
      <c r="V174" s="4">
        <f t="shared" si="121"/>
        <v>13858.5</v>
      </c>
      <c r="W174" s="4">
        <f t="shared" si="121"/>
        <v>0</v>
      </c>
      <c r="X174" s="4">
        <f t="shared" si="121"/>
        <v>13858.5</v>
      </c>
      <c r="Y174" s="4">
        <f t="shared" si="121"/>
        <v>0</v>
      </c>
      <c r="Z174" s="4">
        <f t="shared" si="121"/>
        <v>13858.5</v>
      </c>
      <c r="AA174" s="4">
        <f t="shared" si="121"/>
        <v>0</v>
      </c>
      <c r="AB174" s="4">
        <f t="shared" si="121"/>
        <v>13858.5</v>
      </c>
      <c r="AC174" s="4">
        <f t="shared" si="121"/>
        <v>0</v>
      </c>
      <c r="AD174" s="4">
        <f t="shared" si="121"/>
        <v>13858.5</v>
      </c>
      <c r="AE174" s="4">
        <f t="shared" si="121"/>
        <v>12534.1</v>
      </c>
      <c r="AF174" s="4">
        <f t="shared" si="121"/>
        <v>0</v>
      </c>
      <c r="AG174" s="4">
        <f t="shared" si="121"/>
        <v>12534.1</v>
      </c>
      <c r="AH174" s="4">
        <f t="shared" si="121"/>
        <v>0</v>
      </c>
      <c r="AI174" s="4">
        <f t="shared" si="121"/>
        <v>12534.1</v>
      </c>
      <c r="AJ174" s="4">
        <f t="shared" si="121"/>
        <v>0</v>
      </c>
      <c r="AK174" s="4">
        <f t="shared" si="121"/>
        <v>12534.1</v>
      </c>
      <c r="AL174" s="4">
        <f t="shared" si="121"/>
        <v>0</v>
      </c>
      <c r="AM174" s="4">
        <f t="shared" si="121"/>
        <v>12534.1</v>
      </c>
    </row>
    <row r="175" spans="1:39" ht="63" hidden="1" outlineLevel="7" x14ac:dyDescent="0.2">
      <c r="A175" s="138" t="s">
        <v>35</v>
      </c>
      <c r="B175" s="138" t="s">
        <v>122</v>
      </c>
      <c r="C175" s="138" t="s">
        <v>133</v>
      </c>
      <c r="D175" s="138" t="s">
        <v>8</v>
      </c>
      <c r="E175" s="11" t="s">
        <v>9</v>
      </c>
      <c r="F175" s="5">
        <v>13424.4</v>
      </c>
      <c r="G175" s="5"/>
      <c r="H175" s="5">
        <f>SUM(F175:G175)</f>
        <v>13424.4</v>
      </c>
      <c r="I175" s="5"/>
      <c r="J175" s="5"/>
      <c r="K175" s="5"/>
      <c r="L175" s="5">
        <f>SUM(H175:K175)</f>
        <v>13424.4</v>
      </c>
      <c r="M175" s="5">
        <v>524.20249000000001</v>
      </c>
      <c r="N175" s="5">
        <f>SUM(L175:M175)</f>
        <v>13948.602489999999</v>
      </c>
      <c r="O175" s="5"/>
      <c r="P175" s="5"/>
      <c r="Q175" s="5">
        <f>SUM(N175:P175)</f>
        <v>13948.602489999999</v>
      </c>
      <c r="R175" s="5"/>
      <c r="S175" s="5">
        <f>SUM(Q175:R175)</f>
        <v>13948.602489999999</v>
      </c>
      <c r="T175" s="5">
        <v>12794.4</v>
      </c>
      <c r="U175" s="5"/>
      <c r="V175" s="5">
        <f>SUM(T175:U175)</f>
        <v>12794.4</v>
      </c>
      <c r="W175" s="5"/>
      <c r="X175" s="5">
        <f>SUM(V175:W175)</f>
        <v>12794.4</v>
      </c>
      <c r="Y175" s="5"/>
      <c r="Z175" s="5">
        <f>SUM(X175:Y175)</f>
        <v>12794.4</v>
      </c>
      <c r="AA175" s="5"/>
      <c r="AB175" s="5">
        <f>SUM(Z175:AA175)</f>
        <v>12794.4</v>
      </c>
      <c r="AC175" s="5"/>
      <c r="AD175" s="5">
        <f>SUM(AB175:AC175)</f>
        <v>12794.4</v>
      </c>
      <c r="AE175" s="5">
        <v>11470</v>
      </c>
      <c r="AF175" s="5"/>
      <c r="AG175" s="5">
        <f>SUM(AE175:AF175)</f>
        <v>11470</v>
      </c>
      <c r="AH175" s="5"/>
      <c r="AI175" s="5">
        <f>SUM(AG175:AH175)</f>
        <v>11470</v>
      </c>
      <c r="AJ175" s="5"/>
      <c r="AK175" s="5">
        <f>SUM(AI175:AJ175)</f>
        <v>11470</v>
      </c>
      <c r="AL175" s="5"/>
      <c r="AM175" s="5">
        <f>SUM(AK175:AL175)</f>
        <v>11470</v>
      </c>
    </row>
    <row r="176" spans="1:39" ht="31.5" hidden="1" outlineLevel="7" x14ac:dyDescent="0.2">
      <c r="A176" s="138" t="s">
        <v>35</v>
      </c>
      <c r="B176" s="138" t="s">
        <v>122</v>
      </c>
      <c r="C176" s="138" t="s">
        <v>133</v>
      </c>
      <c r="D176" s="138" t="s">
        <v>11</v>
      </c>
      <c r="E176" s="11" t="s">
        <v>12</v>
      </c>
      <c r="F176" s="5">
        <v>1171.2</v>
      </c>
      <c r="G176" s="5"/>
      <c r="H176" s="5">
        <f>SUM(F176:G176)</f>
        <v>1171.2</v>
      </c>
      <c r="I176" s="5"/>
      <c r="J176" s="5">
        <v>363.33332999999999</v>
      </c>
      <c r="K176" s="5"/>
      <c r="L176" s="5">
        <f>SUM(H176:K176)</f>
        <v>1534.53333</v>
      </c>
      <c r="M176" s="5"/>
      <c r="N176" s="5">
        <f>SUM(L176:M176)</f>
        <v>1534.53333</v>
      </c>
      <c r="O176" s="5"/>
      <c r="P176" s="5"/>
      <c r="Q176" s="5">
        <f>SUM(N176:P176)</f>
        <v>1534.53333</v>
      </c>
      <c r="R176" s="5"/>
      <c r="S176" s="5">
        <f>SUM(Q176:R176)</f>
        <v>1534.53333</v>
      </c>
      <c r="T176" s="5">
        <v>1055</v>
      </c>
      <c r="U176" s="5"/>
      <c r="V176" s="5">
        <f>SUM(T176:U176)</f>
        <v>1055</v>
      </c>
      <c r="W176" s="5"/>
      <c r="X176" s="5">
        <f>SUM(V176:W176)</f>
        <v>1055</v>
      </c>
      <c r="Y176" s="5"/>
      <c r="Z176" s="5">
        <f>SUM(X176:Y176)</f>
        <v>1055</v>
      </c>
      <c r="AA176" s="5"/>
      <c r="AB176" s="5">
        <f>SUM(Z176:AA176)</f>
        <v>1055</v>
      </c>
      <c r="AC176" s="5"/>
      <c r="AD176" s="5">
        <f>SUM(AB176:AC176)</f>
        <v>1055</v>
      </c>
      <c r="AE176" s="5">
        <v>1055</v>
      </c>
      <c r="AF176" s="5"/>
      <c r="AG176" s="5">
        <f>SUM(AE176:AF176)</f>
        <v>1055</v>
      </c>
      <c r="AH176" s="5"/>
      <c r="AI176" s="5">
        <f>SUM(AG176:AH176)</f>
        <v>1055</v>
      </c>
      <c r="AJ176" s="5"/>
      <c r="AK176" s="5">
        <f>SUM(AI176:AJ176)</f>
        <v>1055</v>
      </c>
      <c r="AL176" s="5"/>
      <c r="AM176" s="5">
        <f>SUM(AK176:AL176)</f>
        <v>1055</v>
      </c>
    </row>
    <row r="177" spans="1:39" ht="15.75" hidden="1" outlineLevel="7" x14ac:dyDescent="0.2">
      <c r="A177" s="138" t="s">
        <v>35</v>
      </c>
      <c r="B177" s="138" t="s">
        <v>122</v>
      </c>
      <c r="C177" s="138" t="s">
        <v>133</v>
      </c>
      <c r="D177" s="138" t="s">
        <v>27</v>
      </c>
      <c r="E177" s="11" t="s">
        <v>28</v>
      </c>
      <c r="F177" s="5">
        <v>9.1</v>
      </c>
      <c r="G177" s="5"/>
      <c r="H177" s="5">
        <f>SUM(F177:G177)</f>
        <v>9.1</v>
      </c>
      <c r="I177" s="5"/>
      <c r="J177" s="5"/>
      <c r="K177" s="5"/>
      <c r="L177" s="5">
        <f>SUM(H177:K177)</f>
        <v>9.1</v>
      </c>
      <c r="M177" s="5"/>
      <c r="N177" s="5">
        <f>SUM(L177:M177)</f>
        <v>9.1</v>
      </c>
      <c r="O177" s="5"/>
      <c r="P177" s="5"/>
      <c r="Q177" s="5">
        <f>SUM(N177:P177)</f>
        <v>9.1</v>
      </c>
      <c r="R177" s="5"/>
      <c r="S177" s="5">
        <f>SUM(Q177:R177)</f>
        <v>9.1</v>
      </c>
      <c r="T177" s="5">
        <v>9.1</v>
      </c>
      <c r="U177" s="5"/>
      <c r="V177" s="5">
        <f>SUM(T177:U177)</f>
        <v>9.1</v>
      </c>
      <c r="W177" s="5"/>
      <c r="X177" s="5">
        <f>SUM(V177:W177)</f>
        <v>9.1</v>
      </c>
      <c r="Y177" s="5"/>
      <c r="Z177" s="5">
        <f>SUM(X177:Y177)</f>
        <v>9.1</v>
      </c>
      <c r="AA177" s="5"/>
      <c r="AB177" s="5">
        <f>SUM(Z177:AA177)</f>
        <v>9.1</v>
      </c>
      <c r="AC177" s="5"/>
      <c r="AD177" s="5">
        <f>SUM(AB177:AC177)</f>
        <v>9.1</v>
      </c>
      <c r="AE177" s="5">
        <v>9.1</v>
      </c>
      <c r="AF177" s="5"/>
      <c r="AG177" s="5">
        <f>SUM(AE177:AF177)</f>
        <v>9.1</v>
      </c>
      <c r="AH177" s="5"/>
      <c r="AI177" s="5">
        <f>SUM(AG177:AH177)</f>
        <v>9.1</v>
      </c>
      <c r="AJ177" s="5"/>
      <c r="AK177" s="5">
        <f>SUM(AI177:AJ177)</f>
        <v>9.1</v>
      </c>
      <c r="AL177" s="5"/>
      <c r="AM177" s="5">
        <f>SUM(AK177:AL177)</f>
        <v>9.1</v>
      </c>
    </row>
    <row r="178" spans="1:39" ht="31.5" outlineLevel="1" x14ac:dyDescent="0.2">
      <c r="A178" s="137" t="s">
        <v>35</v>
      </c>
      <c r="B178" s="137" t="s">
        <v>135</v>
      </c>
      <c r="C178" s="137"/>
      <c r="D178" s="137"/>
      <c r="E178" s="13" t="s">
        <v>136</v>
      </c>
      <c r="F178" s="4">
        <f t="shared" ref="F178:AM178" si="122">F179</f>
        <v>20498.3</v>
      </c>
      <c r="G178" s="4">
        <f t="shared" si="122"/>
        <v>0</v>
      </c>
      <c r="H178" s="4">
        <f t="shared" si="122"/>
        <v>20498.3</v>
      </c>
      <c r="I178" s="4">
        <f t="shared" si="122"/>
        <v>0</v>
      </c>
      <c r="J178" s="4">
        <f t="shared" si="122"/>
        <v>0</v>
      </c>
      <c r="K178" s="4">
        <f t="shared" si="122"/>
        <v>0</v>
      </c>
      <c r="L178" s="4">
        <f t="shared" si="122"/>
        <v>20498.3</v>
      </c>
      <c r="M178" s="4">
        <f t="shared" si="122"/>
        <v>1282.96837</v>
      </c>
      <c r="N178" s="4">
        <f t="shared" si="122"/>
        <v>21781.268369999998</v>
      </c>
      <c r="O178" s="4">
        <f t="shared" si="122"/>
        <v>0</v>
      </c>
      <c r="P178" s="4">
        <f t="shared" si="122"/>
        <v>-27.900000000000002</v>
      </c>
      <c r="Q178" s="4">
        <f t="shared" si="122"/>
        <v>21753.368369999997</v>
      </c>
      <c r="R178" s="4">
        <f t="shared" si="122"/>
        <v>117</v>
      </c>
      <c r="S178" s="4">
        <f t="shared" si="122"/>
        <v>21870.368369999997</v>
      </c>
      <c r="T178" s="4">
        <f t="shared" si="122"/>
        <v>19916.099999999999</v>
      </c>
      <c r="U178" s="4">
        <f t="shared" si="122"/>
        <v>0</v>
      </c>
      <c r="V178" s="4">
        <f t="shared" si="122"/>
        <v>19916.099999999999</v>
      </c>
      <c r="W178" s="4">
        <f t="shared" si="122"/>
        <v>0</v>
      </c>
      <c r="X178" s="4">
        <f t="shared" si="122"/>
        <v>19916.099999999999</v>
      </c>
      <c r="Y178" s="4">
        <f t="shared" si="122"/>
        <v>0</v>
      </c>
      <c r="Z178" s="4">
        <f t="shared" si="122"/>
        <v>19916.099999999999</v>
      </c>
      <c r="AA178" s="4">
        <f t="shared" si="122"/>
        <v>0</v>
      </c>
      <c r="AB178" s="4">
        <f t="shared" si="122"/>
        <v>19916.099999999999</v>
      </c>
      <c r="AC178" s="4">
        <f t="shared" si="122"/>
        <v>0</v>
      </c>
      <c r="AD178" s="4">
        <f t="shared" si="122"/>
        <v>19916.099999999999</v>
      </c>
      <c r="AE178" s="4">
        <f t="shared" si="122"/>
        <v>18053.599999999999</v>
      </c>
      <c r="AF178" s="4">
        <f t="shared" si="122"/>
        <v>0</v>
      </c>
      <c r="AG178" s="4">
        <f t="shared" si="122"/>
        <v>18053.599999999999</v>
      </c>
      <c r="AH178" s="4">
        <f t="shared" si="122"/>
        <v>0</v>
      </c>
      <c r="AI178" s="4">
        <f t="shared" si="122"/>
        <v>18053.599999999999</v>
      </c>
      <c r="AJ178" s="4">
        <f t="shared" si="122"/>
        <v>0</v>
      </c>
      <c r="AK178" s="4">
        <f t="shared" si="122"/>
        <v>18053.599999999999</v>
      </c>
      <c r="AL178" s="4">
        <f t="shared" si="122"/>
        <v>0</v>
      </c>
      <c r="AM178" s="4">
        <f t="shared" si="122"/>
        <v>18053.599999999999</v>
      </c>
    </row>
    <row r="179" spans="1:39" ht="47.25" outlineLevel="2" x14ac:dyDescent="0.2">
      <c r="A179" s="137" t="s">
        <v>35</v>
      </c>
      <c r="B179" s="137" t="s">
        <v>135</v>
      </c>
      <c r="C179" s="137" t="s">
        <v>76</v>
      </c>
      <c r="D179" s="137"/>
      <c r="E179" s="13" t="s">
        <v>77</v>
      </c>
      <c r="F179" s="4">
        <f t="shared" ref="F179:AM179" si="123">F180+F187</f>
        <v>20498.3</v>
      </c>
      <c r="G179" s="4">
        <f t="shared" si="123"/>
        <v>0</v>
      </c>
      <c r="H179" s="4">
        <f t="shared" si="123"/>
        <v>20498.3</v>
      </c>
      <c r="I179" s="4">
        <f t="shared" si="123"/>
        <v>0</v>
      </c>
      <c r="J179" s="4">
        <f t="shared" si="123"/>
        <v>0</v>
      </c>
      <c r="K179" s="4">
        <f t="shared" si="123"/>
        <v>0</v>
      </c>
      <c r="L179" s="4">
        <f t="shared" si="123"/>
        <v>20498.3</v>
      </c>
      <c r="M179" s="4">
        <f t="shared" si="123"/>
        <v>1282.96837</v>
      </c>
      <c r="N179" s="4">
        <f t="shared" si="123"/>
        <v>21781.268369999998</v>
      </c>
      <c r="O179" s="4">
        <f t="shared" si="123"/>
        <v>0</v>
      </c>
      <c r="P179" s="4">
        <f t="shared" si="123"/>
        <v>-27.900000000000002</v>
      </c>
      <c r="Q179" s="4">
        <f t="shared" si="123"/>
        <v>21753.368369999997</v>
      </c>
      <c r="R179" s="4">
        <f t="shared" si="123"/>
        <v>117</v>
      </c>
      <c r="S179" s="4">
        <f t="shared" si="123"/>
        <v>21870.368369999997</v>
      </c>
      <c r="T179" s="4">
        <f t="shared" si="123"/>
        <v>19916.099999999999</v>
      </c>
      <c r="U179" s="4">
        <f t="shared" si="123"/>
        <v>0</v>
      </c>
      <c r="V179" s="4">
        <f t="shared" si="123"/>
        <v>19916.099999999999</v>
      </c>
      <c r="W179" s="4">
        <f t="shared" si="123"/>
        <v>0</v>
      </c>
      <c r="X179" s="4">
        <f t="shared" si="123"/>
        <v>19916.099999999999</v>
      </c>
      <c r="Y179" s="4">
        <f t="shared" si="123"/>
        <v>0</v>
      </c>
      <c r="Z179" s="4">
        <f t="shared" si="123"/>
        <v>19916.099999999999</v>
      </c>
      <c r="AA179" s="4">
        <f t="shared" si="123"/>
        <v>0</v>
      </c>
      <c r="AB179" s="4">
        <f t="shared" si="123"/>
        <v>19916.099999999999</v>
      </c>
      <c r="AC179" s="4">
        <f t="shared" si="123"/>
        <v>0</v>
      </c>
      <c r="AD179" s="4">
        <f t="shared" si="123"/>
        <v>19916.099999999999</v>
      </c>
      <c r="AE179" s="4">
        <f t="shared" si="123"/>
        <v>18053.599999999999</v>
      </c>
      <c r="AF179" s="4">
        <f t="shared" si="123"/>
        <v>0</v>
      </c>
      <c r="AG179" s="4">
        <f t="shared" si="123"/>
        <v>18053.599999999999</v>
      </c>
      <c r="AH179" s="4">
        <f t="shared" si="123"/>
        <v>0</v>
      </c>
      <c r="AI179" s="4">
        <f t="shared" si="123"/>
        <v>18053.599999999999</v>
      </c>
      <c r="AJ179" s="4">
        <f t="shared" si="123"/>
        <v>0</v>
      </c>
      <c r="AK179" s="4">
        <f t="shared" si="123"/>
        <v>18053.599999999999</v>
      </c>
      <c r="AL179" s="4">
        <f t="shared" si="123"/>
        <v>0</v>
      </c>
      <c r="AM179" s="4">
        <f t="shared" si="123"/>
        <v>18053.599999999999</v>
      </c>
    </row>
    <row r="180" spans="1:39" ht="31.5" outlineLevel="3" x14ac:dyDescent="0.2">
      <c r="A180" s="137" t="s">
        <v>35</v>
      </c>
      <c r="B180" s="137" t="s">
        <v>135</v>
      </c>
      <c r="C180" s="137" t="s">
        <v>124</v>
      </c>
      <c r="D180" s="137"/>
      <c r="E180" s="13" t="s">
        <v>125</v>
      </c>
      <c r="F180" s="4">
        <f t="shared" ref="F180:AM180" si="124">F181</f>
        <v>12329.499999999998</v>
      </c>
      <c r="G180" s="4">
        <f t="shared" si="124"/>
        <v>0</v>
      </c>
      <c r="H180" s="4">
        <f t="shared" si="124"/>
        <v>12329.499999999998</v>
      </c>
      <c r="I180" s="4">
        <f t="shared" si="124"/>
        <v>0</v>
      </c>
      <c r="J180" s="4">
        <f t="shared" si="124"/>
        <v>0</v>
      </c>
      <c r="K180" s="4">
        <f t="shared" si="124"/>
        <v>0</v>
      </c>
      <c r="L180" s="4">
        <f t="shared" si="124"/>
        <v>12329.499999999998</v>
      </c>
      <c r="M180" s="4">
        <f t="shared" si="124"/>
        <v>1282.96837</v>
      </c>
      <c r="N180" s="4">
        <f t="shared" si="124"/>
        <v>13612.468369999999</v>
      </c>
      <c r="O180" s="4">
        <f t="shared" si="124"/>
        <v>0</v>
      </c>
      <c r="P180" s="4">
        <f t="shared" si="124"/>
        <v>0</v>
      </c>
      <c r="Q180" s="4">
        <f t="shared" si="124"/>
        <v>13612.468369999999</v>
      </c>
      <c r="R180" s="4">
        <f t="shared" si="124"/>
        <v>117</v>
      </c>
      <c r="S180" s="4">
        <f t="shared" si="124"/>
        <v>13729.468369999999</v>
      </c>
      <c r="T180" s="4">
        <f t="shared" si="124"/>
        <v>12198.199999999999</v>
      </c>
      <c r="U180" s="4">
        <f t="shared" si="124"/>
        <v>0</v>
      </c>
      <c r="V180" s="4">
        <f t="shared" si="124"/>
        <v>12198.199999999999</v>
      </c>
      <c r="W180" s="4">
        <f t="shared" si="124"/>
        <v>0</v>
      </c>
      <c r="X180" s="4">
        <f t="shared" si="124"/>
        <v>12198.199999999999</v>
      </c>
      <c r="Y180" s="4">
        <f t="shared" si="124"/>
        <v>0</v>
      </c>
      <c r="Z180" s="4">
        <f t="shared" si="124"/>
        <v>12198.199999999999</v>
      </c>
      <c r="AA180" s="4">
        <f t="shared" si="124"/>
        <v>0</v>
      </c>
      <c r="AB180" s="4">
        <f t="shared" si="124"/>
        <v>12198.199999999999</v>
      </c>
      <c r="AC180" s="4">
        <f t="shared" si="124"/>
        <v>0</v>
      </c>
      <c r="AD180" s="4">
        <f t="shared" si="124"/>
        <v>12198.199999999999</v>
      </c>
      <c r="AE180" s="4">
        <f t="shared" si="124"/>
        <v>11032.8</v>
      </c>
      <c r="AF180" s="4">
        <f t="shared" si="124"/>
        <v>0</v>
      </c>
      <c r="AG180" s="4">
        <f t="shared" si="124"/>
        <v>11032.8</v>
      </c>
      <c r="AH180" s="4">
        <f t="shared" si="124"/>
        <v>0</v>
      </c>
      <c r="AI180" s="4">
        <f t="shared" si="124"/>
        <v>11032.8</v>
      </c>
      <c r="AJ180" s="4">
        <f t="shared" si="124"/>
        <v>0</v>
      </c>
      <c r="AK180" s="4">
        <f t="shared" si="124"/>
        <v>11032.8</v>
      </c>
      <c r="AL180" s="4">
        <f t="shared" si="124"/>
        <v>0</v>
      </c>
      <c r="AM180" s="4">
        <f t="shared" si="124"/>
        <v>11032.8</v>
      </c>
    </row>
    <row r="181" spans="1:39" ht="31.5" outlineLevel="4" x14ac:dyDescent="0.2">
      <c r="A181" s="137" t="s">
        <v>35</v>
      </c>
      <c r="B181" s="137" t="s">
        <v>135</v>
      </c>
      <c r="C181" s="137" t="s">
        <v>137</v>
      </c>
      <c r="D181" s="137"/>
      <c r="E181" s="13" t="s">
        <v>138</v>
      </c>
      <c r="F181" s="4">
        <f t="shared" ref="F181:AM181" si="125">F182+F185</f>
        <v>12329.499999999998</v>
      </c>
      <c r="G181" s="4">
        <f t="shared" si="125"/>
        <v>0</v>
      </c>
      <c r="H181" s="4">
        <f t="shared" si="125"/>
        <v>12329.499999999998</v>
      </c>
      <c r="I181" s="4">
        <f t="shared" si="125"/>
        <v>0</v>
      </c>
      <c r="J181" s="4">
        <f t="shared" si="125"/>
        <v>0</v>
      </c>
      <c r="K181" s="4">
        <f t="shared" si="125"/>
        <v>0</v>
      </c>
      <c r="L181" s="4">
        <f t="shared" si="125"/>
        <v>12329.499999999998</v>
      </c>
      <c r="M181" s="4">
        <f t="shared" si="125"/>
        <v>1282.96837</v>
      </c>
      <c r="N181" s="4">
        <f t="shared" si="125"/>
        <v>13612.468369999999</v>
      </c>
      <c r="O181" s="4">
        <f t="shared" si="125"/>
        <v>0</v>
      </c>
      <c r="P181" s="4">
        <f t="shared" si="125"/>
        <v>0</v>
      </c>
      <c r="Q181" s="4">
        <f t="shared" si="125"/>
        <v>13612.468369999999</v>
      </c>
      <c r="R181" s="4">
        <f t="shared" si="125"/>
        <v>117</v>
      </c>
      <c r="S181" s="4">
        <f t="shared" si="125"/>
        <v>13729.468369999999</v>
      </c>
      <c r="T181" s="4">
        <f t="shared" si="125"/>
        <v>12198.199999999999</v>
      </c>
      <c r="U181" s="4">
        <f t="shared" si="125"/>
        <v>0</v>
      </c>
      <c r="V181" s="4">
        <f t="shared" si="125"/>
        <v>12198.199999999999</v>
      </c>
      <c r="W181" s="4">
        <f t="shared" si="125"/>
        <v>0</v>
      </c>
      <c r="X181" s="4">
        <f t="shared" si="125"/>
        <v>12198.199999999999</v>
      </c>
      <c r="Y181" s="4">
        <f t="shared" si="125"/>
        <v>0</v>
      </c>
      <c r="Z181" s="4">
        <f t="shared" si="125"/>
        <v>12198.199999999999</v>
      </c>
      <c r="AA181" s="4">
        <f t="shared" si="125"/>
        <v>0</v>
      </c>
      <c r="AB181" s="4">
        <f t="shared" si="125"/>
        <v>12198.199999999999</v>
      </c>
      <c r="AC181" s="4">
        <f t="shared" si="125"/>
        <v>0</v>
      </c>
      <c r="AD181" s="4">
        <f t="shared" si="125"/>
        <v>12198.199999999999</v>
      </c>
      <c r="AE181" s="4">
        <f t="shared" si="125"/>
        <v>11032.8</v>
      </c>
      <c r="AF181" s="4">
        <f t="shared" si="125"/>
        <v>0</v>
      </c>
      <c r="AG181" s="4">
        <f t="shared" si="125"/>
        <v>11032.8</v>
      </c>
      <c r="AH181" s="4">
        <f t="shared" si="125"/>
        <v>0</v>
      </c>
      <c r="AI181" s="4">
        <f t="shared" si="125"/>
        <v>11032.8</v>
      </c>
      <c r="AJ181" s="4">
        <f t="shared" si="125"/>
        <v>0</v>
      </c>
      <c r="AK181" s="4">
        <f t="shared" si="125"/>
        <v>11032.8</v>
      </c>
      <c r="AL181" s="4">
        <f t="shared" si="125"/>
        <v>0</v>
      </c>
      <c r="AM181" s="4">
        <f t="shared" si="125"/>
        <v>11032.8</v>
      </c>
    </row>
    <row r="182" spans="1:39" ht="31.5" outlineLevel="5" x14ac:dyDescent="0.2">
      <c r="A182" s="137" t="s">
        <v>35</v>
      </c>
      <c r="B182" s="137" t="s">
        <v>135</v>
      </c>
      <c r="C182" s="137" t="s">
        <v>139</v>
      </c>
      <c r="D182" s="137"/>
      <c r="E182" s="13" t="s">
        <v>140</v>
      </c>
      <c r="F182" s="4">
        <f t="shared" ref="F182:AM182" si="126">F183+F184</f>
        <v>10988.199999999999</v>
      </c>
      <c r="G182" s="4">
        <f t="shared" si="126"/>
        <v>0</v>
      </c>
      <c r="H182" s="4">
        <f t="shared" si="126"/>
        <v>10988.199999999999</v>
      </c>
      <c r="I182" s="4">
        <f t="shared" si="126"/>
        <v>0</v>
      </c>
      <c r="J182" s="4">
        <f t="shared" si="126"/>
        <v>0</v>
      </c>
      <c r="K182" s="4">
        <f t="shared" si="126"/>
        <v>0</v>
      </c>
      <c r="L182" s="4">
        <f t="shared" si="126"/>
        <v>10988.199999999999</v>
      </c>
      <c r="M182" s="4">
        <f t="shared" si="126"/>
        <v>1282.96837</v>
      </c>
      <c r="N182" s="4">
        <f t="shared" si="126"/>
        <v>12271.168369999999</v>
      </c>
      <c r="O182" s="4">
        <f t="shared" si="126"/>
        <v>0</v>
      </c>
      <c r="P182" s="4">
        <f t="shared" si="126"/>
        <v>0</v>
      </c>
      <c r="Q182" s="4">
        <f t="shared" si="126"/>
        <v>12271.168369999999</v>
      </c>
      <c r="R182" s="4">
        <f t="shared" si="126"/>
        <v>117</v>
      </c>
      <c r="S182" s="4">
        <f t="shared" si="126"/>
        <v>12388.168369999999</v>
      </c>
      <c r="T182" s="4">
        <f t="shared" si="126"/>
        <v>10988.199999999999</v>
      </c>
      <c r="U182" s="4">
        <f t="shared" si="126"/>
        <v>0</v>
      </c>
      <c r="V182" s="4">
        <f t="shared" si="126"/>
        <v>10988.199999999999</v>
      </c>
      <c r="W182" s="4">
        <f t="shared" si="126"/>
        <v>0</v>
      </c>
      <c r="X182" s="4">
        <f t="shared" si="126"/>
        <v>10988.199999999999</v>
      </c>
      <c r="Y182" s="4">
        <f t="shared" si="126"/>
        <v>0</v>
      </c>
      <c r="Z182" s="4">
        <f t="shared" si="126"/>
        <v>10988.199999999999</v>
      </c>
      <c r="AA182" s="4">
        <f t="shared" si="126"/>
        <v>0</v>
      </c>
      <c r="AB182" s="4">
        <f t="shared" si="126"/>
        <v>10988.199999999999</v>
      </c>
      <c r="AC182" s="4">
        <f t="shared" si="126"/>
        <v>0</v>
      </c>
      <c r="AD182" s="4">
        <f t="shared" si="126"/>
        <v>10988.199999999999</v>
      </c>
      <c r="AE182" s="4">
        <f t="shared" si="126"/>
        <v>9832.7999999999993</v>
      </c>
      <c r="AF182" s="4">
        <f t="shared" si="126"/>
        <v>0</v>
      </c>
      <c r="AG182" s="4">
        <f t="shared" si="126"/>
        <v>9832.7999999999993</v>
      </c>
      <c r="AH182" s="4">
        <f t="shared" si="126"/>
        <v>0</v>
      </c>
      <c r="AI182" s="4">
        <f t="shared" si="126"/>
        <v>9832.7999999999993</v>
      </c>
      <c r="AJ182" s="4">
        <f t="shared" si="126"/>
        <v>0</v>
      </c>
      <c r="AK182" s="4">
        <f t="shared" si="126"/>
        <v>9832.7999999999993</v>
      </c>
      <c r="AL182" s="4">
        <f t="shared" si="126"/>
        <v>0</v>
      </c>
      <c r="AM182" s="4">
        <f t="shared" si="126"/>
        <v>9832.7999999999993</v>
      </c>
    </row>
    <row r="183" spans="1:39" ht="31.5" outlineLevel="7" x14ac:dyDescent="0.2">
      <c r="A183" s="138" t="s">
        <v>35</v>
      </c>
      <c r="B183" s="138" t="s">
        <v>135</v>
      </c>
      <c r="C183" s="138" t="s">
        <v>139</v>
      </c>
      <c r="D183" s="138" t="s">
        <v>11</v>
      </c>
      <c r="E183" s="11" t="s">
        <v>12</v>
      </c>
      <c r="F183" s="5">
        <v>32.799999999999997</v>
      </c>
      <c r="G183" s="5"/>
      <c r="H183" s="5">
        <f>SUM(F183:G183)</f>
        <v>32.799999999999997</v>
      </c>
      <c r="I183" s="5"/>
      <c r="J183" s="5"/>
      <c r="K183" s="5"/>
      <c r="L183" s="5">
        <f>SUM(H183:K183)</f>
        <v>32.799999999999997</v>
      </c>
      <c r="M183" s="5"/>
      <c r="N183" s="5">
        <f>SUM(L183:M183)</f>
        <v>32.799999999999997</v>
      </c>
      <c r="O183" s="5"/>
      <c r="P183" s="5"/>
      <c r="Q183" s="5">
        <f>SUM(N183:P183)</f>
        <v>32.799999999999997</v>
      </c>
      <c r="R183" s="5">
        <v>117</v>
      </c>
      <c r="S183" s="5">
        <f>SUM(Q183:R183)</f>
        <v>149.80000000000001</v>
      </c>
      <c r="T183" s="5">
        <v>32.799999999999997</v>
      </c>
      <c r="U183" s="5"/>
      <c r="V183" s="5">
        <f>SUM(T183:U183)</f>
        <v>32.799999999999997</v>
      </c>
      <c r="W183" s="5"/>
      <c r="X183" s="5">
        <f>SUM(V183:W183)</f>
        <v>32.799999999999997</v>
      </c>
      <c r="Y183" s="5"/>
      <c r="Z183" s="5">
        <f>SUM(X183:Y183)</f>
        <v>32.799999999999997</v>
      </c>
      <c r="AA183" s="5"/>
      <c r="AB183" s="5">
        <f>SUM(Z183:AA183)</f>
        <v>32.799999999999997</v>
      </c>
      <c r="AC183" s="5"/>
      <c r="AD183" s="5">
        <f>SUM(AB183:AC183)</f>
        <v>32.799999999999997</v>
      </c>
      <c r="AE183" s="5">
        <v>32.799999999999997</v>
      </c>
      <c r="AF183" s="5"/>
      <c r="AG183" s="5">
        <f>SUM(AE183:AF183)</f>
        <v>32.799999999999997</v>
      </c>
      <c r="AH183" s="5"/>
      <c r="AI183" s="5">
        <f>SUM(AG183:AH183)</f>
        <v>32.799999999999997</v>
      </c>
      <c r="AJ183" s="5"/>
      <c r="AK183" s="5">
        <f>SUM(AI183:AJ183)</f>
        <v>32.799999999999997</v>
      </c>
      <c r="AL183" s="5"/>
      <c r="AM183" s="5">
        <f>SUM(AK183:AL183)</f>
        <v>32.799999999999997</v>
      </c>
    </row>
    <row r="184" spans="1:39" ht="31.5" hidden="1" outlineLevel="7" x14ac:dyDescent="0.2">
      <c r="A184" s="138" t="s">
        <v>35</v>
      </c>
      <c r="B184" s="138" t="s">
        <v>135</v>
      </c>
      <c r="C184" s="138" t="s">
        <v>139</v>
      </c>
      <c r="D184" s="138" t="s">
        <v>92</v>
      </c>
      <c r="E184" s="11" t="s">
        <v>93</v>
      </c>
      <c r="F184" s="5">
        <v>10955.4</v>
      </c>
      <c r="G184" s="5"/>
      <c r="H184" s="5">
        <f>SUM(F184:G184)</f>
        <v>10955.4</v>
      </c>
      <c r="I184" s="5"/>
      <c r="J184" s="5"/>
      <c r="K184" s="5"/>
      <c r="L184" s="5">
        <f>SUM(H184:K184)</f>
        <v>10955.4</v>
      </c>
      <c r="M184" s="5">
        <v>1282.96837</v>
      </c>
      <c r="N184" s="5">
        <f>SUM(L184:M184)</f>
        <v>12238.36837</v>
      </c>
      <c r="O184" s="5"/>
      <c r="P184" s="5"/>
      <c r="Q184" s="5">
        <f>SUM(N184:P184)</f>
        <v>12238.36837</v>
      </c>
      <c r="R184" s="5"/>
      <c r="S184" s="5">
        <f>SUM(Q184:R184)</f>
        <v>12238.36837</v>
      </c>
      <c r="T184" s="5">
        <v>10955.4</v>
      </c>
      <c r="U184" s="5"/>
      <c r="V184" s="5">
        <f>SUM(T184:U184)</f>
        <v>10955.4</v>
      </c>
      <c r="W184" s="5"/>
      <c r="X184" s="5">
        <f>SUM(V184:W184)</f>
        <v>10955.4</v>
      </c>
      <c r="Y184" s="5"/>
      <c r="Z184" s="5">
        <f>SUM(X184:Y184)</f>
        <v>10955.4</v>
      </c>
      <c r="AA184" s="5"/>
      <c r="AB184" s="5">
        <f>SUM(Z184:AA184)</f>
        <v>10955.4</v>
      </c>
      <c r="AC184" s="5"/>
      <c r="AD184" s="5">
        <f>SUM(AB184:AC184)</f>
        <v>10955.4</v>
      </c>
      <c r="AE184" s="5">
        <v>9800</v>
      </c>
      <c r="AF184" s="5"/>
      <c r="AG184" s="5">
        <f>SUM(AE184:AF184)</f>
        <v>9800</v>
      </c>
      <c r="AH184" s="5"/>
      <c r="AI184" s="5">
        <f>SUM(AG184:AH184)</f>
        <v>9800</v>
      </c>
      <c r="AJ184" s="5"/>
      <c r="AK184" s="5">
        <f>SUM(AI184:AJ184)</f>
        <v>9800</v>
      </c>
      <c r="AL184" s="5"/>
      <c r="AM184" s="5">
        <f>SUM(AK184:AL184)</f>
        <v>9800</v>
      </c>
    </row>
    <row r="185" spans="1:39" ht="20.25" hidden="1" customHeight="1" outlineLevel="5" x14ac:dyDescent="0.2">
      <c r="A185" s="137" t="s">
        <v>35</v>
      </c>
      <c r="B185" s="137" t="s">
        <v>135</v>
      </c>
      <c r="C185" s="137" t="s">
        <v>141</v>
      </c>
      <c r="D185" s="137"/>
      <c r="E185" s="13" t="s">
        <v>142</v>
      </c>
      <c r="F185" s="4">
        <f t="shared" ref="F185:AM185" si="127">F186</f>
        <v>1341.3</v>
      </c>
      <c r="G185" s="4">
        <f t="shared" si="127"/>
        <v>0</v>
      </c>
      <c r="H185" s="4">
        <f t="shared" si="127"/>
        <v>1341.3</v>
      </c>
      <c r="I185" s="4">
        <f t="shared" si="127"/>
        <v>0</v>
      </c>
      <c r="J185" s="4">
        <f t="shared" si="127"/>
        <v>0</v>
      </c>
      <c r="K185" s="4">
        <f t="shared" si="127"/>
        <v>0</v>
      </c>
      <c r="L185" s="4">
        <f t="shared" si="127"/>
        <v>1341.3</v>
      </c>
      <c r="M185" s="4">
        <f t="shared" si="127"/>
        <v>0</v>
      </c>
      <c r="N185" s="4">
        <f t="shared" si="127"/>
        <v>1341.3</v>
      </c>
      <c r="O185" s="4">
        <f t="shared" si="127"/>
        <v>0</v>
      </c>
      <c r="P185" s="4">
        <f t="shared" si="127"/>
        <v>0</v>
      </c>
      <c r="Q185" s="4">
        <f t="shared" si="127"/>
        <v>1341.3</v>
      </c>
      <c r="R185" s="4">
        <f t="shared" si="127"/>
        <v>0</v>
      </c>
      <c r="S185" s="4">
        <f t="shared" si="127"/>
        <v>1341.3</v>
      </c>
      <c r="T185" s="4">
        <f t="shared" si="127"/>
        <v>1210</v>
      </c>
      <c r="U185" s="4">
        <f t="shared" si="127"/>
        <v>0</v>
      </c>
      <c r="V185" s="4">
        <f t="shared" si="127"/>
        <v>1210</v>
      </c>
      <c r="W185" s="4">
        <f t="shared" si="127"/>
        <v>0</v>
      </c>
      <c r="X185" s="4">
        <f t="shared" si="127"/>
        <v>1210</v>
      </c>
      <c r="Y185" s="4">
        <f t="shared" si="127"/>
        <v>0</v>
      </c>
      <c r="Z185" s="4">
        <f t="shared" si="127"/>
        <v>1210</v>
      </c>
      <c r="AA185" s="4">
        <f t="shared" si="127"/>
        <v>0</v>
      </c>
      <c r="AB185" s="4">
        <f t="shared" si="127"/>
        <v>1210</v>
      </c>
      <c r="AC185" s="4">
        <f t="shared" si="127"/>
        <v>0</v>
      </c>
      <c r="AD185" s="4">
        <f t="shared" si="127"/>
        <v>1210</v>
      </c>
      <c r="AE185" s="4">
        <f t="shared" si="127"/>
        <v>1200</v>
      </c>
      <c r="AF185" s="4">
        <f t="shared" si="127"/>
        <v>0</v>
      </c>
      <c r="AG185" s="4">
        <f t="shared" si="127"/>
        <v>1200</v>
      </c>
      <c r="AH185" s="4">
        <f t="shared" si="127"/>
        <v>0</v>
      </c>
      <c r="AI185" s="4">
        <f t="shared" si="127"/>
        <v>1200</v>
      </c>
      <c r="AJ185" s="4">
        <f t="shared" si="127"/>
        <v>0</v>
      </c>
      <c r="AK185" s="4">
        <f t="shared" si="127"/>
        <v>1200</v>
      </c>
      <c r="AL185" s="4">
        <f t="shared" si="127"/>
        <v>0</v>
      </c>
      <c r="AM185" s="4">
        <f t="shared" si="127"/>
        <v>1200</v>
      </c>
    </row>
    <row r="186" spans="1:39" ht="31.5" hidden="1" outlineLevel="7" x14ac:dyDescent="0.2">
      <c r="A186" s="138" t="s">
        <v>35</v>
      </c>
      <c r="B186" s="138" t="s">
        <v>135</v>
      </c>
      <c r="C186" s="138" t="s">
        <v>141</v>
      </c>
      <c r="D186" s="138" t="s">
        <v>92</v>
      </c>
      <c r="E186" s="11" t="s">
        <v>93</v>
      </c>
      <c r="F186" s="5">
        <v>1341.3</v>
      </c>
      <c r="G186" s="5"/>
      <c r="H186" s="5">
        <f>SUM(F186:G186)</f>
        <v>1341.3</v>
      </c>
      <c r="I186" s="5"/>
      <c r="J186" s="5"/>
      <c r="K186" s="5"/>
      <c r="L186" s="5">
        <f>SUM(H186:K186)</f>
        <v>1341.3</v>
      </c>
      <c r="M186" s="5"/>
      <c r="N186" s="5">
        <f>SUM(L186:M186)</f>
        <v>1341.3</v>
      </c>
      <c r="O186" s="5"/>
      <c r="P186" s="5"/>
      <c r="Q186" s="5">
        <f>SUM(N186:P186)</f>
        <v>1341.3</v>
      </c>
      <c r="R186" s="5"/>
      <c r="S186" s="5">
        <f>SUM(Q186:R186)</f>
        <v>1341.3</v>
      </c>
      <c r="T186" s="5">
        <v>1210</v>
      </c>
      <c r="U186" s="5"/>
      <c r="V186" s="5">
        <f>SUM(T186:U186)</f>
        <v>1210</v>
      </c>
      <c r="W186" s="5"/>
      <c r="X186" s="5">
        <f>SUM(V186:W186)</f>
        <v>1210</v>
      </c>
      <c r="Y186" s="5"/>
      <c r="Z186" s="5">
        <f>SUM(X186:Y186)</f>
        <v>1210</v>
      </c>
      <c r="AA186" s="5"/>
      <c r="AB186" s="5">
        <f>SUM(Z186:AA186)</f>
        <v>1210</v>
      </c>
      <c r="AC186" s="5"/>
      <c r="AD186" s="5">
        <f>SUM(AB186:AC186)</f>
        <v>1210</v>
      </c>
      <c r="AE186" s="5">
        <v>1200</v>
      </c>
      <c r="AF186" s="5"/>
      <c r="AG186" s="5">
        <f>SUM(AE186:AF186)</f>
        <v>1200</v>
      </c>
      <c r="AH186" s="5"/>
      <c r="AI186" s="5">
        <f>SUM(AG186:AH186)</f>
        <v>1200</v>
      </c>
      <c r="AJ186" s="5"/>
      <c r="AK186" s="5">
        <f>SUM(AI186:AJ186)</f>
        <v>1200</v>
      </c>
      <c r="AL186" s="5"/>
      <c r="AM186" s="5">
        <f>SUM(AK186:AL186)</f>
        <v>1200</v>
      </c>
    </row>
    <row r="187" spans="1:39" ht="47.25" hidden="1" outlineLevel="3" x14ac:dyDescent="0.2">
      <c r="A187" s="137" t="s">
        <v>35</v>
      </c>
      <c r="B187" s="137" t="s">
        <v>135</v>
      </c>
      <c r="C187" s="137" t="s">
        <v>130</v>
      </c>
      <c r="D187" s="137"/>
      <c r="E187" s="13" t="s">
        <v>131</v>
      </c>
      <c r="F187" s="4">
        <f t="shared" ref="F187:O188" si="128">F188</f>
        <v>8168.8</v>
      </c>
      <c r="G187" s="4">
        <f t="shared" si="128"/>
        <v>0</v>
      </c>
      <c r="H187" s="4">
        <f t="shared" si="128"/>
        <v>8168.8</v>
      </c>
      <c r="I187" s="4">
        <f t="shared" si="128"/>
        <v>0</v>
      </c>
      <c r="J187" s="4">
        <f t="shared" si="128"/>
        <v>0</v>
      </c>
      <c r="K187" s="4">
        <f t="shared" si="128"/>
        <v>0</v>
      </c>
      <c r="L187" s="4">
        <f t="shared" si="128"/>
        <v>8168.8</v>
      </c>
      <c r="M187" s="4">
        <f t="shared" si="128"/>
        <v>0</v>
      </c>
      <c r="N187" s="4">
        <f t="shared" si="128"/>
        <v>8168.8</v>
      </c>
      <c r="O187" s="4">
        <f t="shared" si="128"/>
        <v>0</v>
      </c>
      <c r="P187" s="4">
        <f t="shared" ref="P187:Y188" si="129">P188</f>
        <v>-27.900000000000002</v>
      </c>
      <c r="Q187" s="4">
        <f t="shared" si="129"/>
        <v>8140.9</v>
      </c>
      <c r="R187" s="4">
        <f t="shared" si="129"/>
        <v>0</v>
      </c>
      <c r="S187" s="4">
        <f t="shared" si="129"/>
        <v>8140.9</v>
      </c>
      <c r="T187" s="4">
        <f t="shared" si="129"/>
        <v>7717.9</v>
      </c>
      <c r="U187" s="4">
        <f t="shared" si="129"/>
        <v>0</v>
      </c>
      <c r="V187" s="4">
        <f t="shared" si="129"/>
        <v>7717.9</v>
      </c>
      <c r="W187" s="4">
        <f t="shared" si="129"/>
        <v>0</v>
      </c>
      <c r="X187" s="4">
        <f t="shared" si="129"/>
        <v>7717.9</v>
      </c>
      <c r="Y187" s="4">
        <f t="shared" si="129"/>
        <v>0</v>
      </c>
      <c r="Z187" s="4">
        <f t="shared" ref="Z187:AI188" si="130">Z188</f>
        <v>7717.9</v>
      </c>
      <c r="AA187" s="4">
        <f t="shared" si="130"/>
        <v>0</v>
      </c>
      <c r="AB187" s="4">
        <f t="shared" si="130"/>
        <v>7717.9</v>
      </c>
      <c r="AC187" s="4">
        <f t="shared" si="130"/>
        <v>0</v>
      </c>
      <c r="AD187" s="4">
        <f t="shared" si="130"/>
        <v>7717.9</v>
      </c>
      <c r="AE187" s="4">
        <f t="shared" si="130"/>
        <v>7020.7999999999993</v>
      </c>
      <c r="AF187" s="4">
        <f t="shared" si="130"/>
        <v>0</v>
      </c>
      <c r="AG187" s="4">
        <f t="shared" si="130"/>
        <v>7020.7999999999993</v>
      </c>
      <c r="AH187" s="4">
        <f t="shared" si="130"/>
        <v>0</v>
      </c>
      <c r="AI187" s="4">
        <f t="shared" si="130"/>
        <v>7020.7999999999993</v>
      </c>
      <c r="AJ187" s="4">
        <f t="shared" ref="AJ187:AM188" si="131">AJ188</f>
        <v>0</v>
      </c>
      <c r="AK187" s="4">
        <f t="shared" si="131"/>
        <v>7020.7999999999993</v>
      </c>
      <c r="AL187" s="4">
        <f t="shared" si="131"/>
        <v>0</v>
      </c>
      <c r="AM187" s="4">
        <f t="shared" si="131"/>
        <v>7020.7999999999993</v>
      </c>
    </row>
    <row r="188" spans="1:39" ht="31.5" hidden="1" outlineLevel="4" x14ac:dyDescent="0.2">
      <c r="A188" s="137" t="s">
        <v>35</v>
      </c>
      <c r="B188" s="137" t="s">
        <v>135</v>
      </c>
      <c r="C188" s="137" t="s">
        <v>132</v>
      </c>
      <c r="D188" s="137"/>
      <c r="E188" s="13" t="s">
        <v>57</v>
      </c>
      <c r="F188" s="4">
        <f t="shared" si="128"/>
        <v>8168.8</v>
      </c>
      <c r="G188" s="4">
        <f t="shared" si="128"/>
        <v>0</v>
      </c>
      <c r="H188" s="4">
        <f t="shared" si="128"/>
        <v>8168.8</v>
      </c>
      <c r="I188" s="4">
        <f t="shared" si="128"/>
        <v>0</v>
      </c>
      <c r="J188" s="4">
        <f t="shared" si="128"/>
        <v>0</v>
      </c>
      <c r="K188" s="4">
        <f t="shared" si="128"/>
        <v>0</v>
      </c>
      <c r="L188" s="4">
        <f t="shared" si="128"/>
        <v>8168.8</v>
      </c>
      <c r="M188" s="4">
        <f t="shared" si="128"/>
        <v>0</v>
      </c>
      <c r="N188" s="4">
        <f t="shared" si="128"/>
        <v>8168.8</v>
      </c>
      <c r="O188" s="4">
        <f t="shared" si="128"/>
        <v>0</v>
      </c>
      <c r="P188" s="4">
        <f t="shared" si="129"/>
        <v>-27.900000000000002</v>
      </c>
      <c r="Q188" s="4">
        <f t="shared" si="129"/>
        <v>8140.9</v>
      </c>
      <c r="R188" s="4">
        <f t="shared" si="129"/>
        <v>0</v>
      </c>
      <c r="S188" s="4">
        <f t="shared" si="129"/>
        <v>8140.9</v>
      </c>
      <c r="T188" s="4">
        <f t="shared" si="129"/>
        <v>7717.9</v>
      </c>
      <c r="U188" s="4">
        <f t="shared" si="129"/>
        <v>0</v>
      </c>
      <c r="V188" s="4">
        <f t="shared" si="129"/>
        <v>7717.9</v>
      </c>
      <c r="W188" s="4">
        <f t="shared" si="129"/>
        <v>0</v>
      </c>
      <c r="X188" s="4">
        <f t="shared" si="129"/>
        <v>7717.9</v>
      </c>
      <c r="Y188" s="4">
        <f t="shared" si="129"/>
        <v>0</v>
      </c>
      <c r="Z188" s="4">
        <f t="shared" si="130"/>
        <v>7717.9</v>
      </c>
      <c r="AA188" s="4">
        <f t="shared" si="130"/>
        <v>0</v>
      </c>
      <c r="AB188" s="4">
        <f t="shared" si="130"/>
        <v>7717.9</v>
      </c>
      <c r="AC188" s="4">
        <f t="shared" si="130"/>
        <v>0</v>
      </c>
      <c r="AD188" s="4">
        <f t="shared" si="130"/>
        <v>7717.9</v>
      </c>
      <c r="AE188" s="4">
        <f t="shared" si="130"/>
        <v>7020.7999999999993</v>
      </c>
      <c r="AF188" s="4">
        <f t="shared" si="130"/>
        <v>0</v>
      </c>
      <c r="AG188" s="4">
        <f t="shared" si="130"/>
        <v>7020.7999999999993</v>
      </c>
      <c r="AH188" s="4">
        <f t="shared" si="130"/>
        <v>0</v>
      </c>
      <c r="AI188" s="4">
        <f t="shared" si="130"/>
        <v>7020.7999999999993</v>
      </c>
      <c r="AJ188" s="4">
        <f t="shared" si="131"/>
        <v>0</v>
      </c>
      <c r="AK188" s="4">
        <f t="shared" si="131"/>
        <v>7020.7999999999993</v>
      </c>
      <c r="AL188" s="4">
        <f t="shared" si="131"/>
        <v>0</v>
      </c>
      <c r="AM188" s="4">
        <f t="shared" si="131"/>
        <v>7020.7999999999993</v>
      </c>
    </row>
    <row r="189" spans="1:39" ht="15.75" hidden="1" outlineLevel="5" x14ac:dyDescent="0.2">
      <c r="A189" s="137" t="s">
        <v>35</v>
      </c>
      <c r="B189" s="137" t="s">
        <v>135</v>
      </c>
      <c r="C189" s="137" t="s">
        <v>133</v>
      </c>
      <c r="D189" s="137"/>
      <c r="E189" s="13" t="s">
        <v>134</v>
      </c>
      <c r="F189" s="4">
        <f t="shared" ref="F189:AM189" si="132">F190+F191+F192</f>
        <v>8168.8</v>
      </c>
      <c r="G189" s="4">
        <f t="shared" si="132"/>
        <v>0</v>
      </c>
      <c r="H189" s="4">
        <f t="shared" si="132"/>
        <v>8168.8</v>
      </c>
      <c r="I189" s="4">
        <f t="shared" si="132"/>
        <v>0</v>
      </c>
      <c r="J189" s="4">
        <f t="shared" si="132"/>
        <v>0</v>
      </c>
      <c r="K189" s="4">
        <f t="shared" si="132"/>
        <v>0</v>
      </c>
      <c r="L189" s="4">
        <f t="shared" si="132"/>
        <v>8168.8</v>
      </c>
      <c r="M189" s="4">
        <f t="shared" si="132"/>
        <v>0</v>
      </c>
      <c r="N189" s="4">
        <f t="shared" si="132"/>
        <v>8168.8</v>
      </c>
      <c r="O189" s="4">
        <f t="shared" si="132"/>
        <v>0</v>
      </c>
      <c r="P189" s="4">
        <f t="shared" si="132"/>
        <v>-27.900000000000002</v>
      </c>
      <c r="Q189" s="4">
        <f t="shared" si="132"/>
        <v>8140.9</v>
      </c>
      <c r="R189" s="4">
        <f t="shared" si="132"/>
        <v>0</v>
      </c>
      <c r="S189" s="4">
        <f t="shared" si="132"/>
        <v>8140.9</v>
      </c>
      <c r="T189" s="4">
        <f t="shared" si="132"/>
        <v>7717.9</v>
      </c>
      <c r="U189" s="4">
        <f t="shared" si="132"/>
        <v>0</v>
      </c>
      <c r="V189" s="4">
        <f t="shared" si="132"/>
        <v>7717.9</v>
      </c>
      <c r="W189" s="4">
        <f t="shared" si="132"/>
        <v>0</v>
      </c>
      <c r="X189" s="4">
        <f t="shared" si="132"/>
        <v>7717.9</v>
      </c>
      <c r="Y189" s="4">
        <f t="shared" si="132"/>
        <v>0</v>
      </c>
      <c r="Z189" s="4">
        <f t="shared" si="132"/>
        <v>7717.9</v>
      </c>
      <c r="AA189" s="4">
        <f t="shared" si="132"/>
        <v>0</v>
      </c>
      <c r="AB189" s="4">
        <f t="shared" si="132"/>
        <v>7717.9</v>
      </c>
      <c r="AC189" s="4">
        <f t="shared" si="132"/>
        <v>0</v>
      </c>
      <c r="AD189" s="4">
        <f t="shared" si="132"/>
        <v>7717.9</v>
      </c>
      <c r="AE189" s="4">
        <f t="shared" si="132"/>
        <v>7020.7999999999993</v>
      </c>
      <c r="AF189" s="4">
        <f t="shared" si="132"/>
        <v>0</v>
      </c>
      <c r="AG189" s="4">
        <f t="shared" si="132"/>
        <v>7020.7999999999993</v>
      </c>
      <c r="AH189" s="4">
        <f t="shared" si="132"/>
        <v>0</v>
      </c>
      <c r="AI189" s="4">
        <f t="shared" si="132"/>
        <v>7020.7999999999993</v>
      </c>
      <c r="AJ189" s="4">
        <f t="shared" si="132"/>
        <v>0</v>
      </c>
      <c r="AK189" s="4">
        <f t="shared" si="132"/>
        <v>7020.7999999999993</v>
      </c>
      <c r="AL189" s="4">
        <f t="shared" si="132"/>
        <v>0</v>
      </c>
      <c r="AM189" s="4">
        <f t="shared" si="132"/>
        <v>7020.7999999999993</v>
      </c>
    </row>
    <row r="190" spans="1:39" ht="63" hidden="1" outlineLevel="7" x14ac:dyDescent="0.2">
      <c r="A190" s="138" t="s">
        <v>35</v>
      </c>
      <c r="B190" s="138" t="s">
        <v>135</v>
      </c>
      <c r="C190" s="138" t="s">
        <v>133</v>
      </c>
      <c r="D190" s="138" t="s">
        <v>8</v>
      </c>
      <c r="E190" s="11" t="s">
        <v>9</v>
      </c>
      <c r="F190" s="5">
        <v>7341.1</v>
      </c>
      <c r="G190" s="5"/>
      <c r="H190" s="5">
        <f>SUM(F190:G190)</f>
        <v>7341.1</v>
      </c>
      <c r="I190" s="5"/>
      <c r="J190" s="5"/>
      <c r="K190" s="5"/>
      <c r="L190" s="5">
        <f>SUM(H190:K190)</f>
        <v>7341.1</v>
      </c>
      <c r="M190" s="5"/>
      <c r="N190" s="5">
        <f>SUM(L190:M190)</f>
        <v>7341.1</v>
      </c>
      <c r="O190" s="5"/>
      <c r="P190" s="5"/>
      <c r="Q190" s="5">
        <f>SUM(N190:P190)</f>
        <v>7341.1</v>
      </c>
      <c r="R190" s="5"/>
      <c r="S190" s="5">
        <f>SUM(Q190:R190)</f>
        <v>7341.1</v>
      </c>
      <c r="T190" s="5">
        <v>6972.1</v>
      </c>
      <c r="U190" s="5"/>
      <c r="V190" s="5">
        <f>SUM(T190:U190)</f>
        <v>6972.1</v>
      </c>
      <c r="W190" s="5"/>
      <c r="X190" s="5">
        <f>SUM(V190:W190)</f>
        <v>6972.1</v>
      </c>
      <c r="Y190" s="5"/>
      <c r="Z190" s="5">
        <f>SUM(X190:Y190)</f>
        <v>6972.1</v>
      </c>
      <c r="AA190" s="5"/>
      <c r="AB190" s="5">
        <f>SUM(Z190:AA190)</f>
        <v>6972.1</v>
      </c>
      <c r="AC190" s="5"/>
      <c r="AD190" s="5">
        <f>SUM(AB190:AC190)</f>
        <v>6972.1</v>
      </c>
      <c r="AE190" s="5">
        <v>6275</v>
      </c>
      <c r="AF190" s="5"/>
      <c r="AG190" s="5">
        <f>SUM(AE190:AF190)</f>
        <v>6275</v>
      </c>
      <c r="AH190" s="5"/>
      <c r="AI190" s="5">
        <f>SUM(AG190:AH190)</f>
        <v>6275</v>
      </c>
      <c r="AJ190" s="5"/>
      <c r="AK190" s="5">
        <f>SUM(AI190:AJ190)</f>
        <v>6275</v>
      </c>
      <c r="AL190" s="5"/>
      <c r="AM190" s="5">
        <f>SUM(AK190:AL190)</f>
        <v>6275</v>
      </c>
    </row>
    <row r="191" spans="1:39" ht="31.5" hidden="1" outlineLevel="7" x14ac:dyDescent="0.2">
      <c r="A191" s="138" t="s">
        <v>35</v>
      </c>
      <c r="B191" s="138" t="s">
        <v>135</v>
      </c>
      <c r="C191" s="138" t="s">
        <v>133</v>
      </c>
      <c r="D191" s="138" t="s">
        <v>11</v>
      </c>
      <c r="E191" s="11" t="s">
        <v>12</v>
      </c>
      <c r="F191" s="5">
        <v>819.3</v>
      </c>
      <c r="G191" s="5"/>
      <c r="H191" s="5">
        <f>SUM(F191:G191)</f>
        <v>819.3</v>
      </c>
      <c r="I191" s="5"/>
      <c r="J191" s="5"/>
      <c r="K191" s="5"/>
      <c r="L191" s="5">
        <f>SUM(H191:K191)</f>
        <v>819.3</v>
      </c>
      <c r="M191" s="5"/>
      <c r="N191" s="5">
        <f>SUM(L191:M191)</f>
        <v>819.3</v>
      </c>
      <c r="O191" s="5"/>
      <c r="P191" s="5">
        <f>-10.8-17.1</f>
        <v>-27.900000000000002</v>
      </c>
      <c r="Q191" s="5">
        <f>SUM(N191:P191)</f>
        <v>791.4</v>
      </c>
      <c r="R191" s="5"/>
      <c r="S191" s="5">
        <f>SUM(Q191:R191)</f>
        <v>791.4</v>
      </c>
      <c r="T191" s="5">
        <v>737.4</v>
      </c>
      <c r="U191" s="5"/>
      <c r="V191" s="5">
        <f>SUM(T191:U191)</f>
        <v>737.4</v>
      </c>
      <c r="W191" s="5"/>
      <c r="X191" s="5">
        <f>SUM(V191:W191)</f>
        <v>737.4</v>
      </c>
      <c r="Y191" s="5"/>
      <c r="Z191" s="5">
        <f>SUM(X191:Y191)</f>
        <v>737.4</v>
      </c>
      <c r="AA191" s="5"/>
      <c r="AB191" s="5">
        <f>SUM(Z191:AA191)</f>
        <v>737.4</v>
      </c>
      <c r="AC191" s="5"/>
      <c r="AD191" s="5">
        <f>SUM(AB191:AC191)</f>
        <v>737.4</v>
      </c>
      <c r="AE191" s="5">
        <v>737.4</v>
      </c>
      <c r="AF191" s="5"/>
      <c r="AG191" s="5">
        <f>SUM(AE191:AF191)</f>
        <v>737.4</v>
      </c>
      <c r="AH191" s="5"/>
      <c r="AI191" s="5">
        <f>SUM(AG191:AH191)</f>
        <v>737.4</v>
      </c>
      <c r="AJ191" s="5"/>
      <c r="AK191" s="5">
        <f>SUM(AI191:AJ191)</f>
        <v>737.4</v>
      </c>
      <c r="AL191" s="5"/>
      <c r="AM191" s="5">
        <f>SUM(AK191:AL191)</f>
        <v>737.4</v>
      </c>
    </row>
    <row r="192" spans="1:39" ht="15.75" hidden="1" outlineLevel="7" x14ac:dyDescent="0.2">
      <c r="A192" s="138" t="s">
        <v>35</v>
      </c>
      <c r="B192" s="138" t="s">
        <v>135</v>
      </c>
      <c r="C192" s="138" t="s">
        <v>133</v>
      </c>
      <c r="D192" s="138" t="s">
        <v>27</v>
      </c>
      <c r="E192" s="11" t="s">
        <v>28</v>
      </c>
      <c r="F192" s="5">
        <v>8.4</v>
      </c>
      <c r="G192" s="5"/>
      <c r="H192" s="5">
        <f>SUM(F192:G192)</f>
        <v>8.4</v>
      </c>
      <c r="I192" s="5"/>
      <c r="J192" s="5"/>
      <c r="K192" s="5"/>
      <c r="L192" s="5">
        <f>SUM(H192:K192)</f>
        <v>8.4</v>
      </c>
      <c r="M192" s="5"/>
      <c r="N192" s="5">
        <f>SUM(L192:M192)</f>
        <v>8.4</v>
      </c>
      <c r="O192" s="5"/>
      <c r="P192" s="5"/>
      <c r="Q192" s="5">
        <f>SUM(N192:P192)</f>
        <v>8.4</v>
      </c>
      <c r="R192" s="5"/>
      <c r="S192" s="5">
        <f>SUM(Q192:R192)</f>
        <v>8.4</v>
      </c>
      <c r="T192" s="5">
        <v>8.4</v>
      </c>
      <c r="U192" s="5"/>
      <c r="V192" s="5">
        <f>SUM(T192:U192)</f>
        <v>8.4</v>
      </c>
      <c r="W192" s="5"/>
      <c r="X192" s="5">
        <f>SUM(V192:W192)</f>
        <v>8.4</v>
      </c>
      <c r="Y192" s="5"/>
      <c r="Z192" s="5">
        <f>SUM(X192:Y192)</f>
        <v>8.4</v>
      </c>
      <c r="AA192" s="5"/>
      <c r="AB192" s="5">
        <f>SUM(Z192:AA192)</f>
        <v>8.4</v>
      </c>
      <c r="AC192" s="5"/>
      <c r="AD192" s="5">
        <f>SUM(AB192:AC192)</f>
        <v>8.4</v>
      </c>
      <c r="AE192" s="5">
        <v>8.4</v>
      </c>
      <c r="AF192" s="5"/>
      <c r="AG192" s="5">
        <f>SUM(AE192:AF192)</f>
        <v>8.4</v>
      </c>
      <c r="AH192" s="5"/>
      <c r="AI192" s="5">
        <f>SUM(AG192:AH192)</f>
        <v>8.4</v>
      </c>
      <c r="AJ192" s="5"/>
      <c r="AK192" s="5">
        <f>SUM(AI192:AJ192)</f>
        <v>8.4</v>
      </c>
      <c r="AL192" s="5"/>
      <c r="AM192" s="5">
        <f>SUM(AK192:AL192)</f>
        <v>8.4</v>
      </c>
    </row>
    <row r="193" spans="1:40" ht="31.5" outlineLevel="1" x14ac:dyDescent="0.2">
      <c r="A193" s="137" t="s">
        <v>35</v>
      </c>
      <c r="B193" s="137" t="s">
        <v>145</v>
      </c>
      <c r="C193" s="137"/>
      <c r="D193" s="137"/>
      <c r="E193" s="13" t="s">
        <v>146</v>
      </c>
      <c r="F193" s="4">
        <f t="shared" ref="F193:O195" si="133">F194</f>
        <v>2821.5</v>
      </c>
      <c r="G193" s="4">
        <f t="shared" si="133"/>
        <v>0</v>
      </c>
      <c r="H193" s="4">
        <f t="shared" si="133"/>
        <v>2821.5</v>
      </c>
      <c r="I193" s="4">
        <f t="shared" si="133"/>
        <v>0</v>
      </c>
      <c r="J193" s="4">
        <f t="shared" si="133"/>
        <v>5434.6276699999999</v>
      </c>
      <c r="K193" s="4">
        <f t="shared" si="133"/>
        <v>0</v>
      </c>
      <c r="L193" s="4">
        <f t="shared" si="133"/>
        <v>8256.1276699999999</v>
      </c>
      <c r="M193" s="4">
        <f t="shared" si="133"/>
        <v>0</v>
      </c>
      <c r="N193" s="4">
        <f t="shared" si="133"/>
        <v>8256.1276699999999</v>
      </c>
      <c r="O193" s="4">
        <f t="shared" si="133"/>
        <v>0</v>
      </c>
      <c r="P193" s="4">
        <f t="shared" ref="P193:Y195" si="134">P194</f>
        <v>0</v>
      </c>
      <c r="Q193" s="4">
        <f t="shared" si="134"/>
        <v>8256.1276699999999</v>
      </c>
      <c r="R193" s="4">
        <f t="shared" si="134"/>
        <v>-15</v>
      </c>
      <c r="S193" s="4">
        <f t="shared" si="134"/>
        <v>8241.1276699999999</v>
      </c>
      <c r="T193" s="4">
        <f t="shared" si="134"/>
        <v>2601.5</v>
      </c>
      <c r="U193" s="4">
        <f t="shared" si="134"/>
        <v>0</v>
      </c>
      <c r="V193" s="4">
        <f t="shared" si="134"/>
        <v>2601.5</v>
      </c>
      <c r="W193" s="4">
        <f t="shared" si="134"/>
        <v>0</v>
      </c>
      <c r="X193" s="4">
        <f t="shared" si="134"/>
        <v>2601.5</v>
      </c>
      <c r="Y193" s="4">
        <f t="shared" si="134"/>
        <v>0</v>
      </c>
      <c r="Z193" s="4">
        <f t="shared" ref="Z193:AI195" si="135">Z194</f>
        <v>2601.5</v>
      </c>
      <c r="AA193" s="4">
        <f t="shared" si="135"/>
        <v>0</v>
      </c>
      <c r="AB193" s="4">
        <f t="shared" si="135"/>
        <v>2601.5</v>
      </c>
      <c r="AC193" s="4">
        <f t="shared" si="135"/>
        <v>0</v>
      </c>
      <c r="AD193" s="4">
        <f t="shared" si="135"/>
        <v>2601.5</v>
      </c>
      <c r="AE193" s="4">
        <f t="shared" si="135"/>
        <v>2821.5</v>
      </c>
      <c r="AF193" s="4">
        <f t="shared" si="135"/>
        <v>0</v>
      </c>
      <c r="AG193" s="4">
        <f t="shared" si="135"/>
        <v>2821.5</v>
      </c>
      <c r="AH193" s="4">
        <f t="shared" si="135"/>
        <v>0</v>
      </c>
      <c r="AI193" s="4">
        <f t="shared" si="135"/>
        <v>2821.5</v>
      </c>
      <c r="AJ193" s="4">
        <f t="shared" ref="AJ193:AM195" si="136">AJ194</f>
        <v>0</v>
      </c>
      <c r="AK193" s="4">
        <f t="shared" si="136"/>
        <v>2821.5</v>
      </c>
      <c r="AL193" s="4">
        <f t="shared" si="136"/>
        <v>0</v>
      </c>
      <c r="AM193" s="4">
        <f t="shared" si="136"/>
        <v>2821.5</v>
      </c>
    </row>
    <row r="194" spans="1:40" ht="47.25" outlineLevel="2" x14ac:dyDescent="0.2">
      <c r="A194" s="137" t="s">
        <v>35</v>
      </c>
      <c r="B194" s="137" t="s">
        <v>145</v>
      </c>
      <c r="C194" s="137" t="s">
        <v>76</v>
      </c>
      <c r="D194" s="137"/>
      <c r="E194" s="13" t="s">
        <v>77</v>
      </c>
      <c r="F194" s="4">
        <f t="shared" si="133"/>
        <v>2821.5</v>
      </c>
      <c r="G194" s="4">
        <f t="shared" si="133"/>
        <v>0</v>
      </c>
      <c r="H194" s="4">
        <f t="shared" si="133"/>
        <v>2821.5</v>
      </c>
      <c r="I194" s="4">
        <f t="shared" si="133"/>
        <v>0</v>
      </c>
      <c r="J194" s="4">
        <f t="shared" si="133"/>
        <v>5434.6276699999999</v>
      </c>
      <c r="K194" s="4">
        <f t="shared" si="133"/>
        <v>0</v>
      </c>
      <c r="L194" s="4">
        <f t="shared" si="133"/>
        <v>8256.1276699999999</v>
      </c>
      <c r="M194" s="4">
        <f t="shared" si="133"/>
        <v>0</v>
      </c>
      <c r="N194" s="4">
        <f t="shared" si="133"/>
        <v>8256.1276699999999</v>
      </c>
      <c r="O194" s="4">
        <f t="shared" si="133"/>
        <v>0</v>
      </c>
      <c r="P194" s="4">
        <f t="shared" si="134"/>
        <v>0</v>
      </c>
      <c r="Q194" s="4">
        <f t="shared" si="134"/>
        <v>8256.1276699999999</v>
      </c>
      <c r="R194" s="4">
        <f t="shared" si="134"/>
        <v>-15</v>
      </c>
      <c r="S194" s="4">
        <f t="shared" si="134"/>
        <v>8241.1276699999999</v>
      </c>
      <c r="T194" s="4">
        <f t="shared" si="134"/>
        <v>2601.5</v>
      </c>
      <c r="U194" s="4">
        <f t="shared" si="134"/>
        <v>0</v>
      </c>
      <c r="V194" s="4">
        <f t="shared" si="134"/>
        <v>2601.5</v>
      </c>
      <c r="W194" s="4">
        <f t="shared" si="134"/>
        <v>0</v>
      </c>
      <c r="X194" s="4">
        <f t="shared" si="134"/>
        <v>2601.5</v>
      </c>
      <c r="Y194" s="4">
        <f t="shared" si="134"/>
        <v>0</v>
      </c>
      <c r="Z194" s="4">
        <f t="shared" si="135"/>
        <v>2601.5</v>
      </c>
      <c r="AA194" s="4">
        <f t="shared" si="135"/>
        <v>0</v>
      </c>
      <c r="AB194" s="4">
        <f t="shared" si="135"/>
        <v>2601.5</v>
      </c>
      <c r="AC194" s="4">
        <f t="shared" si="135"/>
        <v>0</v>
      </c>
      <c r="AD194" s="4">
        <f t="shared" si="135"/>
        <v>2601.5</v>
      </c>
      <c r="AE194" s="4">
        <f t="shared" si="135"/>
        <v>2821.5</v>
      </c>
      <c r="AF194" s="4">
        <f t="shared" si="135"/>
        <v>0</v>
      </c>
      <c r="AG194" s="4">
        <f t="shared" si="135"/>
        <v>2821.5</v>
      </c>
      <c r="AH194" s="4">
        <f t="shared" si="135"/>
        <v>0</v>
      </c>
      <c r="AI194" s="4">
        <f t="shared" si="135"/>
        <v>2821.5</v>
      </c>
      <c r="AJ194" s="4">
        <f t="shared" si="136"/>
        <v>0</v>
      </c>
      <c r="AK194" s="4">
        <f t="shared" si="136"/>
        <v>2821.5</v>
      </c>
      <c r="AL194" s="4">
        <f t="shared" si="136"/>
        <v>0</v>
      </c>
      <c r="AM194" s="4">
        <f t="shared" si="136"/>
        <v>2821.5</v>
      </c>
    </row>
    <row r="195" spans="1:40" ht="31.5" outlineLevel="3" x14ac:dyDescent="0.2">
      <c r="A195" s="137" t="s">
        <v>35</v>
      </c>
      <c r="B195" s="137" t="s">
        <v>145</v>
      </c>
      <c r="C195" s="137" t="s">
        <v>78</v>
      </c>
      <c r="D195" s="137"/>
      <c r="E195" s="13" t="s">
        <v>79</v>
      </c>
      <c r="F195" s="4">
        <f t="shared" si="133"/>
        <v>2821.5</v>
      </c>
      <c r="G195" s="4">
        <f t="shared" si="133"/>
        <v>0</v>
      </c>
      <c r="H195" s="4">
        <f t="shared" si="133"/>
        <v>2821.5</v>
      </c>
      <c r="I195" s="4">
        <f t="shared" si="133"/>
        <v>0</v>
      </c>
      <c r="J195" s="4">
        <f t="shared" si="133"/>
        <v>5434.6276699999999</v>
      </c>
      <c r="K195" s="4">
        <f t="shared" si="133"/>
        <v>0</v>
      </c>
      <c r="L195" s="4">
        <f t="shared" si="133"/>
        <v>8256.1276699999999</v>
      </c>
      <c r="M195" s="4">
        <f t="shared" si="133"/>
        <v>0</v>
      </c>
      <c r="N195" s="4">
        <f t="shared" si="133"/>
        <v>8256.1276699999999</v>
      </c>
      <c r="O195" s="4">
        <f t="shared" si="133"/>
        <v>0</v>
      </c>
      <c r="P195" s="4">
        <f t="shared" si="134"/>
        <v>0</v>
      </c>
      <c r="Q195" s="4">
        <f t="shared" si="134"/>
        <v>8256.1276699999999</v>
      </c>
      <c r="R195" s="4">
        <f t="shared" si="134"/>
        <v>-15</v>
      </c>
      <c r="S195" s="4">
        <f t="shared" si="134"/>
        <v>8241.1276699999999</v>
      </c>
      <c r="T195" s="4">
        <f t="shared" si="134"/>
        <v>2601.5</v>
      </c>
      <c r="U195" s="4">
        <f t="shared" si="134"/>
        <v>0</v>
      </c>
      <c r="V195" s="4">
        <f t="shared" si="134"/>
        <v>2601.5</v>
      </c>
      <c r="W195" s="4">
        <f t="shared" si="134"/>
        <v>0</v>
      </c>
      <c r="X195" s="4">
        <f t="shared" si="134"/>
        <v>2601.5</v>
      </c>
      <c r="Y195" s="4">
        <f t="shared" si="134"/>
        <v>0</v>
      </c>
      <c r="Z195" s="4">
        <f t="shared" si="135"/>
        <v>2601.5</v>
      </c>
      <c r="AA195" s="4">
        <f t="shared" si="135"/>
        <v>0</v>
      </c>
      <c r="AB195" s="4">
        <f t="shared" si="135"/>
        <v>2601.5</v>
      </c>
      <c r="AC195" s="4">
        <f t="shared" si="135"/>
        <v>0</v>
      </c>
      <c r="AD195" s="4">
        <f t="shared" si="135"/>
        <v>2601.5</v>
      </c>
      <c r="AE195" s="4">
        <f t="shared" si="135"/>
        <v>2821.5</v>
      </c>
      <c r="AF195" s="4">
        <f t="shared" si="135"/>
        <v>0</v>
      </c>
      <c r="AG195" s="4">
        <f t="shared" si="135"/>
        <v>2821.5</v>
      </c>
      <c r="AH195" s="4">
        <f t="shared" si="135"/>
        <v>0</v>
      </c>
      <c r="AI195" s="4">
        <f t="shared" si="135"/>
        <v>2821.5</v>
      </c>
      <c r="AJ195" s="4">
        <f t="shared" si="136"/>
        <v>0</v>
      </c>
      <c r="AK195" s="4">
        <f t="shared" si="136"/>
        <v>2821.5</v>
      </c>
      <c r="AL195" s="4">
        <f t="shared" si="136"/>
        <v>0</v>
      </c>
      <c r="AM195" s="4">
        <f t="shared" si="136"/>
        <v>2821.5</v>
      </c>
    </row>
    <row r="196" spans="1:40" ht="31.5" outlineLevel="4" x14ac:dyDescent="0.2">
      <c r="A196" s="137" t="s">
        <v>35</v>
      </c>
      <c r="B196" s="137" t="s">
        <v>145</v>
      </c>
      <c r="C196" s="137" t="s">
        <v>147</v>
      </c>
      <c r="D196" s="137"/>
      <c r="E196" s="13" t="s">
        <v>148</v>
      </c>
      <c r="F196" s="4">
        <f>F197+F199+F201</f>
        <v>2821.5</v>
      </c>
      <c r="G196" s="4">
        <f>G197+G199+G201</f>
        <v>0</v>
      </c>
      <c r="H196" s="4">
        <f>H197+H199+H201</f>
        <v>2821.5</v>
      </c>
      <c r="I196" s="4">
        <f>I197+I199+I201</f>
        <v>0</v>
      </c>
      <c r="J196" s="4">
        <f>J197+J199+J201+J203</f>
        <v>5434.6276699999999</v>
      </c>
      <c r="K196" s="4">
        <f>K197+K199+K201+K203</f>
        <v>0</v>
      </c>
      <c r="L196" s="4">
        <f>L197+L199+L201+L203</f>
        <v>8256.1276699999999</v>
      </c>
      <c r="M196" s="4">
        <f>M197+M199+M201+M203</f>
        <v>0</v>
      </c>
      <c r="N196" s="4">
        <f>N197+N199+N201+N203</f>
        <v>8256.1276699999999</v>
      </c>
      <c r="O196" s="4">
        <f>O197+O199+O201</f>
        <v>0</v>
      </c>
      <c r="P196" s="4">
        <f>P197+P199+P201+P203</f>
        <v>0</v>
      </c>
      <c r="Q196" s="4">
        <f>Q197+Q199+Q201+Q203</f>
        <v>8256.1276699999999</v>
      </c>
      <c r="R196" s="4">
        <f>R197+R199+R201+R203</f>
        <v>-15</v>
      </c>
      <c r="S196" s="4">
        <f>S197+S199+S201+S203</f>
        <v>8241.1276699999999</v>
      </c>
      <c r="T196" s="4">
        <f>T197+T199+T201</f>
        <v>2601.5</v>
      </c>
      <c r="U196" s="4">
        <f>U197+U199+U201</f>
        <v>0</v>
      </c>
      <c r="V196" s="4">
        <f>V197+V199+V201</f>
        <v>2601.5</v>
      </c>
      <c r="W196" s="4">
        <f>W197+W199+W201</f>
        <v>0</v>
      </c>
      <c r="X196" s="4">
        <f>X197+X199+X201</f>
        <v>2601.5</v>
      </c>
      <c r="Y196" s="4">
        <f>Y197+Y199+Y201+Y203</f>
        <v>0</v>
      </c>
      <c r="Z196" s="4">
        <f>Z197+Z199+Z201+Z203</f>
        <v>2601.5</v>
      </c>
      <c r="AA196" s="4">
        <f>AA197+AA199+AA201</f>
        <v>0</v>
      </c>
      <c r="AB196" s="4">
        <f>AB197+AB199+AB201+AB203</f>
        <v>2601.5</v>
      </c>
      <c r="AC196" s="4">
        <f>AC197+AC199+AC201</f>
        <v>0</v>
      </c>
      <c r="AD196" s="4">
        <f>AD197+AD199+AD201+AD203</f>
        <v>2601.5</v>
      </c>
      <c r="AE196" s="4">
        <f t="shared" ref="AE196:AJ196" si="137">AE197+AE199+AE201</f>
        <v>2821.5</v>
      </c>
      <c r="AF196" s="4">
        <f t="shared" si="137"/>
        <v>0</v>
      </c>
      <c r="AG196" s="4">
        <f t="shared" si="137"/>
        <v>2821.5</v>
      </c>
      <c r="AH196" s="4">
        <f t="shared" si="137"/>
        <v>0</v>
      </c>
      <c r="AI196" s="4">
        <f t="shared" si="137"/>
        <v>2821.5</v>
      </c>
      <c r="AJ196" s="4">
        <f t="shared" si="137"/>
        <v>0</v>
      </c>
      <c r="AK196" s="4">
        <f>AK197+AK199+AK201+AK203</f>
        <v>2821.5</v>
      </c>
      <c r="AL196" s="4">
        <f>AL197+AL199+AL201</f>
        <v>0</v>
      </c>
      <c r="AM196" s="4">
        <f>AM197+AM199+AM201+AM203</f>
        <v>2821.5</v>
      </c>
    </row>
    <row r="197" spans="1:40" ht="38.25" customHeight="1" outlineLevel="5" x14ac:dyDescent="0.2">
      <c r="A197" s="137" t="s">
        <v>35</v>
      </c>
      <c r="B197" s="137" t="s">
        <v>145</v>
      </c>
      <c r="C197" s="137" t="s">
        <v>149</v>
      </c>
      <c r="D197" s="137"/>
      <c r="E197" s="13" t="s">
        <v>150</v>
      </c>
      <c r="F197" s="4">
        <f t="shared" ref="F197:AM197" si="138">F198</f>
        <v>2200</v>
      </c>
      <c r="G197" s="4">
        <f t="shared" si="138"/>
        <v>0</v>
      </c>
      <c r="H197" s="4">
        <f t="shared" si="138"/>
        <v>2200</v>
      </c>
      <c r="I197" s="4">
        <f t="shared" si="138"/>
        <v>0</v>
      </c>
      <c r="J197" s="4">
        <f t="shared" si="138"/>
        <v>0</v>
      </c>
      <c r="K197" s="4">
        <f t="shared" si="138"/>
        <v>0</v>
      </c>
      <c r="L197" s="4">
        <f t="shared" si="138"/>
        <v>2200</v>
      </c>
      <c r="M197" s="4">
        <f t="shared" si="138"/>
        <v>0</v>
      </c>
      <c r="N197" s="4">
        <f t="shared" si="138"/>
        <v>2200</v>
      </c>
      <c r="O197" s="4">
        <f t="shared" si="138"/>
        <v>0</v>
      </c>
      <c r="P197" s="4">
        <f t="shared" si="138"/>
        <v>0</v>
      </c>
      <c r="Q197" s="4">
        <f t="shared" si="138"/>
        <v>2200</v>
      </c>
      <c r="R197" s="4">
        <f t="shared" si="138"/>
        <v>-15</v>
      </c>
      <c r="S197" s="4">
        <f t="shared" si="138"/>
        <v>2185</v>
      </c>
      <c r="T197" s="4">
        <f t="shared" si="138"/>
        <v>1980</v>
      </c>
      <c r="U197" s="4">
        <f t="shared" si="138"/>
        <v>0</v>
      </c>
      <c r="V197" s="4">
        <f t="shared" si="138"/>
        <v>1980</v>
      </c>
      <c r="W197" s="4">
        <f t="shared" si="138"/>
        <v>0</v>
      </c>
      <c r="X197" s="4">
        <f t="shared" si="138"/>
        <v>1980</v>
      </c>
      <c r="Y197" s="4">
        <f t="shared" si="138"/>
        <v>0</v>
      </c>
      <c r="Z197" s="4">
        <f t="shared" si="138"/>
        <v>1980</v>
      </c>
      <c r="AA197" s="4">
        <f t="shared" si="138"/>
        <v>0</v>
      </c>
      <c r="AB197" s="4">
        <f t="shared" si="138"/>
        <v>1980</v>
      </c>
      <c r="AC197" s="4">
        <f t="shared" si="138"/>
        <v>0</v>
      </c>
      <c r="AD197" s="4">
        <f t="shared" si="138"/>
        <v>1980</v>
      </c>
      <c r="AE197" s="4">
        <f t="shared" si="138"/>
        <v>2200</v>
      </c>
      <c r="AF197" s="4">
        <f t="shared" si="138"/>
        <v>0</v>
      </c>
      <c r="AG197" s="4">
        <f t="shared" si="138"/>
        <v>2200</v>
      </c>
      <c r="AH197" s="4">
        <f t="shared" si="138"/>
        <v>0</v>
      </c>
      <c r="AI197" s="4">
        <f t="shared" si="138"/>
        <v>2200</v>
      </c>
      <c r="AJ197" s="4">
        <f t="shared" si="138"/>
        <v>0</v>
      </c>
      <c r="AK197" s="4">
        <f t="shared" si="138"/>
        <v>2200</v>
      </c>
      <c r="AL197" s="4">
        <f t="shared" si="138"/>
        <v>0</v>
      </c>
      <c r="AM197" s="4">
        <f t="shared" si="138"/>
        <v>2200</v>
      </c>
      <c r="AN197" s="120"/>
    </row>
    <row r="198" spans="1:40" ht="31.5" outlineLevel="7" x14ac:dyDescent="0.2">
      <c r="A198" s="138" t="s">
        <v>35</v>
      </c>
      <c r="B198" s="138" t="s">
        <v>145</v>
      </c>
      <c r="C198" s="138" t="s">
        <v>149</v>
      </c>
      <c r="D198" s="138" t="s">
        <v>11</v>
      </c>
      <c r="E198" s="11" t="s">
        <v>12</v>
      </c>
      <c r="F198" s="5">
        <v>2200</v>
      </c>
      <c r="G198" s="5"/>
      <c r="H198" s="5">
        <f>SUM(F198:G198)</f>
        <v>2200</v>
      </c>
      <c r="I198" s="5"/>
      <c r="J198" s="5"/>
      <c r="K198" s="5"/>
      <c r="L198" s="5">
        <f>SUM(H198:K198)</f>
        <v>2200</v>
      </c>
      <c r="M198" s="5"/>
      <c r="N198" s="5">
        <f>SUM(L198:M198)</f>
        <v>2200</v>
      </c>
      <c r="O198" s="5"/>
      <c r="P198" s="5"/>
      <c r="Q198" s="5">
        <f>SUM(N198:P198)</f>
        <v>2200</v>
      </c>
      <c r="R198" s="5">
        <f>-115-98.4+198.4</f>
        <v>-15</v>
      </c>
      <c r="S198" s="5">
        <f>SUM(Q198:R198)</f>
        <v>2185</v>
      </c>
      <c r="T198" s="5">
        <v>1980</v>
      </c>
      <c r="U198" s="5"/>
      <c r="V198" s="5">
        <f>SUM(T198:U198)</f>
        <v>1980</v>
      </c>
      <c r="W198" s="5"/>
      <c r="X198" s="5">
        <f>SUM(V198:W198)</f>
        <v>1980</v>
      </c>
      <c r="Y198" s="5"/>
      <c r="Z198" s="5">
        <f>SUM(X198:Y198)</f>
        <v>1980</v>
      </c>
      <c r="AA198" s="5"/>
      <c r="AB198" s="5">
        <f>SUM(Z198:AA198)</f>
        <v>1980</v>
      </c>
      <c r="AC198" s="5"/>
      <c r="AD198" s="5">
        <f>SUM(AB198:AC198)</f>
        <v>1980</v>
      </c>
      <c r="AE198" s="5">
        <v>2200</v>
      </c>
      <c r="AF198" s="5"/>
      <c r="AG198" s="5">
        <f>SUM(AE198:AF198)</f>
        <v>2200</v>
      </c>
      <c r="AH198" s="5"/>
      <c r="AI198" s="5">
        <f>SUM(AG198:AH198)</f>
        <v>2200</v>
      </c>
      <c r="AJ198" s="5"/>
      <c r="AK198" s="5">
        <f>SUM(AI198:AJ198)</f>
        <v>2200</v>
      </c>
      <c r="AL198" s="5"/>
      <c r="AM198" s="5">
        <f>SUM(AK198:AL198)</f>
        <v>2200</v>
      </c>
      <c r="AN198" s="120"/>
    </row>
    <row r="199" spans="1:40" ht="47.25" hidden="1" outlineLevel="5" x14ac:dyDescent="0.2">
      <c r="A199" s="137" t="s">
        <v>35</v>
      </c>
      <c r="B199" s="137" t="s">
        <v>145</v>
      </c>
      <c r="C199" s="137" t="s">
        <v>151</v>
      </c>
      <c r="D199" s="137"/>
      <c r="E199" s="13" t="s">
        <v>557</v>
      </c>
      <c r="F199" s="4">
        <f t="shared" ref="F199:AM199" si="139">F200</f>
        <v>250</v>
      </c>
      <c r="G199" s="4">
        <f t="shared" si="139"/>
        <v>0</v>
      </c>
      <c r="H199" s="4">
        <f t="shared" si="139"/>
        <v>250</v>
      </c>
      <c r="I199" s="4">
        <f t="shared" si="139"/>
        <v>0</v>
      </c>
      <c r="J199" s="4">
        <f t="shared" si="139"/>
        <v>0</v>
      </c>
      <c r="K199" s="4">
        <f t="shared" si="139"/>
        <v>0</v>
      </c>
      <c r="L199" s="4">
        <f t="shared" si="139"/>
        <v>250</v>
      </c>
      <c r="M199" s="4">
        <f t="shared" si="139"/>
        <v>0</v>
      </c>
      <c r="N199" s="4">
        <f t="shared" si="139"/>
        <v>250</v>
      </c>
      <c r="O199" s="4">
        <f t="shared" si="139"/>
        <v>0</v>
      </c>
      <c r="P199" s="4">
        <f t="shared" si="139"/>
        <v>0</v>
      </c>
      <c r="Q199" s="4">
        <f t="shared" si="139"/>
        <v>250</v>
      </c>
      <c r="R199" s="4">
        <f t="shared" si="139"/>
        <v>0</v>
      </c>
      <c r="S199" s="4">
        <f t="shared" si="139"/>
        <v>250</v>
      </c>
      <c r="T199" s="4">
        <f t="shared" si="139"/>
        <v>250</v>
      </c>
      <c r="U199" s="4">
        <f t="shared" si="139"/>
        <v>0</v>
      </c>
      <c r="V199" s="4">
        <f t="shared" si="139"/>
        <v>250</v>
      </c>
      <c r="W199" s="4">
        <f t="shared" si="139"/>
        <v>0</v>
      </c>
      <c r="X199" s="4">
        <f t="shared" si="139"/>
        <v>250</v>
      </c>
      <c r="Y199" s="4">
        <f t="shared" si="139"/>
        <v>0</v>
      </c>
      <c r="Z199" s="4">
        <f t="shared" si="139"/>
        <v>250</v>
      </c>
      <c r="AA199" s="4">
        <f t="shared" si="139"/>
        <v>0</v>
      </c>
      <c r="AB199" s="4">
        <f t="shared" si="139"/>
        <v>250</v>
      </c>
      <c r="AC199" s="4">
        <f t="shared" si="139"/>
        <v>0</v>
      </c>
      <c r="AD199" s="4">
        <f t="shared" si="139"/>
        <v>250</v>
      </c>
      <c r="AE199" s="4">
        <f t="shared" si="139"/>
        <v>250</v>
      </c>
      <c r="AF199" s="4">
        <f t="shared" si="139"/>
        <v>0</v>
      </c>
      <c r="AG199" s="4">
        <f t="shared" si="139"/>
        <v>250</v>
      </c>
      <c r="AH199" s="4">
        <f t="shared" si="139"/>
        <v>0</v>
      </c>
      <c r="AI199" s="4">
        <f t="shared" si="139"/>
        <v>250</v>
      </c>
      <c r="AJ199" s="4">
        <f t="shared" si="139"/>
        <v>0</v>
      </c>
      <c r="AK199" s="4">
        <f t="shared" si="139"/>
        <v>250</v>
      </c>
      <c r="AL199" s="4">
        <f t="shared" si="139"/>
        <v>0</v>
      </c>
      <c r="AM199" s="4">
        <f t="shared" si="139"/>
        <v>250</v>
      </c>
    </row>
    <row r="200" spans="1:40" ht="52.5" hidden="1" customHeight="1" outlineLevel="7" x14ac:dyDescent="0.2">
      <c r="A200" s="138" t="s">
        <v>35</v>
      </c>
      <c r="B200" s="138" t="s">
        <v>145</v>
      </c>
      <c r="C200" s="138" t="s">
        <v>151</v>
      </c>
      <c r="D200" s="138" t="s">
        <v>8</v>
      </c>
      <c r="E200" s="11" t="s">
        <v>9</v>
      </c>
      <c r="F200" s="5">
        <v>250</v>
      </c>
      <c r="G200" s="5"/>
      <c r="H200" s="5">
        <f>SUM(F200:G200)</f>
        <v>250</v>
      </c>
      <c r="I200" s="5"/>
      <c r="J200" s="5"/>
      <c r="K200" s="5"/>
      <c r="L200" s="5">
        <f>SUM(H200:K200)</f>
        <v>250</v>
      </c>
      <c r="M200" s="5"/>
      <c r="N200" s="5">
        <f>SUM(L200:M200)</f>
        <v>250</v>
      </c>
      <c r="O200" s="5"/>
      <c r="P200" s="5"/>
      <c r="Q200" s="5">
        <f>SUM(N200:P200)</f>
        <v>250</v>
      </c>
      <c r="R200" s="5"/>
      <c r="S200" s="5">
        <f>SUM(Q200:R200)</f>
        <v>250</v>
      </c>
      <c r="T200" s="5">
        <v>250</v>
      </c>
      <c r="U200" s="5"/>
      <c r="V200" s="5">
        <f>SUM(T200:U200)</f>
        <v>250</v>
      </c>
      <c r="W200" s="5"/>
      <c r="X200" s="5">
        <f>SUM(V200:W200)</f>
        <v>250</v>
      </c>
      <c r="Y200" s="5"/>
      <c r="Z200" s="5">
        <f>SUM(X200:Y200)</f>
        <v>250</v>
      </c>
      <c r="AA200" s="5"/>
      <c r="AB200" s="5">
        <f>SUM(Z200:AA200)</f>
        <v>250</v>
      </c>
      <c r="AC200" s="5"/>
      <c r="AD200" s="5">
        <f>SUM(AB200:AC200)</f>
        <v>250</v>
      </c>
      <c r="AE200" s="5">
        <v>250</v>
      </c>
      <c r="AF200" s="5"/>
      <c r="AG200" s="5">
        <f>SUM(AE200:AF200)</f>
        <v>250</v>
      </c>
      <c r="AH200" s="5"/>
      <c r="AI200" s="5">
        <f>SUM(AG200:AH200)</f>
        <v>250</v>
      </c>
      <c r="AJ200" s="5"/>
      <c r="AK200" s="5">
        <f>SUM(AI200:AJ200)</f>
        <v>250</v>
      </c>
      <c r="AL200" s="5"/>
      <c r="AM200" s="5">
        <f>SUM(AK200:AL200)</f>
        <v>250</v>
      </c>
    </row>
    <row r="201" spans="1:40" ht="47.25" hidden="1" outlineLevel="5" x14ac:dyDescent="0.2">
      <c r="A201" s="137" t="s">
        <v>35</v>
      </c>
      <c r="B201" s="137" t="s">
        <v>145</v>
      </c>
      <c r="C201" s="137" t="s">
        <v>151</v>
      </c>
      <c r="D201" s="137"/>
      <c r="E201" s="13" t="s">
        <v>571</v>
      </c>
      <c r="F201" s="4">
        <f t="shared" ref="F201:AM201" si="140">F202</f>
        <v>371.5</v>
      </c>
      <c r="G201" s="4">
        <f t="shared" si="140"/>
        <v>0</v>
      </c>
      <c r="H201" s="4">
        <f t="shared" si="140"/>
        <v>371.5</v>
      </c>
      <c r="I201" s="4">
        <f t="shared" si="140"/>
        <v>0</v>
      </c>
      <c r="J201" s="4">
        <f t="shared" si="140"/>
        <v>0</v>
      </c>
      <c r="K201" s="4">
        <f t="shared" si="140"/>
        <v>0</v>
      </c>
      <c r="L201" s="4">
        <f t="shared" si="140"/>
        <v>371.5</v>
      </c>
      <c r="M201" s="4">
        <f t="shared" si="140"/>
        <v>0</v>
      </c>
      <c r="N201" s="4">
        <f t="shared" si="140"/>
        <v>371.5</v>
      </c>
      <c r="O201" s="4">
        <f t="shared" si="140"/>
        <v>0</v>
      </c>
      <c r="P201" s="4">
        <f t="shared" si="140"/>
        <v>0</v>
      </c>
      <c r="Q201" s="4">
        <f t="shared" si="140"/>
        <v>371.5</v>
      </c>
      <c r="R201" s="4">
        <f t="shared" si="140"/>
        <v>0</v>
      </c>
      <c r="S201" s="4">
        <f t="shared" si="140"/>
        <v>371.5</v>
      </c>
      <c r="T201" s="4">
        <f t="shared" si="140"/>
        <v>371.5</v>
      </c>
      <c r="U201" s="4">
        <f t="shared" si="140"/>
        <v>0</v>
      </c>
      <c r="V201" s="4">
        <f t="shared" si="140"/>
        <v>371.5</v>
      </c>
      <c r="W201" s="4">
        <f t="shared" si="140"/>
        <v>0</v>
      </c>
      <c r="X201" s="4">
        <f t="shared" si="140"/>
        <v>371.5</v>
      </c>
      <c r="Y201" s="4">
        <f t="shared" si="140"/>
        <v>0</v>
      </c>
      <c r="Z201" s="4">
        <f t="shared" si="140"/>
        <v>371.5</v>
      </c>
      <c r="AA201" s="4">
        <f t="shared" si="140"/>
        <v>0</v>
      </c>
      <c r="AB201" s="4">
        <f t="shared" si="140"/>
        <v>371.5</v>
      </c>
      <c r="AC201" s="4">
        <f t="shared" si="140"/>
        <v>0</v>
      </c>
      <c r="AD201" s="4">
        <f t="shared" si="140"/>
        <v>371.5</v>
      </c>
      <c r="AE201" s="4">
        <f t="shared" si="140"/>
        <v>371.5</v>
      </c>
      <c r="AF201" s="4">
        <f t="shared" si="140"/>
        <v>0</v>
      </c>
      <c r="AG201" s="4">
        <f t="shared" si="140"/>
        <v>371.5</v>
      </c>
      <c r="AH201" s="4">
        <f t="shared" si="140"/>
        <v>0</v>
      </c>
      <c r="AI201" s="4">
        <f t="shared" si="140"/>
        <v>371.5</v>
      </c>
      <c r="AJ201" s="4">
        <f t="shared" si="140"/>
        <v>0</v>
      </c>
      <c r="AK201" s="4">
        <f t="shared" si="140"/>
        <v>371.5</v>
      </c>
      <c r="AL201" s="4">
        <f t="shared" si="140"/>
        <v>0</v>
      </c>
      <c r="AM201" s="4">
        <f t="shared" si="140"/>
        <v>371.5</v>
      </c>
    </row>
    <row r="202" spans="1:40" ht="63" hidden="1" outlineLevel="7" x14ac:dyDescent="0.2">
      <c r="A202" s="138" t="s">
        <v>35</v>
      </c>
      <c r="B202" s="138" t="s">
        <v>145</v>
      </c>
      <c r="C202" s="138" t="s">
        <v>151</v>
      </c>
      <c r="D202" s="138" t="s">
        <v>8</v>
      </c>
      <c r="E202" s="11" t="s">
        <v>9</v>
      </c>
      <c r="F202" s="5">
        <v>371.5</v>
      </c>
      <c r="G202" s="5"/>
      <c r="H202" s="5">
        <f>SUM(F202:G202)</f>
        <v>371.5</v>
      </c>
      <c r="I202" s="5"/>
      <c r="J202" s="5"/>
      <c r="K202" s="5"/>
      <c r="L202" s="5">
        <f>SUM(H202:K202)</f>
        <v>371.5</v>
      </c>
      <c r="M202" s="5"/>
      <c r="N202" s="5">
        <f>SUM(L202:M202)</f>
        <v>371.5</v>
      </c>
      <c r="O202" s="5"/>
      <c r="P202" s="5"/>
      <c r="Q202" s="5">
        <f>SUM(N202:P202)</f>
        <v>371.5</v>
      </c>
      <c r="R202" s="5"/>
      <c r="S202" s="5">
        <f>SUM(Q202:R202)</f>
        <v>371.5</v>
      </c>
      <c r="T202" s="5">
        <v>371.5</v>
      </c>
      <c r="U202" s="5"/>
      <c r="V202" s="5">
        <f>SUM(T202:U202)</f>
        <v>371.5</v>
      </c>
      <c r="W202" s="5"/>
      <c r="X202" s="5">
        <f>SUM(V202:W202)</f>
        <v>371.5</v>
      </c>
      <c r="Y202" s="5"/>
      <c r="Z202" s="5">
        <f>SUM(X202:Y202)</f>
        <v>371.5</v>
      </c>
      <c r="AA202" s="5"/>
      <c r="AB202" s="5">
        <f>SUM(Z202:AA202)</f>
        <v>371.5</v>
      </c>
      <c r="AC202" s="5"/>
      <c r="AD202" s="5">
        <f>SUM(AB202:AC202)</f>
        <v>371.5</v>
      </c>
      <c r="AE202" s="5">
        <v>371.5</v>
      </c>
      <c r="AF202" s="5"/>
      <c r="AG202" s="5">
        <f>SUM(AE202:AF202)</f>
        <v>371.5</v>
      </c>
      <c r="AH202" s="5"/>
      <c r="AI202" s="5">
        <f>SUM(AG202:AH202)</f>
        <v>371.5</v>
      </c>
      <c r="AJ202" s="5"/>
      <c r="AK202" s="5">
        <f>SUM(AI202:AJ202)</f>
        <v>371.5</v>
      </c>
      <c r="AL202" s="5"/>
      <c r="AM202" s="5">
        <f>SUM(AK202:AL202)</f>
        <v>371.5</v>
      </c>
    </row>
    <row r="203" spans="1:40" ht="31.5" hidden="1" outlineLevel="7" x14ac:dyDescent="0.2">
      <c r="A203" s="137" t="s">
        <v>35</v>
      </c>
      <c r="B203" s="137" t="s">
        <v>145</v>
      </c>
      <c r="C203" s="7" t="s">
        <v>677</v>
      </c>
      <c r="D203" s="7"/>
      <c r="E203" s="36" t="s">
        <v>824</v>
      </c>
      <c r="F203" s="5"/>
      <c r="G203" s="5"/>
      <c r="H203" s="5"/>
      <c r="I203" s="4">
        <f t="shared" ref="I203:S203" si="141">I204</f>
        <v>0</v>
      </c>
      <c r="J203" s="4">
        <f t="shared" si="141"/>
        <v>5434.6276699999999</v>
      </c>
      <c r="K203" s="4">
        <f t="shared" si="141"/>
        <v>0</v>
      </c>
      <c r="L203" s="4">
        <f t="shared" si="141"/>
        <v>5434.6276699999999</v>
      </c>
      <c r="M203" s="4">
        <f t="shared" si="141"/>
        <v>0</v>
      </c>
      <c r="N203" s="4">
        <f t="shared" si="141"/>
        <v>5434.6276699999999</v>
      </c>
      <c r="O203" s="4">
        <f t="shared" si="141"/>
        <v>0</v>
      </c>
      <c r="P203" s="4">
        <f t="shared" si="141"/>
        <v>0</v>
      </c>
      <c r="Q203" s="4">
        <f t="shared" si="141"/>
        <v>5434.6276699999999</v>
      </c>
      <c r="R203" s="4">
        <f t="shared" si="141"/>
        <v>0</v>
      </c>
      <c r="S203" s="4">
        <f t="shared" si="141"/>
        <v>5434.6276699999999</v>
      </c>
      <c r="T203" s="5"/>
      <c r="U203" s="5"/>
      <c r="V203" s="5"/>
      <c r="W203" s="5"/>
      <c r="X203" s="5"/>
      <c r="Y203" s="4">
        <f t="shared" ref="Y203:AD203" si="142">Y204</f>
        <v>0</v>
      </c>
      <c r="Z203" s="4">
        <f t="shared" si="142"/>
        <v>0</v>
      </c>
      <c r="AA203" s="4">
        <f t="shared" si="142"/>
        <v>0</v>
      </c>
      <c r="AB203" s="4">
        <f t="shared" si="142"/>
        <v>0</v>
      </c>
      <c r="AC203" s="4">
        <f t="shared" si="142"/>
        <v>0</v>
      </c>
      <c r="AD203" s="4">
        <f t="shared" si="142"/>
        <v>0</v>
      </c>
      <c r="AE203" s="5"/>
      <c r="AF203" s="5"/>
      <c r="AG203" s="5"/>
      <c r="AH203" s="5"/>
      <c r="AI203" s="5"/>
      <c r="AJ203" s="4">
        <f>AJ204</f>
        <v>0</v>
      </c>
      <c r="AK203" s="4">
        <f>AK204</f>
        <v>0</v>
      </c>
      <c r="AL203" s="4">
        <f>AL204</f>
        <v>0</v>
      </c>
      <c r="AM203" s="4">
        <f>AM204</f>
        <v>0</v>
      </c>
    </row>
    <row r="204" spans="1:40" ht="31.5" hidden="1" outlineLevel="7" x14ac:dyDescent="0.2">
      <c r="A204" s="138" t="s">
        <v>35</v>
      </c>
      <c r="B204" s="138" t="s">
        <v>145</v>
      </c>
      <c r="C204" s="6" t="s">
        <v>677</v>
      </c>
      <c r="D204" s="6" t="s">
        <v>92</v>
      </c>
      <c r="E204" s="20" t="s">
        <v>584</v>
      </c>
      <c r="F204" s="5"/>
      <c r="G204" s="5"/>
      <c r="H204" s="5"/>
      <c r="I204" s="5"/>
      <c r="J204" s="5">
        <v>5434.6276699999999</v>
      </c>
      <c r="K204" s="5"/>
      <c r="L204" s="5">
        <f>SUM(H204:K204)</f>
        <v>5434.6276699999999</v>
      </c>
      <c r="M204" s="5"/>
      <c r="N204" s="5">
        <f>SUM(L204:M204)</f>
        <v>5434.6276699999999</v>
      </c>
      <c r="O204" s="5"/>
      <c r="P204" s="5"/>
      <c r="Q204" s="5">
        <f>SUM(N204:P204)</f>
        <v>5434.6276699999999</v>
      </c>
      <c r="R204" s="5"/>
      <c r="S204" s="5">
        <f>SUM(Q204:R204)</f>
        <v>5434.6276699999999</v>
      </c>
      <c r="T204" s="5"/>
      <c r="U204" s="5"/>
      <c r="V204" s="5"/>
      <c r="W204" s="5"/>
      <c r="X204" s="5"/>
      <c r="Y204" s="5"/>
      <c r="Z204" s="5">
        <f>SUM(X204:Y204)</f>
        <v>0</v>
      </c>
      <c r="AA204" s="5"/>
      <c r="AB204" s="5">
        <f>SUM(Z204:AA204)</f>
        <v>0</v>
      </c>
      <c r="AC204" s="5"/>
      <c r="AD204" s="5">
        <f>SUM(AB204:AC204)</f>
        <v>0</v>
      </c>
      <c r="AE204" s="5"/>
      <c r="AF204" s="5"/>
      <c r="AG204" s="5"/>
      <c r="AH204" s="5"/>
      <c r="AI204" s="5"/>
      <c r="AJ204" s="5"/>
      <c r="AK204" s="5">
        <f>SUM(AI204:AJ204)</f>
        <v>0</v>
      </c>
      <c r="AL204" s="5"/>
      <c r="AM204" s="5">
        <f>SUM(AK204:AL204)</f>
        <v>0</v>
      </c>
    </row>
    <row r="205" spans="1:40" ht="15.75" hidden="1" outlineLevel="7" x14ac:dyDescent="0.2">
      <c r="A205" s="138"/>
      <c r="B205" s="138"/>
      <c r="C205" s="138"/>
      <c r="D205" s="138"/>
      <c r="E205" s="11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</row>
    <row r="206" spans="1:40" ht="15.75" outlineLevel="7" x14ac:dyDescent="0.2">
      <c r="A206" s="137" t="s">
        <v>35</v>
      </c>
      <c r="B206" s="137" t="s">
        <v>558</v>
      </c>
      <c r="C206" s="138"/>
      <c r="D206" s="138"/>
      <c r="E206" s="8" t="s">
        <v>539</v>
      </c>
      <c r="F206" s="4">
        <f t="shared" ref="F206:AM206" si="143">F207+F230+F241+F247+F262</f>
        <v>268797.88399999996</v>
      </c>
      <c r="G206" s="4">
        <f t="shared" si="143"/>
        <v>1350</v>
      </c>
      <c r="H206" s="4">
        <f t="shared" si="143"/>
        <v>270147.88399999996</v>
      </c>
      <c r="I206" s="4">
        <f t="shared" si="143"/>
        <v>3.3000000000000002E-2</v>
      </c>
      <c r="J206" s="4">
        <f t="shared" si="143"/>
        <v>68176.168560000006</v>
      </c>
      <c r="K206" s="4">
        <f t="shared" si="143"/>
        <v>0</v>
      </c>
      <c r="L206" s="4">
        <f t="shared" si="143"/>
        <v>338324.08555999998</v>
      </c>
      <c r="M206" s="4">
        <f t="shared" si="143"/>
        <v>252.53336000000002</v>
      </c>
      <c r="N206" s="4">
        <f t="shared" si="143"/>
        <v>338576.61891999998</v>
      </c>
      <c r="O206" s="4">
        <f t="shared" si="143"/>
        <v>2.4329999999999998</v>
      </c>
      <c r="P206" s="4">
        <f t="shared" si="143"/>
        <v>0</v>
      </c>
      <c r="Q206" s="4">
        <f t="shared" si="143"/>
        <v>338579.05192</v>
      </c>
      <c r="R206" s="4">
        <f t="shared" si="143"/>
        <v>35</v>
      </c>
      <c r="S206" s="4">
        <f t="shared" si="143"/>
        <v>338614.05191999994</v>
      </c>
      <c r="T206" s="4">
        <f t="shared" si="143"/>
        <v>243754.3</v>
      </c>
      <c r="U206" s="4">
        <f t="shared" si="143"/>
        <v>0</v>
      </c>
      <c r="V206" s="4">
        <f t="shared" si="143"/>
        <v>243754.3</v>
      </c>
      <c r="W206" s="4">
        <f t="shared" si="143"/>
        <v>0</v>
      </c>
      <c r="X206" s="4">
        <f t="shared" si="143"/>
        <v>243754.3</v>
      </c>
      <c r="Y206" s="4">
        <f t="shared" si="143"/>
        <v>0</v>
      </c>
      <c r="Z206" s="4">
        <f t="shared" si="143"/>
        <v>243754.3</v>
      </c>
      <c r="AA206" s="4">
        <f t="shared" si="143"/>
        <v>3.3000000000000002E-2</v>
      </c>
      <c r="AB206" s="4">
        <f t="shared" si="143"/>
        <v>243754.33299999998</v>
      </c>
      <c r="AC206" s="4">
        <f t="shared" si="143"/>
        <v>3.3000000000000002E-2</v>
      </c>
      <c r="AD206" s="4">
        <f t="shared" si="143"/>
        <v>243754.36599999998</v>
      </c>
      <c r="AE206" s="4">
        <f t="shared" si="143"/>
        <v>235594</v>
      </c>
      <c r="AF206" s="4">
        <f t="shared" si="143"/>
        <v>0</v>
      </c>
      <c r="AG206" s="4">
        <f t="shared" si="143"/>
        <v>235594</v>
      </c>
      <c r="AH206" s="4">
        <f t="shared" si="143"/>
        <v>666.68100000000004</v>
      </c>
      <c r="AI206" s="4">
        <f t="shared" si="143"/>
        <v>236260.68100000001</v>
      </c>
      <c r="AJ206" s="4">
        <f t="shared" si="143"/>
        <v>3.3000000000000002E-2</v>
      </c>
      <c r="AK206" s="4">
        <f t="shared" si="143"/>
        <v>236260.71400000001</v>
      </c>
      <c r="AL206" s="4">
        <f t="shared" si="143"/>
        <v>3.3000000000000002E-2</v>
      </c>
      <c r="AM206" s="4">
        <f t="shared" si="143"/>
        <v>236260.747</v>
      </c>
    </row>
    <row r="207" spans="1:40" ht="15.75" hidden="1" outlineLevel="1" x14ac:dyDescent="0.2">
      <c r="A207" s="137" t="s">
        <v>35</v>
      </c>
      <c r="B207" s="137" t="s">
        <v>152</v>
      </c>
      <c r="C207" s="137"/>
      <c r="D207" s="137"/>
      <c r="E207" s="13" t="s">
        <v>153</v>
      </c>
      <c r="F207" s="4">
        <f t="shared" ref="F207:AM207" si="144">F208+F215+F223</f>
        <v>6565.9840000000004</v>
      </c>
      <c r="G207" s="4">
        <f t="shared" si="144"/>
        <v>1850</v>
      </c>
      <c r="H207" s="4">
        <f t="shared" si="144"/>
        <v>8415.9840000000004</v>
      </c>
      <c r="I207" s="4">
        <f t="shared" si="144"/>
        <v>3.3000000000000002E-2</v>
      </c>
      <c r="J207" s="4">
        <f t="shared" si="144"/>
        <v>0</v>
      </c>
      <c r="K207" s="4">
        <f t="shared" si="144"/>
        <v>0</v>
      </c>
      <c r="L207" s="4">
        <f t="shared" si="144"/>
        <v>8416.0169999999998</v>
      </c>
      <c r="M207" s="4">
        <f t="shared" si="144"/>
        <v>0</v>
      </c>
      <c r="N207" s="4">
        <f t="shared" si="144"/>
        <v>8416.0169999999998</v>
      </c>
      <c r="O207" s="4">
        <f t="shared" si="144"/>
        <v>2.4329999999999998</v>
      </c>
      <c r="P207" s="4">
        <f t="shared" si="144"/>
        <v>0</v>
      </c>
      <c r="Q207" s="4">
        <f t="shared" si="144"/>
        <v>8418.4500000000007</v>
      </c>
      <c r="R207" s="4">
        <f t="shared" si="144"/>
        <v>0</v>
      </c>
      <c r="S207" s="4">
        <f t="shared" si="144"/>
        <v>8418.4500000000007</v>
      </c>
      <c r="T207" s="4">
        <f t="shared" si="144"/>
        <v>6405.1</v>
      </c>
      <c r="U207" s="4">
        <f t="shared" si="144"/>
        <v>600</v>
      </c>
      <c r="V207" s="4">
        <f t="shared" si="144"/>
        <v>7005.1</v>
      </c>
      <c r="W207" s="4">
        <f t="shared" si="144"/>
        <v>0</v>
      </c>
      <c r="X207" s="4">
        <f t="shared" si="144"/>
        <v>7005.1</v>
      </c>
      <c r="Y207" s="4">
        <f t="shared" si="144"/>
        <v>0</v>
      </c>
      <c r="Z207" s="4">
        <f t="shared" si="144"/>
        <v>7005.1</v>
      </c>
      <c r="AA207" s="4">
        <f t="shared" si="144"/>
        <v>3.3000000000000002E-2</v>
      </c>
      <c r="AB207" s="4">
        <f t="shared" si="144"/>
        <v>7005.1329999999998</v>
      </c>
      <c r="AC207" s="4">
        <f t="shared" si="144"/>
        <v>3.3000000000000002E-2</v>
      </c>
      <c r="AD207" s="4">
        <f t="shared" si="144"/>
        <v>7005.1659999999993</v>
      </c>
      <c r="AE207" s="4">
        <f t="shared" si="144"/>
        <v>3205.1</v>
      </c>
      <c r="AF207" s="4">
        <f t="shared" si="144"/>
        <v>600</v>
      </c>
      <c r="AG207" s="4">
        <f t="shared" si="144"/>
        <v>3805.1</v>
      </c>
      <c r="AH207" s="4">
        <f t="shared" si="144"/>
        <v>666.68100000000004</v>
      </c>
      <c r="AI207" s="4">
        <f t="shared" si="144"/>
        <v>4471.7809999999999</v>
      </c>
      <c r="AJ207" s="4">
        <f t="shared" si="144"/>
        <v>3.3000000000000002E-2</v>
      </c>
      <c r="AK207" s="4">
        <f t="shared" si="144"/>
        <v>4471.8140000000003</v>
      </c>
      <c r="AL207" s="4">
        <f t="shared" si="144"/>
        <v>3.3000000000000002E-2</v>
      </c>
      <c r="AM207" s="4">
        <f t="shared" si="144"/>
        <v>4471.8469999999998</v>
      </c>
    </row>
    <row r="208" spans="1:40" ht="47.25" hidden="1" outlineLevel="2" x14ac:dyDescent="0.2">
      <c r="A208" s="137" t="s">
        <v>35</v>
      </c>
      <c r="B208" s="137" t="s">
        <v>152</v>
      </c>
      <c r="C208" s="137" t="s">
        <v>76</v>
      </c>
      <c r="D208" s="137"/>
      <c r="E208" s="13" t="s">
        <v>77</v>
      </c>
      <c r="F208" s="4">
        <f t="shared" ref="F208:O209" si="145">F209</f>
        <v>2526.5</v>
      </c>
      <c r="G208" s="4">
        <f t="shared" si="145"/>
        <v>0</v>
      </c>
      <c r="H208" s="4">
        <f t="shared" si="145"/>
        <v>2526.5</v>
      </c>
      <c r="I208" s="4">
        <f t="shared" si="145"/>
        <v>0</v>
      </c>
      <c r="J208" s="4">
        <f t="shared" si="145"/>
        <v>0</v>
      </c>
      <c r="K208" s="4">
        <f t="shared" si="145"/>
        <v>0</v>
      </c>
      <c r="L208" s="4">
        <f t="shared" si="145"/>
        <v>2526.5</v>
      </c>
      <c r="M208" s="4">
        <f t="shared" si="145"/>
        <v>0</v>
      </c>
      <c r="N208" s="4">
        <f t="shared" si="145"/>
        <v>2526.5</v>
      </c>
      <c r="O208" s="4">
        <f t="shared" si="145"/>
        <v>2.4</v>
      </c>
      <c r="P208" s="4">
        <f t="shared" ref="P208:Y209" si="146">P209</f>
        <v>0</v>
      </c>
      <c r="Q208" s="4">
        <f t="shared" si="146"/>
        <v>2528.8999999999996</v>
      </c>
      <c r="R208" s="4">
        <f t="shared" si="146"/>
        <v>0</v>
      </c>
      <c r="S208" s="4">
        <f t="shared" si="146"/>
        <v>2528.8999999999996</v>
      </c>
      <c r="T208" s="4">
        <f t="shared" si="146"/>
        <v>2530.1</v>
      </c>
      <c r="U208" s="4">
        <f t="shared" si="146"/>
        <v>0</v>
      </c>
      <c r="V208" s="4">
        <f t="shared" si="146"/>
        <v>2530.1</v>
      </c>
      <c r="W208" s="4">
        <f t="shared" si="146"/>
        <v>0</v>
      </c>
      <c r="X208" s="4">
        <f t="shared" si="146"/>
        <v>2530.1</v>
      </c>
      <c r="Y208" s="4">
        <f t="shared" si="146"/>
        <v>0</v>
      </c>
      <c r="Z208" s="4">
        <f t="shared" ref="Z208:AI209" si="147">Z209</f>
        <v>2530.1</v>
      </c>
      <c r="AA208" s="4">
        <f t="shared" si="147"/>
        <v>0</v>
      </c>
      <c r="AB208" s="4">
        <f t="shared" si="147"/>
        <v>2530.1</v>
      </c>
      <c r="AC208" s="4">
        <f t="shared" si="147"/>
        <v>0</v>
      </c>
      <c r="AD208" s="4">
        <f t="shared" si="147"/>
        <v>2530.1</v>
      </c>
      <c r="AE208" s="4">
        <f t="shared" si="147"/>
        <v>2530.1</v>
      </c>
      <c r="AF208" s="4">
        <f t="shared" si="147"/>
        <v>0</v>
      </c>
      <c r="AG208" s="4">
        <f t="shared" si="147"/>
        <v>2530.1</v>
      </c>
      <c r="AH208" s="4">
        <f t="shared" si="147"/>
        <v>0</v>
      </c>
      <c r="AI208" s="4">
        <f t="shared" si="147"/>
        <v>2530.1</v>
      </c>
      <c r="AJ208" s="4">
        <f t="shared" ref="AJ208:AM209" si="148">AJ209</f>
        <v>0</v>
      </c>
      <c r="AK208" s="4">
        <f t="shared" si="148"/>
        <v>2530.1</v>
      </c>
      <c r="AL208" s="4">
        <f t="shared" si="148"/>
        <v>0</v>
      </c>
      <c r="AM208" s="4">
        <f t="shared" si="148"/>
        <v>2530.1</v>
      </c>
    </row>
    <row r="209" spans="1:39" ht="31.5" hidden="1" outlineLevel="3" x14ac:dyDescent="0.2">
      <c r="A209" s="137" t="s">
        <v>35</v>
      </c>
      <c r="B209" s="137" t="s">
        <v>152</v>
      </c>
      <c r="C209" s="137" t="s">
        <v>78</v>
      </c>
      <c r="D209" s="137"/>
      <c r="E209" s="13" t="s">
        <v>79</v>
      </c>
      <c r="F209" s="4">
        <f t="shared" si="145"/>
        <v>2526.5</v>
      </c>
      <c r="G209" s="4">
        <f t="shared" si="145"/>
        <v>0</v>
      </c>
      <c r="H209" s="4">
        <f t="shared" si="145"/>
        <v>2526.5</v>
      </c>
      <c r="I209" s="4">
        <f t="shared" si="145"/>
        <v>0</v>
      </c>
      <c r="J209" s="4">
        <f t="shared" si="145"/>
        <v>0</v>
      </c>
      <c r="K209" s="4">
        <f t="shared" si="145"/>
        <v>0</v>
      </c>
      <c r="L209" s="4">
        <f t="shared" si="145"/>
        <v>2526.5</v>
      </c>
      <c r="M209" s="4">
        <f t="shared" si="145"/>
        <v>0</v>
      </c>
      <c r="N209" s="4">
        <f t="shared" si="145"/>
        <v>2526.5</v>
      </c>
      <c r="O209" s="4">
        <f t="shared" si="145"/>
        <v>2.4</v>
      </c>
      <c r="P209" s="4">
        <f t="shared" si="146"/>
        <v>0</v>
      </c>
      <c r="Q209" s="4">
        <f t="shared" si="146"/>
        <v>2528.8999999999996</v>
      </c>
      <c r="R209" s="4">
        <f t="shared" si="146"/>
        <v>0</v>
      </c>
      <c r="S209" s="4">
        <f t="shared" si="146"/>
        <v>2528.8999999999996</v>
      </c>
      <c r="T209" s="4">
        <f t="shared" si="146"/>
        <v>2530.1</v>
      </c>
      <c r="U209" s="4">
        <f t="shared" si="146"/>
        <v>0</v>
      </c>
      <c r="V209" s="4">
        <f t="shared" si="146"/>
        <v>2530.1</v>
      </c>
      <c r="W209" s="4">
        <f t="shared" si="146"/>
        <v>0</v>
      </c>
      <c r="X209" s="4">
        <f t="shared" si="146"/>
        <v>2530.1</v>
      </c>
      <c r="Y209" s="4">
        <f t="shared" si="146"/>
        <v>0</v>
      </c>
      <c r="Z209" s="4">
        <f t="shared" si="147"/>
        <v>2530.1</v>
      </c>
      <c r="AA209" s="4">
        <f t="shared" si="147"/>
        <v>0</v>
      </c>
      <c r="AB209" s="4">
        <f t="shared" si="147"/>
        <v>2530.1</v>
      </c>
      <c r="AC209" s="4">
        <f t="shared" si="147"/>
        <v>0</v>
      </c>
      <c r="AD209" s="4">
        <f t="shared" si="147"/>
        <v>2530.1</v>
      </c>
      <c r="AE209" s="4">
        <f t="shared" si="147"/>
        <v>2530.1</v>
      </c>
      <c r="AF209" s="4">
        <f t="shared" si="147"/>
        <v>0</v>
      </c>
      <c r="AG209" s="4">
        <f t="shared" si="147"/>
        <v>2530.1</v>
      </c>
      <c r="AH209" s="4">
        <f t="shared" si="147"/>
        <v>0</v>
      </c>
      <c r="AI209" s="4">
        <f t="shared" si="147"/>
        <v>2530.1</v>
      </c>
      <c r="AJ209" s="4">
        <f t="shared" si="148"/>
        <v>0</v>
      </c>
      <c r="AK209" s="4">
        <f t="shared" si="148"/>
        <v>2530.1</v>
      </c>
      <c r="AL209" s="4">
        <f t="shared" si="148"/>
        <v>0</v>
      </c>
      <c r="AM209" s="4">
        <f t="shared" si="148"/>
        <v>2530.1</v>
      </c>
    </row>
    <row r="210" spans="1:39" ht="31.5" hidden="1" outlineLevel="4" x14ac:dyDescent="0.2">
      <c r="A210" s="137" t="s">
        <v>35</v>
      </c>
      <c r="B210" s="137" t="s">
        <v>152</v>
      </c>
      <c r="C210" s="137" t="s">
        <v>147</v>
      </c>
      <c r="D210" s="137"/>
      <c r="E210" s="13" t="s">
        <v>148</v>
      </c>
      <c r="F210" s="4">
        <f t="shared" ref="F210:AM210" si="149">F211+F213</f>
        <v>2526.5</v>
      </c>
      <c r="G210" s="4">
        <f t="shared" si="149"/>
        <v>0</v>
      </c>
      <c r="H210" s="4">
        <f t="shared" si="149"/>
        <v>2526.5</v>
      </c>
      <c r="I210" s="4">
        <f t="shared" si="149"/>
        <v>0</v>
      </c>
      <c r="J210" s="4">
        <f t="shared" si="149"/>
        <v>0</v>
      </c>
      <c r="K210" s="4">
        <f t="shared" si="149"/>
        <v>0</v>
      </c>
      <c r="L210" s="4">
        <f t="shared" si="149"/>
        <v>2526.5</v>
      </c>
      <c r="M210" s="4">
        <f t="shared" si="149"/>
        <v>0</v>
      </c>
      <c r="N210" s="4">
        <f t="shared" si="149"/>
        <v>2526.5</v>
      </c>
      <c r="O210" s="4">
        <f t="shared" si="149"/>
        <v>2.4</v>
      </c>
      <c r="P210" s="4">
        <f t="shared" si="149"/>
        <v>0</v>
      </c>
      <c r="Q210" s="4">
        <f t="shared" si="149"/>
        <v>2528.8999999999996</v>
      </c>
      <c r="R210" s="4">
        <f t="shared" si="149"/>
        <v>0</v>
      </c>
      <c r="S210" s="4">
        <f t="shared" si="149"/>
        <v>2528.8999999999996</v>
      </c>
      <c r="T210" s="4">
        <f t="shared" si="149"/>
        <v>2530.1</v>
      </c>
      <c r="U210" s="4">
        <f t="shared" si="149"/>
        <v>0</v>
      </c>
      <c r="V210" s="4">
        <f t="shared" si="149"/>
        <v>2530.1</v>
      </c>
      <c r="W210" s="4">
        <f t="shared" si="149"/>
        <v>0</v>
      </c>
      <c r="X210" s="4">
        <f t="shared" si="149"/>
        <v>2530.1</v>
      </c>
      <c r="Y210" s="4">
        <f t="shared" si="149"/>
        <v>0</v>
      </c>
      <c r="Z210" s="4">
        <f t="shared" si="149"/>
        <v>2530.1</v>
      </c>
      <c r="AA210" s="4">
        <f t="shared" si="149"/>
        <v>0</v>
      </c>
      <c r="AB210" s="4">
        <f t="shared" si="149"/>
        <v>2530.1</v>
      </c>
      <c r="AC210" s="4">
        <f t="shared" si="149"/>
        <v>0</v>
      </c>
      <c r="AD210" s="4">
        <f t="shared" si="149"/>
        <v>2530.1</v>
      </c>
      <c r="AE210" s="4">
        <f t="shared" si="149"/>
        <v>2530.1</v>
      </c>
      <c r="AF210" s="4">
        <f t="shared" si="149"/>
        <v>0</v>
      </c>
      <c r="AG210" s="4">
        <f t="shared" si="149"/>
        <v>2530.1</v>
      </c>
      <c r="AH210" s="4">
        <f t="shared" si="149"/>
        <v>0</v>
      </c>
      <c r="AI210" s="4">
        <f t="shared" si="149"/>
        <v>2530.1</v>
      </c>
      <c r="AJ210" s="4">
        <f t="shared" si="149"/>
        <v>0</v>
      </c>
      <c r="AK210" s="4">
        <f t="shared" si="149"/>
        <v>2530.1</v>
      </c>
      <c r="AL210" s="4">
        <f t="shared" si="149"/>
        <v>0</v>
      </c>
      <c r="AM210" s="4">
        <f t="shared" si="149"/>
        <v>2530.1</v>
      </c>
    </row>
    <row r="211" spans="1:39" ht="31.5" hidden="1" outlineLevel="5" x14ac:dyDescent="0.2">
      <c r="A211" s="137" t="s">
        <v>35</v>
      </c>
      <c r="B211" s="137" t="s">
        <v>152</v>
      </c>
      <c r="C211" s="137" t="s">
        <v>154</v>
      </c>
      <c r="D211" s="137"/>
      <c r="E211" s="13" t="s">
        <v>155</v>
      </c>
      <c r="F211" s="4">
        <f t="shared" ref="F211:AM211" si="150">F212</f>
        <v>2399.6999999999998</v>
      </c>
      <c r="G211" s="4">
        <f t="shared" si="150"/>
        <v>0</v>
      </c>
      <c r="H211" s="4">
        <f t="shared" si="150"/>
        <v>2399.6999999999998</v>
      </c>
      <c r="I211" s="4">
        <f t="shared" si="150"/>
        <v>0</v>
      </c>
      <c r="J211" s="4">
        <f t="shared" si="150"/>
        <v>0</v>
      </c>
      <c r="K211" s="4">
        <f t="shared" si="150"/>
        <v>0</v>
      </c>
      <c r="L211" s="4">
        <f t="shared" si="150"/>
        <v>2399.6999999999998</v>
      </c>
      <c r="M211" s="4">
        <f t="shared" si="150"/>
        <v>0</v>
      </c>
      <c r="N211" s="4">
        <f t="shared" si="150"/>
        <v>2399.6999999999998</v>
      </c>
      <c r="O211" s="4">
        <f t="shared" si="150"/>
        <v>0</v>
      </c>
      <c r="P211" s="4">
        <f t="shared" si="150"/>
        <v>0</v>
      </c>
      <c r="Q211" s="4">
        <f t="shared" si="150"/>
        <v>2399.6999999999998</v>
      </c>
      <c r="R211" s="4">
        <f t="shared" si="150"/>
        <v>0</v>
      </c>
      <c r="S211" s="4">
        <f t="shared" si="150"/>
        <v>2399.6999999999998</v>
      </c>
      <c r="T211" s="4">
        <f t="shared" si="150"/>
        <v>2399.6999999999998</v>
      </c>
      <c r="U211" s="4">
        <f t="shared" si="150"/>
        <v>0</v>
      </c>
      <c r="V211" s="4">
        <f t="shared" si="150"/>
        <v>2399.6999999999998</v>
      </c>
      <c r="W211" s="4">
        <f t="shared" si="150"/>
        <v>0</v>
      </c>
      <c r="X211" s="4">
        <f t="shared" si="150"/>
        <v>2399.6999999999998</v>
      </c>
      <c r="Y211" s="4">
        <f t="shared" si="150"/>
        <v>0</v>
      </c>
      <c r="Z211" s="4">
        <f t="shared" si="150"/>
        <v>2399.6999999999998</v>
      </c>
      <c r="AA211" s="4">
        <f t="shared" si="150"/>
        <v>0</v>
      </c>
      <c r="AB211" s="4">
        <f t="shared" si="150"/>
        <v>2399.6999999999998</v>
      </c>
      <c r="AC211" s="4">
        <f t="shared" si="150"/>
        <v>0</v>
      </c>
      <c r="AD211" s="4">
        <f t="shared" si="150"/>
        <v>2399.6999999999998</v>
      </c>
      <c r="AE211" s="4">
        <f t="shared" si="150"/>
        <v>2399.6999999999998</v>
      </c>
      <c r="AF211" s="4">
        <f t="shared" si="150"/>
        <v>0</v>
      </c>
      <c r="AG211" s="4">
        <f t="shared" si="150"/>
        <v>2399.6999999999998</v>
      </c>
      <c r="AH211" s="4">
        <f t="shared" si="150"/>
        <v>0</v>
      </c>
      <c r="AI211" s="4">
        <f t="shared" si="150"/>
        <v>2399.6999999999998</v>
      </c>
      <c r="AJ211" s="4">
        <f t="shared" si="150"/>
        <v>0</v>
      </c>
      <c r="AK211" s="4">
        <f t="shared" si="150"/>
        <v>2399.6999999999998</v>
      </c>
      <c r="AL211" s="4">
        <f t="shared" si="150"/>
        <v>0</v>
      </c>
      <c r="AM211" s="4">
        <f t="shared" si="150"/>
        <v>2399.6999999999998</v>
      </c>
    </row>
    <row r="212" spans="1:39" ht="31.5" hidden="1" outlineLevel="7" x14ac:dyDescent="0.2">
      <c r="A212" s="138" t="s">
        <v>35</v>
      </c>
      <c r="B212" s="138" t="s">
        <v>152</v>
      </c>
      <c r="C212" s="138" t="s">
        <v>154</v>
      </c>
      <c r="D212" s="138" t="s">
        <v>92</v>
      </c>
      <c r="E212" s="11" t="s">
        <v>93</v>
      </c>
      <c r="F212" s="5">
        <v>2399.6999999999998</v>
      </c>
      <c r="G212" s="5"/>
      <c r="H212" s="5">
        <f>SUM(F212:G212)</f>
        <v>2399.6999999999998</v>
      </c>
      <c r="I212" s="5"/>
      <c r="J212" s="5"/>
      <c r="K212" s="5"/>
      <c r="L212" s="5">
        <f>SUM(H212:K212)</f>
        <v>2399.6999999999998</v>
      </c>
      <c r="M212" s="5"/>
      <c r="N212" s="5">
        <f>SUM(L212:M212)</f>
        <v>2399.6999999999998</v>
      </c>
      <c r="O212" s="5"/>
      <c r="P212" s="5"/>
      <c r="Q212" s="5">
        <f>SUM(N212:P212)</f>
        <v>2399.6999999999998</v>
      </c>
      <c r="R212" s="5"/>
      <c r="S212" s="5">
        <f>SUM(Q212:R212)</f>
        <v>2399.6999999999998</v>
      </c>
      <c r="T212" s="5">
        <v>2399.6999999999998</v>
      </c>
      <c r="U212" s="5"/>
      <c r="V212" s="5">
        <f>SUM(T212:U212)</f>
        <v>2399.6999999999998</v>
      </c>
      <c r="W212" s="5"/>
      <c r="X212" s="5">
        <f>SUM(V212:W212)</f>
        <v>2399.6999999999998</v>
      </c>
      <c r="Y212" s="5"/>
      <c r="Z212" s="5">
        <f>SUM(X212:Y212)</f>
        <v>2399.6999999999998</v>
      </c>
      <c r="AA212" s="5"/>
      <c r="AB212" s="5">
        <f>SUM(Z212:AA212)</f>
        <v>2399.6999999999998</v>
      </c>
      <c r="AC212" s="5"/>
      <c r="AD212" s="5">
        <f>SUM(AB212:AC212)</f>
        <v>2399.6999999999998</v>
      </c>
      <c r="AE212" s="5">
        <v>2399.6999999999998</v>
      </c>
      <c r="AF212" s="5"/>
      <c r="AG212" s="5">
        <f>SUM(AE212:AF212)</f>
        <v>2399.6999999999998</v>
      </c>
      <c r="AH212" s="5"/>
      <c r="AI212" s="5">
        <f>SUM(AG212:AH212)</f>
        <v>2399.6999999999998</v>
      </c>
      <c r="AJ212" s="5"/>
      <c r="AK212" s="5">
        <f>SUM(AI212:AJ212)</f>
        <v>2399.6999999999998</v>
      </c>
      <c r="AL212" s="5"/>
      <c r="AM212" s="5">
        <f>SUM(AK212:AL212)</f>
        <v>2399.6999999999998</v>
      </c>
    </row>
    <row r="213" spans="1:39" ht="47.25" hidden="1" outlineLevel="5" x14ac:dyDescent="0.2">
      <c r="A213" s="137" t="s">
        <v>35</v>
      </c>
      <c r="B213" s="137" t="s">
        <v>152</v>
      </c>
      <c r="C213" s="137" t="s">
        <v>156</v>
      </c>
      <c r="D213" s="137"/>
      <c r="E213" s="13" t="s">
        <v>157</v>
      </c>
      <c r="F213" s="4">
        <f t="shared" ref="F213:AM213" si="151">F214</f>
        <v>126.8</v>
      </c>
      <c r="G213" s="4">
        <f t="shared" si="151"/>
        <v>0</v>
      </c>
      <c r="H213" s="4">
        <f t="shared" si="151"/>
        <v>126.8</v>
      </c>
      <c r="I213" s="4">
        <f t="shared" si="151"/>
        <v>0</v>
      </c>
      <c r="J213" s="4">
        <f t="shared" si="151"/>
        <v>0</v>
      </c>
      <c r="K213" s="4">
        <f t="shared" si="151"/>
        <v>0</v>
      </c>
      <c r="L213" s="4">
        <f t="shared" si="151"/>
        <v>126.8</v>
      </c>
      <c r="M213" s="4">
        <f t="shared" si="151"/>
        <v>0</v>
      </c>
      <c r="N213" s="4">
        <f t="shared" si="151"/>
        <v>126.8</v>
      </c>
      <c r="O213" s="4">
        <f t="shared" si="151"/>
        <v>2.4</v>
      </c>
      <c r="P213" s="4">
        <f t="shared" si="151"/>
        <v>0</v>
      </c>
      <c r="Q213" s="4">
        <f t="shared" si="151"/>
        <v>129.19999999999999</v>
      </c>
      <c r="R213" s="4">
        <f t="shared" si="151"/>
        <v>0</v>
      </c>
      <c r="S213" s="4">
        <f t="shared" si="151"/>
        <v>129.19999999999999</v>
      </c>
      <c r="T213" s="4">
        <f t="shared" si="151"/>
        <v>130.4</v>
      </c>
      <c r="U213" s="4">
        <f t="shared" si="151"/>
        <v>0</v>
      </c>
      <c r="V213" s="4">
        <f t="shared" si="151"/>
        <v>130.4</v>
      </c>
      <c r="W213" s="4">
        <f t="shared" si="151"/>
        <v>0</v>
      </c>
      <c r="X213" s="4">
        <f t="shared" si="151"/>
        <v>130.4</v>
      </c>
      <c r="Y213" s="4">
        <f t="shared" si="151"/>
        <v>0</v>
      </c>
      <c r="Z213" s="4">
        <f t="shared" si="151"/>
        <v>130.4</v>
      </c>
      <c r="AA213" s="4">
        <f t="shared" si="151"/>
        <v>0</v>
      </c>
      <c r="AB213" s="4">
        <f t="shared" si="151"/>
        <v>130.4</v>
      </c>
      <c r="AC213" s="4">
        <f t="shared" si="151"/>
        <v>0</v>
      </c>
      <c r="AD213" s="4">
        <f t="shared" si="151"/>
        <v>130.4</v>
      </c>
      <c r="AE213" s="4">
        <f t="shared" si="151"/>
        <v>130.4</v>
      </c>
      <c r="AF213" s="4">
        <f t="shared" si="151"/>
        <v>0</v>
      </c>
      <c r="AG213" s="4">
        <f t="shared" si="151"/>
        <v>130.4</v>
      </c>
      <c r="AH213" s="4">
        <f t="shared" si="151"/>
        <v>0</v>
      </c>
      <c r="AI213" s="4">
        <f t="shared" si="151"/>
        <v>130.4</v>
      </c>
      <c r="AJ213" s="4">
        <f t="shared" si="151"/>
        <v>0</v>
      </c>
      <c r="AK213" s="4">
        <f t="shared" si="151"/>
        <v>130.4</v>
      </c>
      <c r="AL213" s="4">
        <f t="shared" si="151"/>
        <v>0</v>
      </c>
      <c r="AM213" s="4">
        <f t="shared" si="151"/>
        <v>130.4</v>
      </c>
    </row>
    <row r="214" spans="1:39" ht="31.5" hidden="1" outlineLevel="7" x14ac:dyDescent="0.2">
      <c r="A214" s="138" t="s">
        <v>35</v>
      </c>
      <c r="B214" s="138" t="s">
        <v>152</v>
      </c>
      <c r="C214" s="138" t="s">
        <v>156</v>
      </c>
      <c r="D214" s="138" t="s">
        <v>92</v>
      </c>
      <c r="E214" s="11" t="s">
        <v>93</v>
      </c>
      <c r="F214" s="5">
        <v>126.8</v>
      </c>
      <c r="G214" s="5"/>
      <c r="H214" s="5">
        <f>SUM(F214:G214)</f>
        <v>126.8</v>
      </c>
      <c r="I214" s="5"/>
      <c r="J214" s="5"/>
      <c r="K214" s="5"/>
      <c r="L214" s="5">
        <f>SUM(H214:K214)</f>
        <v>126.8</v>
      </c>
      <c r="M214" s="5"/>
      <c r="N214" s="5">
        <f>SUM(L214:M214)</f>
        <v>126.8</v>
      </c>
      <c r="O214" s="5">
        <v>2.4</v>
      </c>
      <c r="P214" s="5"/>
      <c r="Q214" s="5">
        <f>SUM(N214:P214)</f>
        <v>129.19999999999999</v>
      </c>
      <c r="R214" s="5"/>
      <c r="S214" s="5">
        <f>SUM(Q214:R214)</f>
        <v>129.19999999999999</v>
      </c>
      <c r="T214" s="5">
        <v>130.4</v>
      </c>
      <c r="U214" s="5"/>
      <c r="V214" s="5">
        <f>SUM(T214:U214)</f>
        <v>130.4</v>
      </c>
      <c r="W214" s="5"/>
      <c r="X214" s="5">
        <f>SUM(V214:W214)</f>
        <v>130.4</v>
      </c>
      <c r="Y214" s="5"/>
      <c r="Z214" s="5">
        <f>SUM(X214:Y214)</f>
        <v>130.4</v>
      </c>
      <c r="AA214" s="5"/>
      <c r="AB214" s="5">
        <f>SUM(Z214:AA214)</f>
        <v>130.4</v>
      </c>
      <c r="AC214" s="5"/>
      <c r="AD214" s="5">
        <f>SUM(AB214:AC214)</f>
        <v>130.4</v>
      </c>
      <c r="AE214" s="5">
        <v>130.4</v>
      </c>
      <c r="AF214" s="5"/>
      <c r="AG214" s="5">
        <f>SUM(AE214:AF214)</f>
        <v>130.4</v>
      </c>
      <c r="AH214" s="5"/>
      <c r="AI214" s="5">
        <f>SUM(AG214:AH214)</f>
        <v>130.4</v>
      </c>
      <c r="AJ214" s="5"/>
      <c r="AK214" s="5">
        <f>SUM(AI214:AJ214)</f>
        <v>130.4</v>
      </c>
      <c r="AL214" s="5"/>
      <c r="AM214" s="5">
        <f>SUM(AK214:AL214)</f>
        <v>130.4</v>
      </c>
    </row>
    <row r="215" spans="1:39" ht="31.5" hidden="1" outlineLevel="2" x14ac:dyDescent="0.2">
      <c r="A215" s="137" t="s">
        <v>35</v>
      </c>
      <c r="B215" s="137" t="s">
        <v>152</v>
      </c>
      <c r="C215" s="137" t="s">
        <v>158</v>
      </c>
      <c r="D215" s="137"/>
      <c r="E215" s="13" t="s">
        <v>159</v>
      </c>
      <c r="F215" s="4">
        <f t="shared" ref="F215:AM215" si="152">F216</f>
        <v>675</v>
      </c>
      <c r="G215" s="4">
        <f t="shared" si="152"/>
        <v>1850</v>
      </c>
      <c r="H215" s="4">
        <f t="shared" si="152"/>
        <v>2525</v>
      </c>
      <c r="I215" s="4">
        <f t="shared" si="152"/>
        <v>0</v>
      </c>
      <c r="J215" s="4">
        <f t="shared" si="152"/>
        <v>0</v>
      </c>
      <c r="K215" s="4">
        <f t="shared" si="152"/>
        <v>0</v>
      </c>
      <c r="L215" s="4">
        <f t="shared" si="152"/>
        <v>2525</v>
      </c>
      <c r="M215" s="4">
        <f t="shared" si="152"/>
        <v>0</v>
      </c>
      <c r="N215" s="4">
        <f t="shared" si="152"/>
        <v>2525</v>
      </c>
      <c r="O215" s="4">
        <f t="shared" si="152"/>
        <v>0</v>
      </c>
      <c r="P215" s="4">
        <f t="shared" si="152"/>
        <v>0</v>
      </c>
      <c r="Q215" s="4">
        <f t="shared" si="152"/>
        <v>2525</v>
      </c>
      <c r="R215" s="4">
        <f t="shared" si="152"/>
        <v>0</v>
      </c>
      <c r="S215" s="4">
        <f t="shared" si="152"/>
        <v>2525</v>
      </c>
      <c r="T215" s="4">
        <f t="shared" si="152"/>
        <v>675</v>
      </c>
      <c r="U215" s="4">
        <f t="shared" si="152"/>
        <v>600</v>
      </c>
      <c r="V215" s="4">
        <f t="shared" si="152"/>
        <v>1275</v>
      </c>
      <c r="W215" s="4">
        <f t="shared" si="152"/>
        <v>0</v>
      </c>
      <c r="X215" s="4">
        <f t="shared" si="152"/>
        <v>1275</v>
      </c>
      <c r="Y215" s="4">
        <f t="shared" si="152"/>
        <v>0</v>
      </c>
      <c r="Z215" s="4">
        <f t="shared" si="152"/>
        <v>1275</v>
      </c>
      <c r="AA215" s="4">
        <f t="shared" si="152"/>
        <v>0</v>
      </c>
      <c r="AB215" s="4">
        <f t="shared" si="152"/>
        <v>1275</v>
      </c>
      <c r="AC215" s="4">
        <f t="shared" si="152"/>
        <v>0</v>
      </c>
      <c r="AD215" s="4">
        <f t="shared" si="152"/>
        <v>1275</v>
      </c>
      <c r="AE215" s="4">
        <f t="shared" si="152"/>
        <v>675</v>
      </c>
      <c r="AF215" s="4">
        <f t="shared" si="152"/>
        <v>600</v>
      </c>
      <c r="AG215" s="4">
        <f t="shared" si="152"/>
        <v>1275</v>
      </c>
      <c r="AH215" s="4">
        <f t="shared" si="152"/>
        <v>0</v>
      </c>
      <c r="AI215" s="4">
        <f t="shared" si="152"/>
        <v>1275</v>
      </c>
      <c r="AJ215" s="4">
        <f t="shared" si="152"/>
        <v>0</v>
      </c>
      <c r="AK215" s="4">
        <f t="shared" si="152"/>
        <v>1275</v>
      </c>
      <c r="AL215" s="4">
        <f t="shared" si="152"/>
        <v>0</v>
      </c>
      <c r="AM215" s="4">
        <f t="shared" si="152"/>
        <v>1275</v>
      </c>
    </row>
    <row r="216" spans="1:39" ht="31.5" hidden="1" outlineLevel="3" x14ac:dyDescent="0.2">
      <c r="A216" s="137" t="s">
        <v>35</v>
      </c>
      <c r="B216" s="137" t="s">
        <v>152</v>
      </c>
      <c r="C216" s="137" t="s">
        <v>160</v>
      </c>
      <c r="D216" s="137"/>
      <c r="E216" s="13" t="s">
        <v>161</v>
      </c>
      <c r="F216" s="4">
        <f t="shared" ref="F216:AM216" si="153">F217+F220</f>
        <v>675</v>
      </c>
      <c r="G216" s="4">
        <f t="shared" si="153"/>
        <v>1850</v>
      </c>
      <c r="H216" s="4">
        <f t="shared" si="153"/>
        <v>2525</v>
      </c>
      <c r="I216" s="4">
        <f t="shared" si="153"/>
        <v>0</v>
      </c>
      <c r="J216" s="4">
        <f t="shared" si="153"/>
        <v>0</v>
      </c>
      <c r="K216" s="4">
        <f t="shared" si="153"/>
        <v>0</v>
      </c>
      <c r="L216" s="4">
        <f t="shared" si="153"/>
        <v>2525</v>
      </c>
      <c r="M216" s="4">
        <f t="shared" si="153"/>
        <v>0</v>
      </c>
      <c r="N216" s="4">
        <f t="shared" si="153"/>
        <v>2525</v>
      </c>
      <c r="O216" s="4">
        <f t="shared" si="153"/>
        <v>0</v>
      </c>
      <c r="P216" s="4">
        <f t="shared" si="153"/>
        <v>0</v>
      </c>
      <c r="Q216" s="4">
        <f t="shared" si="153"/>
        <v>2525</v>
      </c>
      <c r="R216" s="4">
        <f t="shared" si="153"/>
        <v>0</v>
      </c>
      <c r="S216" s="4">
        <f t="shared" si="153"/>
        <v>2525</v>
      </c>
      <c r="T216" s="4">
        <f t="shared" si="153"/>
        <v>675</v>
      </c>
      <c r="U216" s="4">
        <f t="shared" si="153"/>
        <v>600</v>
      </c>
      <c r="V216" s="4">
        <f t="shared" si="153"/>
        <v>1275</v>
      </c>
      <c r="W216" s="4">
        <f t="shared" si="153"/>
        <v>0</v>
      </c>
      <c r="X216" s="4">
        <f t="shared" si="153"/>
        <v>1275</v>
      </c>
      <c r="Y216" s="4">
        <f t="shared" si="153"/>
        <v>0</v>
      </c>
      <c r="Z216" s="4">
        <f t="shared" si="153"/>
        <v>1275</v>
      </c>
      <c r="AA216" s="4">
        <f t="shared" si="153"/>
        <v>0</v>
      </c>
      <c r="AB216" s="4">
        <f t="shared" si="153"/>
        <v>1275</v>
      </c>
      <c r="AC216" s="4">
        <f t="shared" si="153"/>
        <v>0</v>
      </c>
      <c r="AD216" s="4">
        <f t="shared" si="153"/>
        <v>1275</v>
      </c>
      <c r="AE216" s="4">
        <f t="shared" si="153"/>
        <v>675</v>
      </c>
      <c r="AF216" s="4">
        <f t="shared" si="153"/>
        <v>600</v>
      </c>
      <c r="AG216" s="4">
        <f t="shared" si="153"/>
        <v>1275</v>
      </c>
      <c r="AH216" s="4">
        <f t="shared" si="153"/>
        <v>0</v>
      </c>
      <c r="AI216" s="4">
        <f t="shared" si="153"/>
        <v>1275</v>
      </c>
      <c r="AJ216" s="4">
        <f t="shared" si="153"/>
        <v>0</v>
      </c>
      <c r="AK216" s="4">
        <f t="shared" si="153"/>
        <v>1275</v>
      </c>
      <c r="AL216" s="4">
        <f t="shared" si="153"/>
        <v>0</v>
      </c>
      <c r="AM216" s="4">
        <f t="shared" si="153"/>
        <v>1275</v>
      </c>
    </row>
    <row r="217" spans="1:39" ht="31.5" hidden="1" outlineLevel="4" x14ac:dyDescent="0.2">
      <c r="A217" s="137" t="s">
        <v>35</v>
      </c>
      <c r="B217" s="137" t="s">
        <v>152</v>
      </c>
      <c r="C217" s="137" t="s">
        <v>162</v>
      </c>
      <c r="D217" s="137"/>
      <c r="E217" s="13" t="s">
        <v>163</v>
      </c>
      <c r="F217" s="4">
        <f t="shared" ref="F217:O218" si="154">F218</f>
        <v>475</v>
      </c>
      <c r="G217" s="4">
        <f t="shared" si="154"/>
        <v>1150</v>
      </c>
      <c r="H217" s="4">
        <f t="shared" si="154"/>
        <v>1625</v>
      </c>
      <c r="I217" s="4">
        <f t="shared" si="154"/>
        <v>0</v>
      </c>
      <c r="J217" s="4">
        <f t="shared" si="154"/>
        <v>0</v>
      </c>
      <c r="K217" s="4">
        <f t="shared" si="154"/>
        <v>0</v>
      </c>
      <c r="L217" s="4">
        <f t="shared" si="154"/>
        <v>1625</v>
      </c>
      <c r="M217" s="4">
        <f t="shared" si="154"/>
        <v>0</v>
      </c>
      <c r="N217" s="4">
        <f t="shared" si="154"/>
        <v>1625</v>
      </c>
      <c r="O217" s="4">
        <f t="shared" si="154"/>
        <v>0</v>
      </c>
      <c r="P217" s="4">
        <f t="shared" ref="P217:Y218" si="155">P218</f>
        <v>0</v>
      </c>
      <c r="Q217" s="4">
        <f t="shared" si="155"/>
        <v>1625</v>
      </c>
      <c r="R217" s="4">
        <f t="shared" si="155"/>
        <v>0</v>
      </c>
      <c r="S217" s="4">
        <f t="shared" si="155"/>
        <v>1625</v>
      </c>
      <c r="T217" s="4">
        <f t="shared" si="155"/>
        <v>475</v>
      </c>
      <c r="U217" s="4">
        <f t="shared" si="155"/>
        <v>0</v>
      </c>
      <c r="V217" s="4">
        <f t="shared" si="155"/>
        <v>475</v>
      </c>
      <c r="W217" s="4">
        <f t="shared" si="155"/>
        <v>0</v>
      </c>
      <c r="X217" s="4">
        <f t="shared" si="155"/>
        <v>475</v>
      </c>
      <c r="Y217" s="4">
        <f t="shared" si="155"/>
        <v>0</v>
      </c>
      <c r="Z217" s="4">
        <f t="shared" ref="Z217:AI218" si="156">Z218</f>
        <v>475</v>
      </c>
      <c r="AA217" s="4">
        <f t="shared" si="156"/>
        <v>0</v>
      </c>
      <c r="AB217" s="4">
        <f t="shared" si="156"/>
        <v>475</v>
      </c>
      <c r="AC217" s="4">
        <f t="shared" si="156"/>
        <v>0</v>
      </c>
      <c r="AD217" s="4">
        <f t="shared" si="156"/>
        <v>475</v>
      </c>
      <c r="AE217" s="4">
        <f t="shared" si="156"/>
        <v>475</v>
      </c>
      <c r="AF217" s="4">
        <f t="shared" si="156"/>
        <v>0</v>
      </c>
      <c r="AG217" s="4">
        <f t="shared" si="156"/>
        <v>475</v>
      </c>
      <c r="AH217" s="4">
        <f t="shared" si="156"/>
        <v>0</v>
      </c>
      <c r="AI217" s="4">
        <f t="shared" si="156"/>
        <v>475</v>
      </c>
      <c r="AJ217" s="4">
        <f t="shared" ref="AJ217:AM218" si="157">AJ218</f>
        <v>0</v>
      </c>
      <c r="AK217" s="4">
        <f t="shared" si="157"/>
        <v>475</v>
      </c>
      <c r="AL217" s="4">
        <f t="shared" si="157"/>
        <v>0</v>
      </c>
      <c r="AM217" s="4">
        <f t="shared" si="157"/>
        <v>475</v>
      </c>
    </row>
    <row r="218" spans="1:39" ht="31.5" hidden="1" outlineLevel="5" x14ac:dyDescent="0.2">
      <c r="A218" s="137" t="s">
        <v>35</v>
      </c>
      <c r="B218" s="137" t="s">
        <v>152</v>
      </c>
      <c r="C218" s="137" t="s">
        <v>164</v>
      </c>
      <c r="D218" s="137"/>
      <c r="E218" s="13" t="s">
        <v>165</v>
      </c>
      <c r="F218" s="4">
        <f t="shared" si="154"/>
        <v>475</v>
      </c>
      <c r="G218" s="4">
        <f t="shared" si="154"/>
        <v>1150</v>
      </c>
      <c r="H218" s="4">
        <f t="shared" si="154"/>
        <v>1625</v>
      </c>
      <c r="I218" s="4">
        <f t="shared" si="154"/>
        <v>0</v>
      </c>
      <c r="J218" s="4">
        <f t="shared" si="154"/>
        <v>0</v>
      </c>
      <c r="K218" s="4">
        <f t="shared" si="154"/>
        <v>0</v>
      </c>
      <c r="L218" s="4">
        <f t="shared" si="154"/>
        <v>1625</v>
      </c>
      <c r="M218" s="4">
        <f t="shared" si="154"/>
        <v>0</v>
      </c>
      <c r="N218" s="4">
        <f t="shared" si="154"/>
        <v>1625</v>
      </c>
      <c r="O218" s="4">
        <f t="shared" si="154"/>
        <v>0</v>
      </c>
      <c r="P218" s="4">
        <f t="shared" si="155"/>
        <v>0</v>
      </c>
      <c r="Q218" s="4">
        <f t="shared" si="155"/>
        <v>1625</v>
      </c>
      <c r="R218" s="4">
        <f t="shared" si="155"/>
        <v>0</v>
      </c>
      <c r="S218" s="4">
        <f t="shared" si="155"/>
        <v>1625</v>
      </c>
      <c r="T218" s="4">
        <f t="shared" si="155"/>
        <v>475</v>
      </c>
      <c r="U218" s="4">
        <f t="shared" si="155"/>
        <v>0</v>
      </c>
      <c r="V218" s="4">
        <f t="shared" si="155"/>
        <v>475</v>
      </c>
      <c r="W218" s="4">
        <f t="shared" si="155"/>
        <v>0</v>
      </c>
      <c r="X218" s="4">
        <f t="shared" si="155"/>
        <v>475</v>
      </c>
      <c r="Y218" s="4">
        <f t="shared" si="155"/>
        <v>0</v>
      </c>
      <c r="Z218" s="4">
        <f t="shared" si="156"/>
        <v>475</v>
      </c>
      <c r="AA218" s="4">
        <f t="shared" si="156"/>
        <v>0</v>
      </c>
      <c r="AB218" s="4">
        <f t="shared" si="156"/>
        <v>475</v>
      </c>
      <c r="AC218" s="4">
        <f t="shared" si="156"/>
        <v>0</v>
      </c>
      <c r="AD218" s="4">
        <f t="shared" si="156"/>
        <v>475</v>
      </c>
      <c r="AE218" s="4">
        <f t="shared" si="156"/>
        <v>475</v>
      </c>
      <c r="AF218" s="4">
        <f t="shared" si="156"/>
        <v>0</v>
      </c>
      <c r="AG218" s="4">
        <f t="shared" si="156"/>
        <v>475</v>
      </c>
      <c r="AH218" s="4">
        <f t="shared" si="156"/>
        <v>0</v>
      </c>
      <c r="AI218" s="4">
        <f t="shared" si="156"/>
        <v>475</v>
      </c>
      <c r="AJ218" s="4">
        <f t="shared" si="157"/>
        <v>0</v>
      </c>
      <c r="AK218" s="4">
        <f t="shared" si="157"/>
        <v>475</v>
      </c>
      <c r="AL218" s="4">
        <f t="shared" si="157"/>
        <v>0</v>
      </c>
      <c r="AM218" s="4">
        <f t="shared" si="157"/>
        <v>475</v>
      </c>
    </row>
    <row r="219" spans="1:39" ht="21" hidden="1" customHeight="1" outlineLevel="7" x14ac:dyDescent="0.2">
      <c r="A219" s="138" t="s">
        <v>35</v>
      </c>
      <c r="B219" s="138" t="s">
        <v>152</v>
      </c>
      <c r="C219" s="138" t="s">
        <v>164</v>
      </c>
      <c r="D219" s="138" t="s">
        <v>27</v>
      </c>
      <c r="E219" s="11" t="s">
        <v>28</v>
      </c>
      <c r="F219" s="5">
        <v>475</v>
      </c>
      <c r="G219" s="5">
        <v>1150</v>
      </c>
      <c r="H219" s="5">
        <f>SUM(F219:G219)</f>
        <v>1625</v>
      </c>
      <c r="I219" s="5"/>
      <c r="J219" s="5"/>
      <c r="K219" s="5"/>
      <c r="L219" s="5">
        <f>SUM(H219:K219)</f>
        <v>1625</v>
      </c>
      <c r="M219" s="5"/>
      <c r="N219" s="5">
        <f>SUM(L219:M219)</f>
        <v>1625</v>
      </c>
      <c r="O219" s="5"/>
      <c r="P219" s="5"/>
      <c r="Q219" s="5">
        <f>SUM(N219:P219)</f>
        <v>1625</v>
      </c>
      <c r="R219" s="5"/>
      <c r="S219" s="5">
        <f>SUM(Q219:R219)</f>
        <v>1625</v>
      </c>
      <c r="T219" s="5">
        <v>475</v>
      </c>
      <c r="U219" s="5"/>
      <c r="V219" s="5">
        <f>SUM(T219:U219)</f>
        <v>475</v>
      </c>
      <c r="W219" s="5"/>
      <c r="X219" s="5">
        <f>SUM(V219:W219)</f>
        <v>475</v>
      </c>
      <c r="Y219" s="5"/>
      <c r="Z219" s="5">
        <f>SUM(X219:Y219)</f>
        <v>475</v>
      </c>
      <c r="AA219" s="5"/>
      <c r="AB219" s="5">
        <f>SUM(Z219:AA219)</f>
        <v>475</v>
      </c>
      <c r="AC219" s="5"/>
      <c r="AD219" s="5">
        <f>SUM(AB219:AC219)</f>
        <v>475</v>
      </c>
      <c r="AE219" s="5">
        <v>475</v>
      </c>
      <c r="AF219" s="5"/>
      <c r="AG219" s="5">
        <f>SUM(AE219:AF219)</f>
        <v>475</v>
      </c>
      <c r="AH219" s="5"/>
      <c r="AI219" s="5">
        <f>SUM(AG219:AH219)</f>
        <v>475</v>
      </c>
      <c r="AJ219" s="5"/>
      <c r="AK219" s="5">
        <f>SUM(AI219:AJ219)</f>
        <v>475</v>
      </c>
      <c r="AL219" s="5"/>
      <c r="AM219" s="5">
        <f>SUM(AK219:AL219)</f>
        <v>475</v>
      </c>
    </row>
    <row r="220" spans="1:39" ht="31.5" hidden="1" outlineLevel="4" x14ac:dyDescent="0.2">
      <c r="A220" s="137" t="s">
        <v>35</v>
      </c>
      <c r="B220" s="137" t="s">
        <v>152</v>
      </c>
      <c r="C220" s="137" t="s">
        <v>166</v>
      </c>
      <c r="D220" s="137"/>
      <c r="E220" s="13" t="s">
        <v>167</v>
      </c>
      <c r="F220" s="4">
        <f t="shared" ref="F220:O221" si="158">F221</f>
        <v>200</v>
      </c>
      <c r="G220" s="4">
        <f t="shared" si="158"/>
        <v>700</v>
      </c>
      <c r="H220" s="4">
        <f t="shared" si="158"/>
        <v>900</v>
      </c>
      <c r="I220" s="4">
        <f t="shared" si="158"/>
        <v>0</v>
      </c>
      <c r="J220" s="4">
        <f t="shared" si="158"/>
        <v>0</v>
      </c>
      <c r="K220" s="4">
        <f t="shared" si="158"/>
        <v>0</v>
      </c>
      <c r="L220" s="4">
        <f t="shared" si="158"/>
        <v>900</v>
      </c>
      <c r="M220" s="4">
        <f t="shared" si="158"/>
        <v>0</v>
      </c>
      <c r="N220" s="4">
        <f t="shared" si="158"/>
        <v>900</v>
      </c>
      <c r="O220" s="4">
        <f t="shared" si="158"/>
        <v>0</v>
      </c>
      <c r="P220" s="4">
        <f t="shared" ref="P220:Y221" si="159">P221</f>
        <v>0</v>
      </c>
      <c r="Q220" s="4">
        <f t="shared" si="159"/>
        <v>900</v>
      </c>
      <c r="R220" s="4">
        <f t="shared" si="159"/>
        <v>0</v>
      </c>
      <c r="S220" s="4">
        <f t="shared" si="159"/>
        <v>900</v>
      </c>
      <c r="T220" s="4">
        <f t="shared" si="159"/>
        <v>200</v>
      </c>
      <c r="U220" s="4">
        <f t="shared" si="159"/>
        <v>600</v>
      </c>
      <c r="V220" s="4">
        <f t="shared" si="159"/>
        <v>800</v>
      </c>
      <c r="W220" s="4">
        <f t="shared" si="159"/>
        <v>0</v>
      </c>
      <c r="X220" s="4">
        <f t="shared" si="159"/>
        <v>800</v>
      </c>
      <c r="Y220" s="4">
        <f t="shared" si="159"/>
        <v>0</v>
      </c>
      <c r="Z220" s="4">
        <f t="shared" ref="Z220:AI221" si="160">Z221</f>
        <v>800</v>
      </c>
      <c r="AA220" s="4">
        <f t="shared" si="160"/>
        <v>0</v>
      </c>
      <c r="AB220" s="4">
        <f t="shared" si="160"/>
        <v>800</v>
      </c>
      <c r="AC220" s="4">
        <f t="shared" si="160"/>
        <v>0</v>
      </c>
      <c r="AD220" s="4">
        <f t="shared" si="160"/>
        <v>800</v>
      </c>
      <c r="AE220" s="4">
        <f t="shared" si="160"/>
        <v>200</v>
      </c>
      <c r="AF220" s="4">
        <f t="shared" si="160"/>
        <v>600</v>
      </c>
      <c r="AG220" s="4">
        <f t="shared" si="160"/>
        <v>800</v>
      </c>
      <c r="AH220" s="4">
        <f t="shared" si="160"/>
        <v>0</v>
      </c>
      <c r="AI220" s="4">
        <f t="shared" si="160"/>
        <v>800</v>
      </c>
      <c r="AJ220" s="4">
        <f t="shared" ref="AJ220:AM221" si="161">AJ221</f>
        <v>0</v>
      </c>
      <c r="AK220" s="4">
        <f t="shared" si="161"/>
        <v>800</v>
      </c>
      <c r="AL220" s="4">
        <f t="shared" si="161"/>
        <v>0</v>
      </c>
      <c r="AM220" s="4">
        <f t="shared" si="161"/>
        <v>800</v>
      </c>
    </row>
    <row r="221" spans="1:39" ht="31.5" hidden="1" outlineLevel="5" x14ac:dyDescent="0.2">
      <c r="A221" s="137" t="s">
        <v>35</v>
      </c>
      <c r="B221" s="137" t="s">
        <v>152</v>
      </c>
      <c r="C221" s="137" t="s">
        <v>168</v>
      </c>
      <c r="D221" s="137"/>
      <c r="E221" s="13" t="s">
        <v>169</v>
      </c>
      <c r="F221" s="4">
        <f t="shared" si="158"/>
        <v>200</v>
      </c>
      <c r="G221" s="4">
        <f t="shared" si="158"/>
        <v>700</v>
      </c>
      <c r="H221" s="4">
        <f t="shared" si="158"/>
        <v>900</v>
      </c>
      <c r="I221" s="4">
        <f t="shared" si="158"/>
        <v>0</v>
      </c>
      <c r="J221" s="4">
        <f t="shared" si="158"/>
        <v>0</v>
      </c>
      <c r="K221" s="4">
        <f t="shared" si="158"/>
        <v>0</v>
      </c>
      <c r="L221" s="4">
        <f t="shared" si="158"/>
        <v>900</v>
      </c>
      <c r="M221" s="4">
        <f t="shared" si="158"/>
        <v>0</v>
      </c>
      <c r="N221" s="4">
        <f t="shared" si="158"/>
        <v>900</v>
      </c>
      <c r="O221" s="4">
        <f t="shared" si="158"/>
        <v>0</v>
      </c>
      <c r="P221" s="4">
        <f t="shared" si="159"/>
        <v>0</v>
      </c>
      <c r="Q221" s="4">
        <f t="shared" si="159"/>
        <v>900</v>
      </c>
      <c r="R221" s="4">
        <f t="shared" si="159"/>
        <v>0</v>
      </c>
      <c r="S221" s="4">
        <f t="shared" si="159"/>
        <v>900</v>
      </c>
      <c r="T221" s="4">
        <f t="shared" si="159"/>
        <v>200</v>
      </c>
      <c r="U221" s="4">
        <f t="shared" si="159"/>
        <v>600</v>
      </c>
      <c r="V221" s="4">
        <f t="shared" si="159"/>
        <v>800</v>
      </c>
      <c r="W221" s="4">
        <f t="shared" si="159"/>
        <v>0</v>
      </c>
      <c r="X221" s="4">
        <f t="shared" si="159"/>
        <v>800</v>
      </c>
      <c r="Y221" s="4">
        <f t="shared" si="159"/>
        <v>0</v>
      </c>
      <c r="Z221" s="4">
        <f t="shared" si="160"/>
        <v>800</v>
      </c>
      <c r="AA221" s="4">
        <f t="shared" si="160"/>
        <v>0</v>
      </c>
      <c r="AB221" s="4">
        <f t="shared" si="160"/>
        <v>800</v>
      </c>
      <c r="AC221" s="4">
        <f t="shared" si="160"/>
        <v>0</v>
      </c>
      <c r="AD221" s="4">
        <f t="shared" si="160"/>
        <v>800</v>
      </c>
      <c r="AE221" s="4">
        <f t="shared" si="160"/>
        <v>200</v>
      </c>
      <c r="AF221" s="4">
        <f t="shared" si="160"/>
        <v>600</v>
      </c>
      <c r="AG221" s="4">
        <f t="shared" si="160"/>
        <v>800</v>
      </c>
      <c r="AH221" s="4">
        <f t="shared" si="160"/>
        <v>0</v>
      </c>
      <c r="AI221" s="4">
        <f t="shared" si="160"/>
        <v>800</v>
      </c>
      <c r="AJ221" s="4">
        <f t="shared" si="161"/>
        <v>0</v>
      </c>
      <c r="AK221" s="4">
        <f t="shared" si="161"/>
        <v>800</v>
      </c>
      <c r="AL221" s="4">
        <f t="shared" si="161"/>
        <v>0</v>
      </c>
      <c r="AM221" s="4">
        <f t="shared" si="161"/>
        <v>800</v>
      </c>
    </row>
    <row r="222" spans="1:39" ht="17.25" hidden="1" customHeight="1" outlineLevel="7" x14ac:dyDescent="0.2">
      <c r="A222" s="138" t="s">
        <v>35</v>
      </c>
      <c r="B222" s="138" t="s">
        <v>152</v>
      </c>
      <c r="C222" s="138" t="s">
        <v>168</v>
      </c>
      <c r="D222" s="138" t="s">
        <v>27</v>
      </c>
      <c r="E222" s="11" t="s">
        <v>28</v>
      </c>
      <c r="F222" s="5">
        <v>200</v>
      </c>
      <c r="G222" s="5">
        <v>700</v>
      </c>
      <c r="H222" s="5">
        <f>SUM(F222:G222)</f>
        <v>900</v>
      </c>
      <c r="I222" s="5"/>
      <c r="J222" s="5"/>
      <c r="K222" s="5"/>
      <c r="L222" s="5">
        <f>SUM(H222:K222)</f>
        <v>900</v>
      </c>
      <c r="M222" s="5"/>
      <c r="N222" s="5">
        <f>SUM(L222:M222)</f>
        <v>900</v>
      </c>
      <c r="O222" s="5"/>
      <c r="P222" s="5"/>
      <c r="Q222" s="5">
        <f>SUM(N222:P222)</f>
        <v>900</v>
      </c>
      <c r="R222" s="5"/>
      <c r="S222" s="5">
        <f>SUM(Q222:R222)</f>
        <v>900</v>
      </c>
      <c r="T222" s="5">
        <v>200</v>
      </c>
      <c r="U222" s="5">
        <v>600</v>
      </c>
      <c r="V222" s="5">
        <f>SUM(T222:U222)</f>
        <v>800</v>
      </c>
      <c r="W222" s="5"/>
      <c r="X222" s="5">
        <f>SUM(V222:W222)</f>
        <v>800</v>
      </c>
      <c r="Y222" s="5"/>
      <c r="Z222" s="5">
        <f>SUM(X222:Y222)</f>
        <v>800</v>
      </c>
      <c r="AA222" s="5"/>
      <c r="AB222" s="5">
        <f>SUM(Z222:AA222)</f>
        <v>800</v>
      </c>
      <c r="AC222" s="5"/>
      <c r="AD222" s="5">
        <f>SUM(AB222:AC222)</f>
        <v>800</v>
      </c>
      <c r="AE222" s="5">
        <v>200</v>
      </c>
      <c r="AF222" s="5">
        <v>600</v>
      </c>
      <c r="AG222" s="5">
        <f>SUM(AE222:AF222)</f>
        <v>800</v>
      </c>
      <c r="AH222" s="5"/>
      <c r="AI222" s="5">
        <f>SUM(AG222:AH222)</f>
        <v>800</v>
      </c>
      <c r="AJ222" s="5"/>
      <c r="AK222" s="5">
        <f>SUM(AI222:AJ222)</f>
        <v>800</v>
      </c>
      <c r="AL222" s="5"/>
      <c r="AM222" s="5">
        <f>SUM(AK222:AL222)</f>
        <v>800</v>
      </c>
    </row>
    <row r="223" spans="1:39" ht="31.5" hidden="1" outlineLevel="2" x14ac:dyDescent="0.2">
      <c r="A223" s="137" t="s">
        <v>35</v>
      </c>
      <c r="B223" s="137" t="s">
        <v>152</v>
      </c>
      <c r="C223" s="137" t="s">
        <v>170</v>
      </c>
      <c r="D223" s="137"/>
      <c r="E223" s="13" t="s">
        <v>171</v>
      </c>
      <c r="F223" s="4">
        <f t="shared" ref="F223:O224" si="162">F224</f>
        <v>3364.4840000000004</v>
      </c>
      <c r="G223" s="4">
        <f t="shared" si="162"/>
        <v>0</v>
      </c>
      <c r="H223" s="4">
        <f t="shared" si="162"/>
        <v>3364.4840000000004</v>
      </c>
      <c r="I223" s="4">
        <f t="shared" si="162"/>
        <v>3.3000000000000002E-2</v>
      </c>
      <c r="J223" s="4">
        <f t="shared" si="162"/>
        <v>0</v>
      </c>
      <c r="K223" s="4">
        <f t="shared" si="162"/>
        <v>0</v>
      </c>
      <c r="L223" s="4">
        <f t="shared" si="162"/>
        <v>3364.5169999999998</v>
      </c>
      <c r="M223" s="4">
        <f t="shared" si="162"/>
        <v>0</v>
      </c>
      <c r="N223" s="4">
        <f t="shared" si="162"/>
        <v>3364.5169999999998</v>
      </c>
      <c r="O223" s="4">
        <f t="shared" si="162"/>
        <v>3.3000000000000002E-2</v>
      </c>
      <c r="P223" s="4">
        <f t="shared" ref="P223:Y224" si="163">P224</f>
        <v>0</v>
      </c>
      <c r="Q223" s="4">
        <f t="shared" si="163"/>
        <v>3364.55</v>
      </c>
      <c r="R223" s="4">
        <f t="shared" si="163"/>
        <v>0</v>
      </c>
      <c r="S223" s="4">
        <f t="shared" si="163"/>
        <v>3364.55</v>
      </c>
      <c r="T223" s="4">
        <f t="shared" si="163"/>
        <v>3200</v>
      </c>
      <c r="U223" s="4">
        <f t="shared" si="163"/>
        <v>0</v>
      </c>
      <c r="V223" s="4">
        <f t="shared" si="163"/>
        <v>3200</v>
      </c>
      <c r="W223" s="4">
        <f t="shared" si="163"/>
        <v>0</v>
      </c>
      <c r="X223" s="4">
        <f t="shared" si="163"/>
        <v>3200</v>
      </c>
      <c r="Y223" s="4">
        <f t="shared" si="163"/>
        <v>0</v>
      </c>
      <c r="Z223" s="4">
        <f t="shared" ref="Z223:AF224" si="164">Z224</f>
        <v>3200</v>
      </c>
      <c r="AA223" s="4">
        <f t="shared" si="164"/>
        <v>3.3000000000000002E-2</v>
      </c>
      <c r="AB223" s="4">
        <f t="shared" si="164"/>
        <v>3200.0329999999999</v>
      </c>
      <c r="AC223" s="4">
        <f t="shared" si="164"/>
        <v>3.3000000000000002E-2</v>
      </c>
      <c r="AD223" s="4">
        <f t="shared" si="164"/>
        <v>3200.0659999999998</v>
      </c>
      <c r="AE223" s="4">
        <f t="shared" si="164"/>
        <v>0</v>
      </c>
      <c r="AF223" s="4">
        <f t="shared" si="164"/>
        <v>0</v>
      </c>
      <c r="AG223" s="4"/>
      <c r="AH223" s="4">
        <f t="shared" ref="AH223:AM224" si="165">AH224</f>
        <v>666.68100000000004</v>
      </c>
      <c r="AI223" s="4">
        <f t="shared" si="165"/>
        <v>666.68100000000004</v>
      </c>
      <c r="AJ223" s="4">
        <f t="shared" si="165"/>
        <v>3.3000000000000002E-2</v>
      </c>
      <c r="AK223" s="4">
        <f t="shared" si="165"/>
        <v>666.71400000000006</v>
      </c>
      <c r="AL223" s="4">
        <f t="shared" si="165"/>
        <v>3.3000000000000002E-2</v>
      </c>
      <c r="AM223" s="4">
        <f t="shared" si="165"/>
        <v>666.74700000000007</v>
      </c>
    </row>
    <row r="224" spans="1:39" ht="15.75" hidden="1" outlineLevel="3" x14ac:dyDescent="0.2">
      <c r="A224" s="137" t="s">
        <v>35</v>
      </c>
      <c r="B224" s="137" t="s">
        <v>152</v>
      </c>
      <c r="C224" s="137" t="s">
        <v>172</v>
      </c>
      <c r="D224" s="137"/>
      <c r="E224" s="13" t="s">
        <v>597</v>
      </c>
      <c r="F224" s="4">
        <f t="shared" si="162"/>
        <v>3364.4840000000004</v>
      </c>
      <c r="G224" s="4">
        <f t="shared" si="162"/>
        <v>0</v>
      </c>
      <c r="H224" s="4">
        <f t="shared" si="162"/>
        <v>3364.4840000000004</v>
      </c>
      <c r="I224" s="4">
        <f t="shared" si="162"/>
        <v>3.3000000000000002E-2</v>
      </c>
      <c r="J224" s="4">
        <f t="shared" si="162"/>
        <v>0</v>
      </c>
      <c r="K224" s="4">
        <f t="shared" si="162"/>
        <v>0</v>
      </c>
      <c r="L224" s="4">
        <f t="shared" si="162"/>
        <v>3364.5169999999998</v>
      </c>
      <c r="M224" s="4">
        <f t="shared" si="162"/>
        <v>0</v>
      </c>
      <c r="N224" s="4">
        <f t="shared" si="162"/>
        <v>3364.5169999999998</v>
      </c>
      <c r="O224" s="4">
        <f t="shared" si="162"/>
        <v>3.3000000000000002E-2</v>
      </c>
      <c r="P224" s="4">
        <f t="shared" si="163"/>
        <v>0</v>
      </c>
      <c r="Q224" s="4">
        <f t="shared" si="163"/>
        <v>3364.55</v>
      </c>
      <c r="R224" s="4">
        <f t="shared" si="163"/>
        <v>0</v>
      </c>
      <c r="S224" s="4">
        <f t="shared" si="163"/>
        <v>3364.55</v>
      </c>
      <c r="T224" s="4">
        <f t="shared" si="163"/>
        <v>3200</v>
      </c>
      <c r="U224" s="4">
        <f t="shared" si="163"/>
        <v>0</v>
      </c>
      <c r="V224" s="4">
        <f t="shared" si="163"/>
        <v>3200</v>
      </c>
      <c r="W224" s="4">
        <f t="shared" si="163"/>
        <v>0</v>
      </c>
      <c r="X224" s="4">
        <f t="shared" si="163"/>
        <v>3200</v>
      </c>
      <c r="Y224" s="4">
        <f t="shared" si="163"/>
        <v>0</v>
      </c>
      <c r="Z224" s="4">
        <f t="shared" si="164"/>
        <v>3200</v>
      </c>
      <c r="AA224" s="4">
        <f t="shared" si="164"/>
        <v>3.3000000000000002E-2</v>
      </c>
      <c r="AB224" s="4">
        <f t="shared" si="164"/>
        <v>3200.0329999999999</v>
      </c>
      <c r="AC224" s="4">
        <f t="shared" si="164"/>
        <v>3.3000000000000002E-2</v>
      </c>
      <c r="AD224" s="4">
        <f t="shared" si="164"/>
        <v>3200.0659999999998</v>
      </c>
      <c r="AE224" s="4">
        <f t="shared" si="164"/>
        <v>0</v>
      </c>
      <c r="AF224" s="4">
        <f t="shared" si="164"/>
        <v>0</v>
      </c>
      <c r="AG224" s="4"/>
      <c r="AH224" s="4">
        <f t="shared" si="165"/>
        <v>666.68100000000004</v>
      </c>
      <c r="AI224" s="4">
        <f t="shared" si="165"/>
        <v>666.68100000000004</v>
      </c>
      <c r="AJ224" s="4">
        <f t="shared" si="165"/>
        <v>3.3000000000000002E-2</v>
      </c>
      <c r="AK224" s="4">
        <f t="shared" si="165"/>
        <v>666.71400000000006</v>
      </c>
      <c r="AL224" s="4">
        <f t="shared" si="165"/>
        <v>3.3000000000000002E-2</v>
      </c>
      <c r="AM224" s="4">
        <f t="shared" si="165"/>
        <v>666.74700000000007</v>
      </c>
    </row>
    <row r="225" spans="1:39" ht="31.5" hidden="1" outlineLevel="4" x14ac:dyDescent="0.2">
      <c r="A225" s="137" t="s">
        <v>35</v>
      </c>
      <c r="B225" s="137" t="s">
        <v>152</v>
      </c>
      <c r="C225" s="137" t="s">
        <v>173</v>
      </c>
      <c r="D225" s="137"/>
      <c r="E225" s="13" t="s">
        <v>174</v>
      </c>
      <c r="F225" s="4">
        <f t="shared" ref="F225:AF225" si="166">F226+F228</f>
        <v>3364.4840000000004</v>
      </c>
      <c r="G225" s="4">
        <f t="shared" si="166"/>
        <v>0</v>
      </c>
      <c r="H225" s="4">
        <f t="shared" si="166"/>
        <v>3364.4840000000004</v>
      </c>
      <c r="I225" s="4">
        <f t="shared" si="166"/>
        <v>3.3000000000000002E-2</v>
      </c>
      <c r="J225" s="4">
        <f t="shared" si="166"/>
        <v>0</v>
      </c>
      <c r="K225" s="4">
        <f t="shared" si="166"/>
        <v>0</v>
      </c>
      <c r="L225" s="4">
        <f t="shared" si="166"/>
        <v>3364.5169999999998</v>
      </c>
      <c r="M225" s="4">
        <f t="shared" si="166"/>
        <v>0</v>
      </c>
      <c r="N225" s="4">
        <f t="shared" si="166"/>
        <v>3364.5169999999998</v>
      </c>
      <c r="O225" s="4">
        <f t="shared" si="166"/>
        <v>3.3000000000000002E-2</v>
      </c>
      <c r="P225" s="4">
        <f t="shared" si="166"/>
        <v>0</v>
      </c>
      <c r="Q225" s="4">
        <f t="shared" si="166"/>
        <v>3364.55</v>
      </c>
      <c r="R225" s="4">
        <f t="shared" si="166"/>
        <v>0</v>
      </c>
      <c r="S225" s="4">
        <f t="shared" si="166"/>
        <v>3364.55</v>
      </c>
      <c r="T225" s="4">
        <f t="shared" si="166"/>
        <v>3200</v>
      </c>
      <c r="U225" s="4">
        <f t="shared" si="166"/>
        <v>0</v>
      </c>
      <c r="V225" s="4">
        <f t="shared" si="166"/>
        <v>3200</v>
      </c>
      <c r="W225" s="4">
        <f t="shared" si="166"/>
        <v>0</v>
      </c>
      <c r="X225" s="4">
        <f t="shared" si="166"/>
        <v>3200</v>
      </c>
      <c r="Y225" s="4">
        <f t="shared" si="166"/>
        <v>0</v>
      </c>
      <c r="Z225" s="4">
        <f t="shared" si="166"/>
        <v>3200</v>
      </c>
      <c r="AA225" s="4">
        <f t="shared" si="166"/>
        <v>3.3000000000000002E-2</v>
      </c>
      <c r="AB225" s="4">
        <f t="shared" si="166"/>
        <v>3200.0329999999999</v>
      </c>
      <c r="AC225" s="4">
        <f t="shared" si="166"/>
        <v>3.3000000000000002E-2</v>
      </c>
      <c r="AD225" s="4">
        <f t="shared" si="166"/>
        <v>3200.0659999999998</v>
      </c>
      <c r="AE225" s="4">
        <f t="shared" si="166"/>
        <v>0</v>
      </c>
      <c r="AF225" s="4">
        <f t="shared" si="166"/>
        <v>0</v>
      </c>
      <c r="AG225" s="4"/>
      <c r="AH225" s="4">
        <f t="shared" ref="AH225:AM225" si="167">AH226+AH228</f>
        <v>666.68100000000004</v>
      </c>
      <c r="AI225" s="4">
        <f t="shared" si="167"/>
        <v>666.68100000000004</v>
      </c>
      <c r="AJ225" s="4">
        <f t="shared" si="167"/>
        <v>3.3000000000000002E-2</v>
      </c>
      <c r="AK225" s="4">
        <f t="shared" si="167"/>
        <v>666.71400000000006</v>
      </c>
      <c r="AL225" s="4">
        <f t="shared" si="167"/>
        <v>3.3000000000000002E-2</v>
      </c>
      <c r="AM225" s="4">
        <f t="shared" si="167"/>
        <v>666.74700000000007</v>
      </c>
    </row>
    <row r="226" spans="1:39" ht="47.25" hidden="1" outlineLevel="5" x14ac:dyDescent="0.2">
      <c r="A226" s="137" t="s">
        <v>35</v>
      </c>
      <c r="B226" s="137" t="s">
        <v>152</v>
      </c>
      <c r="C226" s="137" t="s">
        <v>175</v>
      </c>
      <c r="D226" s="137"/>
      <c r="E226" s="13" t="s">
        <v>567</v>
      </c>
      <c r="F226" s="4">
        <f t="shared" ref="F226:AF226" si="168">F227</f>
        <v>841.18399999999997</v>
      </c>
      <c r="G226" s="4">
        <f t="shared" si="168"/>
        <v>0</v>
      </c>
      <c r="H226" s="4">
        <f t="shared" si="168"/>
        <v>841.18399999999997</v>
      </c>
      <c r="I226" s="4">
        <f t="shared" si="168"/>
        <v>0</v>
      </c>
      <c r="J226" s="4">
        <f t="shared" si="168"/>
        <v>0</v>
      </c>
      <c r="K226" s="4">
        <f t="shared" si="168"/>
        <v>0</v>
      </c>
      <c r="L226" s="4">
        <f t="shared" si="168"/>
        <v>841.18399999999997</v>
      </c>
      <c r="M226" s="4">
        <f t="shared" si="168"/>
        <v>0</v>
      </c>
      <c r="N226" s="4">
        <f t="shared" si="168"/>
        <v>841.18399999999997</v>
      </c>
      <c r="O226" s="4">
        <f t="shared" si="168"/>
        <v>0</v>
      </c>
      <c r="P226" s="4">
        <f t="shared" si="168"/>
        <v>0</v>
      </c>
      <c r="Q226" s="4">
        <f t="shared" si="168"/>
        <v>841.18399999999997</v>
      </c>
      <c r="R226" s="4">
        <f t="shared" si="168"/>
        <v>0</v>
      </c>
      <c r="S226" s="4">
        <f t="shared" si="168"/>
        <v>841.18399999999997</v>
      </c>
      <c r="T226" s="4">
        <f t="shared" si="168"/>
        <v>800</v>
      </c>
      <c r="U226" s="4">
        <f t="shared" si="168"/>
        <v>0</v>
      </c>
      <c r="V226" s="4">
        <f t="shared" si="168"/>
        <v>800</v>
      </c>
      <c r="W226" s="4">
        <f t="shared" si="168"/>
        <v>0</v>
      </c>
      <c r="X226" s="4">
        <f t="shared" si="168"/>
        <v>800</v>
      </c>
      <c r="Y226" s="4">
        <f t="shared" si="168"/>
        <v>0</v>
      </c>
      <c r="Z226" s="4">
        <f t="shared" si="168"/>
        <v>800</v>
      </c>
      <c r="AA226" s="4">
        <f t="shared" si="168"/>
        <v>0</v>
      </c>
      <c r="AB226" s="4">
        <f t="shared" si="168"/>
        <v>800</v>
      </c>
      <c r="AC226" s="4">
        <f t="shared" si="168"/>
        <v>0</v>
      </c>
      <c r="AD226" s="4">
        <f t="shared" si="168"/>
        <v>800</v>
      </c>
      <c r="AE226" s="4">
        <f t="shared" si="168"/>
        <v>0</v>
      </c>
      <c r="AF226" s="4">
        <f t="shared" si="168"/>
        <v>0</v>
      </c>
      <c r="AG226" s="4"/>
      <c r="AH226" s="4">
        <f t="shared" ref="AH226:AM226" si="169">AH227</f>
        <v>666.68100000000004</v>
      </c>
      <c r="AI226" s="4">
        <f t="shared" si="169"/>
        <v>666.68100000000004</v>
      </c>
      <c r="AJ226" s="4">
        <f t="shared" si="169"/>
        <v>0</v>
      </c>
      <c r="AK226" s="4">
        <f t="shared" si="169"/>
        <v>666.68100000000004</v>
      </c>
      <c r="AL226" s="4">
        <f t="shared" si="169"/>
        <v>0</v>
      </c>
      <c r="AM226" s="4">
        <f t="shared" si="169"/>
        <v>666.68100000000004</v>
      </c>
    </row>
    <row r="227" spans="1:39" ht="31.5" hidden="1" outlineLevel="7" x14ac:dyDescent="0.2">
      <c r="A227" s="138" t="s">
        <v>35</v>
      </c>
      <c r="B227" s="138" t="s">
        <v>152</v>
      </c>
      <c r="C227" s="138" t="s">
        <v>175</v>
      </c>
      <c r="D227" s="138" t="s">
        <v>92</v>
      </c>
      <c r="E227" s="11" t="s">
        <v>93</v>
      </c>
      <c r="F227" s="15">
        <v>841.18399999999997</v>
      </c>
      <c r="G227" s="5"/>
      <c r="H227" s="5">
        <f>SUM(F227:G227)</f>
        <v>841.18399999999997</v>
      </c>
      <c r="I227" s="5"/>
      <c r="J227" s="5"/>
      <c r="K227" s="5"/>
      <c r="L227" s="5">
        <f>SUM(H227:K227)</f>
        <v>841.18399999999997</v>
      </c>
      <c r="M227" s="5"/>
      <c r="N227" s="5">
        <f>SUM(L227:M227)</f>
        <v>841.18399999999997</v>
      </c>
      <c r="O227" s="5"/>
      <c r="P227" s="5"/>
      <c r="Q227" s="5">
        <f>SUM(N227:P227)</f>
        <v>841.18399999999997</v>
      </c>
      <c r="R227" s="5"/>
      <c r="S227" s="5">
        <f>SUM(Q227:R227)</f>
        <v>841.18399999999997</v>
      </c>
      <c r="T227" s="5">
        <v>800</v>
      </c>
      <c r="U227" s="5"/>
      <c r="V227" s="5">
        <f>SUM(T227:U227)</f>
        <v>800</v>
      </c>
      <c r="W227" s="5"/>
      <c r="X227" s="5">
        <f>SUM(V227:W227)</f>
        <v>800</v>
      </c>
      <c r="Y227" s="5"/>
      <c r="Z227" s="5">
        <f>SUM(X227:Y227)</f>
        <v>800</v>
      </c>
      <c r="AA227" s="5"/>
      <c r="AB227" s="5">
        <f>SUM(Z227:AA227)</f>
        <v>800</v>
      </c>
      <c r="AC227" s="5"/>
      <c r="AD227" s="5">
        <f>SUM(AB227:AC227)</f>
        <v>800</v>
      </c>
      <c r="AE227" s="5"/>
      <c r="AF227" s="5"/>
      <c r="AG227" s="5"/>
      <c r="AH227" s="5">
        <v>666.68100000000004</v>
      </c>
      <c r="AI227" s="5">
        <f>SUM(AG227:AH227)</f>
        <v>666.68100000000004</v>
      </c>
      <c r="AJ227" s="5"/>
      <c r="AK227" s="5">
        <f>SUM(AI227:AJ227)</f>
        <v>666.68100000000004</v>
      </c>
      <c r="AL227" s="5"/>
      <c r="AM227" s="5">
        <f>SUM(AK227:AL227)</f>
        <v>666.68100000000004</v>
      </c>
    </row>
    <row r="228" spans="1:39" ht="47.25" hidden="1" outlineLevel="5" x14ac:dyDescent="0.2">
      <c r="A228" s="137" t="s">
        <v>35</v>
      </c>
      <c r="B228" s="137" t="s">
        <v>152</v>
      </c>
      <c r="C228" s="137" t="s">
        <v>175</v>
      </c>
      <c r="D228" s="137"/>
      <c r="E228" s="13" t="s">
        <v>576</v>
      </c>
      <c r="F228" s="4">
        <f t="shared" ref="F228:AF228" si="170">F229</f>
        <v>2523.3000000000002</v>
      </c>
      <c r="G228" s="4">
        <f t="shared" si="170"/>
        <v>0</v>
      </c>
      <c r="H228" s="4">
        <f t="shared" si="170"/>
        <v>2523.3000000000002</v>
      </c>
      <c r="I228" s="4">
        <f t="shared" si="170"/>
        <v>3.3000000000000002E-2</v>
      </c>
      <c r="J228" s="4">
        <f t="shared" si="170"/>
        <v>0</v>
      </c>
      <c r="K228" s="4">
        <f t="shared" si="170"/>
        <v>0</v>
      </c>
      <c r="L228" s="4">
        <f t="shared" si="170"/>
        <v>2523.3330000000001</v>
      </c>
      <c r="M228" s="4">
        <f t="shared" si="170"/>
        <v>0</v>
      </c>
      <c r="N228" s="4">
        <f t="shared" si="170"/>
        <v>2523.3330000000001</v>
      </c>
      <c r="O228" s="4">
        <f t="shared" si="170"/>
        <v>3.3000000000000002E-2</v>
      </c>
      <c r="P228" s="4">
        <f t="shared" si="170"/>
        <v>0</v>
      </c>
      <c r="Q228" s="4">
        <f t="shared" si="170"/>
        <v>2523.366</v>
      </c>
      <c r="R228" s="4">
        <f t="shared" si="170"/>
        <v>0</v>
      </c>
      <c r="S228" s="4">
        <f t="shared" si="170"/>
        <v>2523.366</v>
      </c>
      <c r="T228" s="4">
        <f t="shared" si="170"/>
        <v>2400</v>
      </c>
      <c r="U228" s="4">
        <f t="shared" si="170"/>
        <v>0</v>
      </c>
      <c r="V228" s="4">
        <f t="shared" si="170"/>
        <v>2400</v>
      </c>
      <c r="W228" s="4">
        <f t="shared" si="170"/>
        <v>0</v>
      </c>
      <c r="X228" s="4">
        <f t="shared" si="170"/>
        <v>2400</v>
      </c>
      <c r="Y228" s="4">
        <f t="shared" si="170"/>
        <v>0</v>
      </c>
      <c r="Z228" s="4">
        <f t="shared" si="170"/>
        <v>2400</v>
      </c>
      <c r="AA228" s="4">
        <f t="shared" si="170"/>
        <v>3.3000000000000002E-2</v>
      </c>
      <c r="AB228" s="4">
        <f t="shared" si="170"/>
        <v>2400.0329999999999</v>
      </c>
      <c r="AC228" s="4">
        <f t="shared" si="170"/>
        <v>3.3000000000000002E-2</v>
      </c>
      <c r="AD228" s="4">
        <f t="shared" si="170"/>
        <v>2400.0659999999998</v>
      </c>
      <c r="AE228" s="4">
        <f t="shared" si="170"/>
        <v>0</v>
      </c>
      <c r="AF228" s="4">
        <f t="shared" si="170"/>
        <v>0</v>
      </c>
      <c r="AG228" s="4"/>
      <c r="AH228" s="4">
        <f t="shared" ref="AH228:AM228" si="171">AH229</f>
        <v>0</v>
      </c>
      <c r="AI228" s="4">
        <f t="shared" si="171"/>
        <v>0</v>
      </c>
      <c r="AJ228" s="4">
        <f t="shared" si="171"/>
        <v>3.3000000000000002E-2</v>
      </c>
      <c r="AK228" s="4">
        <f t="shared" si="171"/>
        <v>3.3000000000000002E-2</v>
      </c>
      <c r="AL228" s="4">
        <f t="shared" si="171"/>
        <v>3.3000000000000002E-2</v>
      </c>
      <c r="AM228" s="4">
        <f t="shared" si="171"/>
        <v>6.6000000000000003E-2</v>
      </c>
    </row>
    <row r="229" spans="1:39" ht="31.5" hidden="1" outlineLevel="7" x14ac:dyDescent="0.2">
      <c r="A229" s="138" t="s">
        <v>35</v>
      </c>
      <c r="B229" s="138" t="s">
        <v>152</v>
      </c>
      <c r="C229" s="138" t="s">
        <v>175</v>
      </c>
      <c r="D229" s="138" t="s">
        <v>92</v>
      </c>
      <c r="E229" s="11" t="s">
        <v>93</v>
      </c>
      <c r="F229" s="5">
        <v>2523.3000000000002</v>
      </c>
      <c r="G229" s="5"/>
      <c r="H229" s="5">
        <f>SUM(F229:G229)</f>
        <v>2523.3000000000002</v>
      </c>
      <c r="I229" s="5">
        <v>3.3000000000000002E-2</v>
      </c>
      <c r="J229" s="5"/>
      <c r="K229" s="5"/>
      <c r="L229" s="5">
        <f>SUM(H229:K229)</f>
        <v>2523.3330000000001</v>
      </c>
      <c r="M229" s="5"/>
      <c r="N229" s="5">
        <f>SUM(L229:M229)</f>
        <v>2523.3330000000001</v>
      </c>
      <c r="O229" s="5">
        <v>3.3000000000000002E-2</v>
      </c>
      <c r="P229" s="5"/>
      <c r="Q229" s="5">
        <f>SUM(N229:P229)</f>
        <v>2523.366</v>
      </c>
      <c r="R229" s="5"/>
      <c r="S229" s="5">
        <f>SUM(Q229:R229)</f>
        <v>2523.366</v>
      </c>
      <c r="T229" s="5">
        <v>2400</v>
      </c>
      <c r="U229" s="5"/>
      <c r="V229" s="5">
        <f>SUM(T229:U229)</f>
        <v>2400</v>
      </c>
      <c r="W229" s="5"/>
      <c r="X229" s="5">
        <f>SUM(V229:W229)</f>
        <v>2400</v>
      </c>
      <c r="Y229" s="5"/>
      <c r="Z229" s="5">
        <f>SUM(X229:Y229)</f>
        <v>2400</v>
      </c>
      <c r="AA229" s="5">
        <v>3.3000000000000002E-2</v>
      </c>
      <c r="AB229" s="5">
        <f>SUM(Z229:AA229)</f>
        <v>2400.0329999999999</v>
      </c>
      <c r="AC229" s="5">
        <v>3.3000000000000002E-2</v>
      </c>
      <c r="AD229" s="5">
        <f>SUM(AB229:AC229)</f>
        <v>2400.0659999999998</v>
      </c>
      <c r="AE229" s="5"/>
      <c r="AF229" s="5"/>
      <c r="AG229" s="5"/>
      <c r="AH229" s="5"/>
      <c r="AI229" s="5">
        <f>SUM(AG229:AH229)</f>
        <v>0</v>
      </c>
      <c r="AJ229" s="5">
        <v>3.3000000000000002E-2</v>
      </c>
      <c r="AK229" s="5">
        <f>SUM(AI229:AJ229)</f>
        <v>3.3000000000000002E-2</v>
      </c>
      <c r="AL229" s="5">
        <v>3.3000000000000002E-2</v>
      </c>
      <c r="AM229" s="5">
        <f>SUM(AK229:AL229)</f>
        <v>6.6000000000000003E-2</v>
      </c>
    </row>
    <row r="230" spans="1:39" ht="15.75" outlineLevel="1" x14ac:dyDescent="0.2">
      <c r="A230" s="137" t="s">
        <v>35</v>
      </c>
      <c r="B230" s="137" t="s">
        <v>176</v>
      </c>
      <c r="C230" s="137"/>
      <c r="D230" s="137"/>
      <c r="E230" s="13" t="s">
        <v>177</v>
      </c>
      <c r="F230" s="4">
        <f t="shared" ref="F230:AM230" si="172">F231</f>
        <v>748.3</v>
      </c>
      <c r="G230" s="4">
        <f t="shared" si="172"/>
        <v>0</v>
      </c>
      <c r="H230" s="4">
        <f t="shared" si="172"/>
        <v>748.3</v>
      </c>
      <c r="I230" s="4">
        <f t="shared" si="172"/>
        <v>0</v>
      </c>
      <c r="J230" s="4">
        <f t="shared" si="172"/>
        <v>0</v>
      </c>
      <c r="K230" s="4">
        <f t="shared" si="172"/>
        <v>0</v>
      </c>
      <c r="L230" s="4">
        <f t="shared" si="172"/>
        <v>748.3</v>
      </c>
      <c r="M230" s="4">
        <f t="shared" si="172"/>
        <v>0</v>
      </c>
      <c r="N230" s="4">
        <f t="shared" si="172"/>
        <v>748.3</v>
      </c>
      <c r="O230" s="4">
        <f t="shared" si="172"/>
        <v>0</v>
      </c>
      <c r="P230" s="4">
        <f t="shared" si="172"/>
        <v>0</v>
      </c>
      <c r="Q230" s="4">
        <f t="shared" si="172"/>
        <v>748.3</v>
      </c>
      <c r="R230" s="4">
        <f t="shared" si="172"/>
        <v>35</v>
      </c>
      <c r="S230" s="4">
        <f t="shared" si="172"/>
        <v>783.3</v>
      </c>
      <c r="T230" s="4">
        <f t="shared" si="172"/>
        <v>699.3</v>
      </c>
      <c r="U230" s="4">
        <f t="shared" si="172"/>
        <v>0</v>
      </c>
      <c r="V230" s="4">
        <f t="shared" si="172"/>
        <v>699.3</v>
      </c>
      <c r="W230" s="4">
        <f t="shared" si="172"/>
        <v>0</v>
      </c>
      <c r="X230" s="4">
        <f t="shared" si="172"/>
        <v>699.3</v>
      </c>
      <c r="Y230" s="4">
        <f t="shared" si="172"/>
        <v>0</v>
      </c>
      <c r="Z230" s="4">
        <f t="shared" si="172"/>
        <v>699.3</v>
      </c>
      <c r="AA230" s="4">
        <f t="shared" si="172"/>
        <v>0</v>
      </c>
      <c r="AB230" s="4">
        <f t="shared" si="172"/>
        <v>699.3</v>
      </c>
      <c r="AC230" s="4">
        <f t="shared" si="172"/>
        <v>0</v>
      </c>
      <c r="AD230" s="4">
        <f t="shared" si="172"/>
        <v>699.3</v>
      </c>
      <c r="AE230" s="4">
        <f t="shared" si="172"/>
        <v>699.3</v>
      </c>
      <c r="AF230" s="4">
        <f t="shared" si="172"/>
        <v>0</v>
      </c>
      <c r="AG230" s="4">
        <f t="shared" si="172"/>
        <v>699.3</v>
      </c>
      <c r="AH230" s="4">
        <f t="shared" si="172"/>
        <v>0</v>
      </c>
      <c r="AI230" s="4">
        <f t="shared" si="172"/>
        <v>699.3</v>
      </c>
      <c r="AJ230" s="4">
        <f t="shared" si="172"/>
        <v>0</v>
      </c>
      <c r="AK230" s="4">
        <f t="shared" si="172"/>
        <v>699.3</v>
      </c>
      <c r="AL230" s="4">
        <f t="shared" si="172"/>
        <v>0</v>
      </c>
      <c r="AM230" s="4">
        <f t="shared" si="172"/>
        <v>699.3</v>
      </c>
    </row>
    <row r="231" spans="1:39" ht="47.25" outlineLevel="2" x14ac:dyDescent="0.2">
      <c r="A231" s="137" t="s">
        <v>35</v>
      </c>
      <c r="B231" s="137" t="s">
        <v>176</v>
      </c>
      <c r="C231" s="137" t="s">
        <v>76</v>
      </c>
      <c r="D231" s="137"/>
      <c r="E231" s="13" t="s">
        <v>77</v>
      </c>
      <c r="F231" s="4">
        <f t="shared" ref="F231:AM231" si="173">F232+F237</f>
        <v>748.3</v>
      </c>
      <c r="G231" s="4">
        <f t="shared" si="173"/>
        <v>0</v>
      </c>
      <c r="H231" s="4">
        <f t="shared" si="173"/>
        <v>748.3</v>
      </c>
      <c r="I231" s="4">
        <f t="shared" si="173"/>
        <v>0</v>
      </c>
      <c r="J231" s="4">
        <f t="shared" si="173"/>
        <v>0</v>
      </c>
      <c r="K231" s="4">
        <f t="shared" si="173"/>
        <v>0</v>
      </c>
      <c r="L231" s="4">
        <f t="shared" si="173"/>
        <v>748.3</v>
      </c>
      <c r="M231" s="4">
        <f t="shared" si="173"/>
        <v>0</v>
      </c>
      <c r="N231" s="4">
        <f t="shared" si="173"/>
        <v>748.3</v>
      </c>
      <c r="O231" s="4">
        <f t="shared" si="173"/>
        <v>0</v>
      </c>
      <c r="P231" s="4">
        <f t="shared" si="173"/>
        <v>0</v>
      </c>
      <c r="Q231" s="4">
        <f t="shared" si="173"/>
        <v>748.3</v>
      </c>
      <c r="R231" s="4">
        <f t="shared" si="173"/>
        <v>35</v>
      </c>
      <c r="S231" s="4">
        <f t="shared" si="173"/>
        <v>783.3</v>
      </c>
      <c r="T231" s="4">
        <f t="shared" si="173"/>
        <v>699.3</v>
      </c>
      <c r="U231" s="4">
        <f t="shared" si="173"/>
        <v>0</v>
      </c>
      <c r="V231" s="4">
        <f t="shared" si="173"/>
        <v>699.3</v>
      </c>
      <c r="W231" s="4">
        <f t="shared" si="173"/>
        <v>0</v>
      </c>
      <c r="X231" s="4">
        <f t="shared" si="173"/>
        <v>699.3</v>
      </c>
      <c r="Y231" s="4">
        <f t="shared" si="173"/>
        <v>0</v>
      </c>
      <c r="Z231" s="4">
        <f t="shared" si="173"/>
        <v>699.3</v>
      </c>
      <c r="AA231" s="4">
        <f t="shared" si="173"/>
        <v>0</v>
      </c>
      <c r="AB231" s="4">
        <f t="shared" si="173"/>
        <v>699.3</v>
      </c>
      <c r="AC231" s="4">
        <f t="shared" si="173"/>
        <v>0</v>
      </c>
      <c r="AD231" s="4">
        <f t="shared" si="173"/>
        <v>699.3</v>
      </c>
      <c r="AE231" s="4">
        <f t="shared" si="173"/>
        <v>699.3</v>
      </c>
      <c r="AF231" s="4">
        <f t="shared" si="173"/>
        <v>0</v>
      </c>
      <c r="AG231" s="4">
        <f t="shared" si="173"/>
        <v>699.3</v>
      </c>
      <c r="AH231" s="4">
        <f t="shared" si="173"/>
        <v>0</v>
      </c>
      <c r="AI231" s="4">
        <f t="shared" si="173"/>
        <v>699.3</v>
      </c>
      <c r="AJ231" s="4">
        <f t="shared" si="173"/>
        <v>0</v>
      </c>
      <c r="AK231" s="4">
        <f t="shared" si="173"/>
        <v>699.3</v>
      </c>
      <c r="AL231" s="4">
        <f t="shared" si="173"/>
        <v>0</v>
      </c>
      <c r="AM231" s="4">
        <f t="shared" si="173"/>
        <v>699.3</v>
      </c>
    </row>
    <row r="232" spans="1:39" ht="31.5" outlineLevel="3" x14ac:dyDescent="0.2">
      <c r="A232" s="137" t="s">
        <v>35</v>
      </c>
      <c r="B232" s="137" t="s">
        <v>176</v>
      </c>
      <c r="C232" s="137" t="s">
        <v>124</v>
      </c>
      <c r="D232" s="137"/>
      <c r="E232" s="13" t="s">
        <v>125</v>
      </c>
      <c r="F232" s="4">
        <f t="shared" ref="F232:O233" si="174">F233</f>
        <v>263.3</v>
      </c>
      <c r="G232" s="4">
        <f t="shared" si="174"/>
        <v>0</v>
      </c>
      <c r="H232" s="4">
        <f t="shared" si="174"/>
        <v>263.3</v>
      </c>
      <c r="I232" s="4">
        <f t="shared" si="174"/>
        <v>0</v>
      </c>
      <c r="J232" s="4">
        <f t="shared" si="174"/>
        <v>0</v>
      </c>
      <c r="K232" s="4">
        <f t="shared" si="174"/>
        <v>0</v>
      </c>
      <c r="L232" s="4">
        <f t="shared" si="174"/>
        <v>263.3</v>
      </c>
      <c r="M232" s="4">
        <f t="shared" si="174"/>
        <v>0</v>
      </c>
      <c r="N232" s="4">
        <f t="shared" si="174"/>
        <v>263.3</v>
      </c>
      <c r="O232" s="4">
        <f t="shared" si="174"/>
        <v>0</v>
      </c>
      <c r="P232" s="4">
        <f t="shared" ref="P232:Y233" si="175">P233</f>
        <v>0</v>
      </c>
      <c r="Q232" s="4">
        <f t="shared" si="175"/>
        <v>263.3</v>
      </c>
      <c r="R232" s="4">
        <f t="shared" si="175"/>
        <v>35</v>
      </c>
      <c r="S232" s="4">
        <f t="shared" si="175"/>
        <v>298.3</v>
      </c>
      <c r="T232" s="4">
        <f t="shared" si="175"/>
        <v>263.3</v>
      </c>
      <c r="U232" s="4">
        <f t="shared" si="175"/>
        <v>0</v>
      </c>
      <c r="V232" s="4">
        <f t="shared" si="175"/>
        <v>263.3</v>
      </c>
      <c r="W232" s="4">
        <f t="shared" si="175"/>
        <v>0</v>
      </c>
      <c r="X232" s="4">
        <f t="shared" si="175"/>
        <v>263.3</v>
      </c>
      <c r="Y232" s="4">
        <f t="shared" si="175"/>
        <v>0</v>
      </c>
      <c r="Z232" s="4">
        <f t="shared" ref="Z232:AI233" si="176">Z233</f>
        <v>263.3</v>
      </c>
      <c r="AA232" s="4">
        <f t="shared" si="176"/>
        <v>0</v>
      </c>
      <c r="AB232" s="4">
        <f t="shared" si="176"/>
        <v>263.3</v>
      </c>
      <c r="AC232" s="4">
        <f t="shared" si="176"/>
        <v>0</v>
      </c>
      <c r="AD232" s="4">
        <f t="shared" si="176"/>
        <v>263.3</v>
      </c>
      <c r="AE232" s="4">
        <f t="shared" si="176"/>
        <v>263.3</v>
      </c>
      <c r="AF232" s="4">
        <f t="shared" si="176"/>
        <v>0</v>
      </c>
      <c r="AG232" s="4">
        <f t="shared" si="176"/>
        <v>263.3</v>
      </c>
      <c r="AH232" s="4">
        <f t="shared" si="176"/>
        <v>0</v>
      </c>
      <c r="AI232" s="4">
        <f t="shared" si="176"/>
        <v>263.3</v>
      </c>
      <c r="AJ232" s="4">
        <f t="shared" ref="AJ232:AM233" si="177">AJ233</f>
        <v>0</v>
      </c>
      <c r="AK232" s="4">
        <f t="shared" si="177"/>
        <v>263.3</v>
      </c>
      <c r="AL232" s="4">
        <f t="shared" si="177"/>
        <v>0</v>
      </c>
      <c r="AM232" s="4">
        <f t="shared" si="177"/>
        <v>263.3</v>
      </c>
    </row>
    <row r="233" spans="1:39" ht="31.5" outlineLevel="4" x14ac:dyDescent="0.2">
      <c r="A233" s="137" t="s">
        <v>35</v>
      </c>
      <c r="B233" s="137" t="s">
        <v>176</v>
      </c>
      <c r="C233" s="137" t="s">
        <v>137</v>
      </c>
      <c r="D233" s="137"/>
      <c r="E233" s="13" t="s">
        <v>598</v>
      </c>
      <c r="F233" s="4">
        <f t="shared" si="174"/>
        <v>263.3</v>
      </c>
      <c r="G233" s="4">
        <f t="shared" si="174"/>
        <v>0</v>
      </c>
      <c r="H233" s="4">
        <f t="shared" si="174"/>
        <v>263.3</v>
      </c>
      <c r="I233" s="4">
        <f t="shared" si="174"/>
        <v>0</v>
      </c>
      <c r="J233" s="4">
        <f t="shared" si="174"/>
        <v>0</v>
      </c>
      <c r="K233" s="4">
        <f t="shared" si="174"/>
        <v>0</v>
      </c>
      <c r="L233" s="4">
        <f t="shared" si="174"/>
        <v>263.3</v>
      </c>
      <c r="M233" s="4">
        <f t="shared" si="174"/>
        <v>0</v>
      </c>
      <c r="N233" s="4">
        <f t="shared" si="174"/>
        <v>263.3</v>
      </c>
      <c r="O233" s="4">
        <f t="shared" si="174"/>
        <v>0</v>
      </c>
      <c r="P233" s="4">
        <f t="shared" si="175"/>
        <v>0</v>
      </c>
      <c r="Q233" s="4">
        <f t="shared" si="175"/>
        <v>263.3</v>
      </c>
      <c r="R233" s="4">
        <f t="shared" si="175"/>
        <v>35</v>
      </c>
      <c r="S233" s="4">
        <f t="shared" si="175"/>
        <v>298.3</v>
      </c>
      <c r="T233" s="4">
        <f t="shared" si="175"/>
        <v>263.3</v>
      </c>
      <c r="U233" s="4">
        <f t="shared" si="175"/>
        <v>0</v>
      </c>
      <c r="V233" s="4">
        <f t="shared" si="175"/>
        <v>263.3</v>
      </c>
      <c r="W233" s="4">
        <f t="shared" si="175"/>
        <v>0</v>
      </c>
      <c r="X233" s="4">
        <f t="shared" si="175"/>
        <v>263.3</v>
      </c>
      <c r="Y233" s="4">
        <f t="shared" si="175"/>
        <v>0</v>
      </c>
      <c r="Z233" s="4">
        <f t="shared" si="176"/>
        <v>263.3</v>
      </c>
      <c r="AA233" s="4">
        <f t="shared" si="176"/>
        <v>0</v>
      </c>
      <c r="AB233" s="4">
        <f t="shared" si="176"/>
        <v>263.3</v>
      </c>
      <c r="AC233" s="4">
        <f t="shared" si="176"/>
        <v>0</v>
      </c>
      <c r="AD233" s="4">
        <f t="shared" si="176"/>
        <v>263.3</v>
      </c>
      <c r="AE233" s="4">
        <f t="shared" si="176"/>
        <v>263.3</v>
      </c>
      <c r="AF233" s="4">
        <f t="shared" si="176"/>
        <v>0</v>
      </c>
      <c r="AG233" s="4">
        <f t="shared" si="176"/>
        <v>263.3</v>
      </c>
      <c r="AH233" s="4">
        <f t="shared" si="176"/>
        <v>0</v>
      </c>
      <c r="AI233" s="4">
        <f t="shared" si="176"/>
        <v>263.3</v>
      </c>
      <c r="AJ233" s="4">
        <f t="shared" si="177"/>
        <v>0</v>
      </c>
      <c r="AK233" s="4">
        <f t="shared" si="177"/>
        <v>263.3</v>
      </c>
      <c r="AL233" s="4">
        <f t="shared" si="177"/>
        <v>0</v>
      </c>
      <c r="AM233" s="4">
        <f t="shared" si="177"/>
        <v>263.3</v>
      </c>
    </row>
    <row r="234" spans="1:39" ht="18.75" customHeight="1" outlineLevel="5" x14ac:dyDescent="0.2">
      <c r="A234" s="137" t="s">
        <v>35</v>
      </c>
      <c r="B234" s="137" t="s">
        <v>176</v>
      </c>
      <c r="C234" s="137" t="s">
        <v>178</v>
      </c>
      <c r="D234" s="137"/>
      <c r="E234" s="13" t="s">
        <v>179</v>
      </c>
      <c r="F234" s="4">
        <f t="shared" ref="F234:AM234" si="178">F235+F236</f>
        <v>263.3</v>
      </c>
      <c r="G234" s="4">
        <f t="shared" si="178"/>
        <v>0</v>
      </c>
      <c r="H234" s="4">
        <f t="shared" si="178"/>
        <v>263.3</v>
      </c>
      <c r="I234" s="4">
        <f t="shared" si="178"/>
        <v>0</v>
      </c>
      <c r="J234" s="4">
        <f t="shared" si="178"/>
        <v>0</v>
      </c>
      <c r="K234" s="4">
        <f t="shared" si="178"/>
        <v>0</v>
      </c>
      <c r="L234" s="4">
        <f t="shared" si="178"/>
        <v>263.3</v>
      </c>
      <c r="M234" s="4">
        <f t="shared" si="178"/>
        <v>0</v>
      </c>
      <c r="N234" s="4">
        <f t="shared" si="178"/>
        <v>263.3</v>
      </c>
      <c r="O234" s="4">
        <f t="shared" si="178"/>
        <v>0</v>
      </c>
      <c r="P234" s="4">
        <f t="shared" si="178"/>
        <v>0</v>
      </c>
      <c r="Q234" s="4">
        <f t="shared" si="178"/>
        <v>263.3</v>
      </c>
      <c r="R234" s="4">
        <f t="shared" si="178"/>
        <v>35</v>
      </c>
      <c r="S234" s="4">
        <f t="shared" si="178"/>
        <v>298.3</v>
      </c>
      <c r="T234" s="4">
        <f t="shared" si="178"/>
        <v>263.3</v>
      </c>
      <c r="U234" s="4">
        <f t="shared" si="178"/>
        <v>0</v>
      </c>
      <c r="V234" s="4">
        <f t="shared" si="178"/>
        <v>263.3</v>
      </c>
      <c r="W234" s="4">
        <f t="shared" si="178"/>
        <v>0</v>
      </c>
      <c r="X234" s="4">
        <f t="shared" si="178"/>
        <v>263.3</v>
      </c>
      <c r="Y234" s="4">
        <f t="shared" si="178"/>
        <v>0</v>
      </c>
      <c r="Z234" s="4">
        <f t="shared" si="178"/>
        <v>263.3</v>
      </c>
      <c r="AA234" s="4">
        <f t="shared" si="178"/>
        <v>0</v>
      </c>
      <c r="AB234" s="4">
        <f t="shared" si="178"/>
        <v>263.3</v>
      </c>
      <c r="AC234" s="4">
        <f t="shared" si="178"/>
        <v>0</v>
      </c>
      <c r="AD234" s="4">
        <f t="shared" si="178"/>
        <v>263.3</v>
      </c>
      <c r="AE234" s="4">
        <f t="shared" si="178"/>
        <v>263.3</v>
      </c>
      <c r="AF234" s="4">
        <f t="shared" si="178"/>
        <v>0</v>
      </c>
      <c r="AG234" s="4">
        <f t="shared" si="178"/>
        <v>263.3</v>
      </c>
      <c r="AH234" s="4">
        <f t="shared" si="178"/>
        <v>0</v>
      </c>
      <c r="AI234" s="4">
        <f t="shared" si="178"/>
        <v>263.3</v>
      </c>
      <c r="AJ234" s="4">
        <f t="shared" si="178"/>
        <v>0</v>
      </c>
      <c r="AK234" s="4">
        <f t="shared" si="178"/>
        <v>263.3</v>
      </c>
      <c r="AL234" s="4">
        <f t="shared" si="178"/>
        <v>0</v>
      </c>
      <c r="AM234" s="4">
        <f t="shared" si="178"/>
        <v>263.3</v>
      </c>
    </row>
    <row r="235" spans="1:39" ht="31.5" outlineLevel="7" x14ac:dyDescent="0.2">
      <c r="A235" s="138" t="s">
        <v>35</v>
      </c>
      <c r="B235" s="138" t="s">
        <v>176</v>
      </c>
      <c r="C235" s="138" t="s">
        <v>178</v>
      </c>
      <c r="D235" s="138" t="s">
        <v>11</v>
      </c>
      <c r="E235" s="11" t="s">
        <v>12</v>
      </c>
      <c r="F235" s="5">
        <v>145</v>
      </c>
      <c r="G235" s="5"/>
      <c r="H235" s="5">
        <f>SUM(F235:G235)</f>
        <v>145</v>
      </c>
      <c r="I235" s="5"/>
      <c r="J235" s="5"/>
      <c r="K235" s="5"/>
      <c r="L235" s="5">
        <f>SUM(H235:K235)</f>
        <v>145</v>
      </c>
      <c r="M235" s="5"/>
      <c r="N235" s="5">
        <f>SUM(L235:M235)</f>
        <v>145</v>
      </c>
      <c r="O235" s="5"/>
      <c r="P235" s="5">
        <v>118.3</v>
      </c>
      <c r="Q235" s="5">
        <f>SUM(N235:P235)</f>
        <v>263.3</v>
      </c>
      <c r="R235" s="5">
        <v>35</v>
      </c>
      <c r="S235" s="5">
        <f>SUM(Q235:R235)</f>
        <v>298.3</v>
      </c>
      <c r="T235" s="5">
        <v>145</v>
      </c>
      <c r="U235" s="5"/>
      <c r="V235" s="5">
        <f>SUM(T235:U235)</f>
        <v>145</v>
      </c>
      <c r="W235" s="5"/>
      <c r="X235" s="5">
        <f>SUM(V235:W235)</f>
        <v>145</v>
      </c>
      <c r="Y235" s="5"/>
      <c r="Z235" s="5">
        <f>SUM(X235:Y235)</f>
        <v>145</v>
      </c>
      <c r="AA235" s="5"/>
      <c r="AB235" s="5">
        <f>SUM(Z235:AA235)</f>
        <v>145</v>
      </c>
      <c r="AC235" s="5"/>
      <c r="AD235" s="5">
        <f>SUM(AB235:AC235)</f>
        <v>145</v>
      </c>
      <c r="AE235" s="5">
        <v>145</v>
      </c>
      <c r="AF235" s="5"/>
      <c r="AG235" s="5">
        <f>SUM(AE235:AF235)</f>
        <v>145</v>
      </c>
      <c r="AH235" s="5"/>
      <c r="AI235" s="5">
        <f>SUM(AG235:AH235)</f>
        <v>145</v>
      </c>
      <c r="AJ235" s="5"/>
      <c r="AK235" s="5">
        <f>SUM(AI235:AJ235)</f>
        <v>145</v>
      </c>
      <c r="AL235" s="5"/>
      <c r="AM235" s="5">
        <f>SUM(AK235:AL235)</f>
        <v>145</v>
      </c>
    </row>
    <row r="236" spans="1:39" ht="31.5" hidden="1" outlineLevel="7" x14ac:dyDescent="0.2">
      <c r="A236" s="138" t="s">
        <v>35</v>
      </c>
      <c r="B236" s="138" t="s">
        <v>176</v>
      </c>
      <c r="C236" s="138" t="s">
        <v>178</v>
      </c>
      <c r="D236" s="138" t="s">
        <v>92</v>
      </c>
      <c r="E236" s="11" t="s">
        <v>93</v>
      </c>
      <c r="F236" s="5">
        <v>118.3</v>
      </c>
      <c r="G236" s="5"/>
      <c r="H236" s="5">
        <f>SUM(F236:G236)</f>
        <v>118.3</v>
      </c>
      <c r="I236" s="5"/>
      <c r="J236" s="5"/>
      <c r="K236" s="5"/>
      <c r="L236" s="5">
        <f>SUM(H236:K236)</f>
        <v>118.3</v>
      </c>
      <c r="M236" s="5"/>
      <c r="N236" s="5">
        <f>SUM(L236:M236)</f>
        <v>118.3</v>
      </c>
      <c r="O236" s="5"/>
      <c r="P236" s="5">
        <v>-118.3</v>
      </c>
      <c r="Q236" s="5"/>
      <c r="R236" s="5"/>
      <c r="S236" s="5">
        <f>SUM(Q236:R236)</f>
        <v>0</v>
      </c>
      <c r="T236" s="5">
        <v>118.3</v>
      </c>
      <c r="U236" s="5"/>
      <c r="V236" s="5">
        <f>SUM(T236:U236)</f>
        <v>118.3</v>
      </c>
      <c r="W236" s="5"/>
      <c r="X236" s="5">
        <f>SUM(V236:W236)</f>
        <v>118.3</v>
      </c>
      <c r="Y236" s="5"/>
      <c r="Z236" s="5">
        <f>SUM(X236:Y236)</f>
        <v>118.3</v>
      </c>
      <c r="AA236" s="5"/>
      <c r="AB236" s="5">
        <f>SUM(Z236:AA236)</f>
        <v>118.3</v>
      </c>
      <c r="AC236" s="5"/>
      <c r="AD236" s="5">
        <f>SUM(AB236:AC236)</f>
        <v>118.3</v>
      </c>
      <c r="AE236" s="5">
        <v>118.3</v>
      </c>
      <c r="AF236" s="5"/>
      <c r="AG236" s="5">
        <f>SUM(AE236:AF236)</f>
        <v>118.3</v>
      </c>
      <c r="AH236" s="5"/>
      <c r="AI236" s="5">
        <f>SUM(AG236:AH236)</f>
        <v>118.3</v>
      </c>
      <c r="AJ236" s="5"/>
      <c r="AK236" s="5">
        <f>SUM(AI236:AJ236)</f>
        <v>118.3</v>
      </c>
      <c r="AL236" s="5"/>
      <c r="AM236" s="5">
        <f>SUM(AK236:AL236)</f>
        <v>118.3</v>
      </c>
    </row>
    <row r="237" spans="1:39" ht="31.5" hidden="1" outlineLevel="3" x14ac:dyDescent="0.2">
      <c r="A237" s="137" t="s">
        <v>35</v>
      </c>
      <c r="B237" s="137" t="s">
        <v>176</v>
      </c>
      <c r="C237" s="137" t="s">
        <v>180</v>
      </c>
      <c r="D237" s="137"/>
      <c r="E237" s="13" t="s">
        <v>181</v>
      </c>
      <c r="F237" s="4">
        <f t="shared" ref="F237:O239" si="179">F238</f>
        <v>485</v>
      </c>
      <c r="G237" s="4">
        <f t="shared" si="179"/>
        <v>0</v>
      </c>
      <c r="H237" s="4">
        <f t="shared" si="179"/>
        <v>485</v>
      </c>
      <c r="I237" s="4">
        <f t="shared" si="179"/>
        <v>0</v>
      </c>
      <c r="J237" s="4">
        <f t="shared" si="179"/>
        <v>0</v>
      </c>
      <c r="K237" s="4">
        <f t="shared" si="179"/>
        <v>0</v>
      </c>
      <c r="L237" s="4">
        <f t="shared" si="179"/>
        <v>485</v>
      </c>
      <c r="M237" s="4">
        <f t="shared" si="179"/>
        <v>0</v>
      </c>
      <c r="N237" s="4">
        <f t="shared" si="179"/>
        <v>485</v>
      </c>
      <c r="O237" s="4">
        <f t="shared" si="179"/>
        <v>0</v>
      </c>
      <c r="P237" s="4">
        <f t="shared" ref="P237:Y239" si="180">P238</f>
        <v>0</v>
      </c>
      <c r="Q237" s="4">
        <f t="shared" si="180"/>
        <v>485</v>
      </c>
      <c r="R237" s="4">
        <f t="shared" si="180"/>
        <v>0</v>
      </c>
      <c r="S237" s="4">
        <f t="shared" si="180"/>
        <v>485</v>
      </c>
      <c r="T237" s="4">
        <f t="shared" si="180"/>
        <v>436</v>
      </c>
      <c r="U237" s="4">
        <f t="shared" si="180"/>
        <v>0</v>
      </c>
      <c r="V237" s="4">
        <f t="shared" si="180"/>
        <v>436</v>
      </c>
      <c r="W237" s="4">
        <f t="shared" si="180"/>
        <v>0</v>
      </c>
      <c r="X237" s="4">
        <f t="shared" si="180"/>
        <v>436</v>
      </c>
      <c r="Y237" s="4">
        <f t="shared" si="180"/>
        <v>0</v>
      </c>
      <c r="Z237" s="4">
        <f t="shared" ref="Z237:AI239" si="181">Z238</f>
        <v>436</v>
      </c>
      <c r="AA237" s="4">
        <f t="shared" si="181"/>
        <v>0</v>
      </c>
      <c r="AB237" s="4">
        <f t="shared" si="181"/>
        <v>436</v>
      </c>
      <c r="AC237" s="4">
        <f t="shared" si="181"/>
        <v>0</v>
      </c>
      <c r="AD237" s="4">
        <f t="shared" si="181"/>
        <v>436</v>
      </c>
      <c r="AE237" s="4">
        <f t="shared" si="181"/>
        <v>436</v>
      </c>
      <c r="AF237" s="4">
        <f t="shared" si="181"/>
        <v>0</v>
      </c>
      <c r="AG237" s="4">
        <f t="shared" si="181"/>
        <v>436</v>
      </c>
      <c r="AH237" s="4">
        <f t="shared" si="181"/>
        <v>0</v>
      </c>
      <c r="AI237" s="4">
        <f t="shared" si="181"/>
        <v>436</v>
      </c>
      <c r="AJ237" s="4">
        <f t="shared" ref="AJ237:AM239" si="182">AJ238</f>
        <v>0</v>
      </c>
      <c r="AK237" s="4">
        <f t="shared" si="182"/>
        <v>436</v>
      </c>
      <c r="AL237" s="4">
        <f t="shared" si="182"/>
        <v>0</v>
      </c>
      <c r="AM237" s="4">
        <f t="shared" si="182"/>
        <v>436</v>
      </c>
    </row>
    <row r="238" spans="1:39" ht="15.75" hidden="1" outlineLevel="4" x14ac:dyDescent="0.2">
      <c r="A238" s="137" t="s">
        <v>35</v>
      </c>
      <c r="B238" s="137" t="s">
        <v>176</v>
      </c>
      <c r="C238" s="137" t="s">
        <v>182</v>
      </c>
      <c r="D238" s="137"/>
      <c r="E238" s="13" t="s">
        <v>183</v>
      </c>
      <c r="F238" s="4">
        <f t="shared" si="179"/>
        <v>485</v>
      </c>
      <c r="G238" s="4">
        <f t="shared" si="179"/>
        <v>0</v>
      </c>
      <c r="H238" s="4">
        <f t="shared" si="179"/>
        <v>485</v>
      </c>
      <c r="I238" s="4">
        <f t="shared" si="179"/>
        <v>0</v>
      </c>
      <c r="J238" s="4">
        <f t="shared" si="179"/>
        <v>0</v>
      </c>
      <c r="K238" s="4">
        <f t="shared" si="179"/>
        <v>0</v>
      </c>
      <c r="L238" s="4">
        <f t="shared" si="179"/>
        <v>485</v>
      </c>
      <c r="M238" s="4">
        <f t="shared" si="179"/>
        <v>0</v>
      </c>
      <c r="N238" s="4">
        <f t="shared" si="179"/>
        <v>485</v>
      </c>
      <c r="O238" s="4">
        <f t="shared" si="179"/>
        <v>0</v>
      </c>
      <c r="P238" s="4">
        <f t="shared" si="180"/>
        <v>0</v>
      </c>
      <c r="Q238" s="4">
        <f t="shared" si="180"/>
        <v>485</v>
      </c>
      <c r="R238" s="4">
        <f t="shared" si="180"/>
        <v>0</v>
      </c>
      <c r="S238" s="4">
        <f t="shared" si="180"/>
        <v>485</v>
      </c>
      <c r="T238" s="4">
        <f t="shared" si="180"/>
        <v>436</v>
      </c>
      <c r="U238" s="4">
        <f t="shared" si="180"/>
        <v>0</v>
      </c>
      <c r="V238" s="4">
        <f t="shared" si="180"/>
        <v>436</v>
      </c>
      <c r="W238" s="4">
        <f t="shared" si="180"/>
        <v>0</v>
      </c>
      <c r="X238" s="4">
        <f t="shared" si="180"/>
        <v>436</v>
      </c>
      <c r="Y238" s="4">
        <f t="shared" si="180"/>
        <v>0</v>
      </c>
      <c r="Z238" s="4">
        <f t="shared" si="181"/>
        <v>436</v>
      </c>
      <c r="AA238" s="4">
        <f t="shared" si="181"/>
        <v>0</v>
      </c>
      <c r="AB238" s="4">
        <f t="shared" si="181"/>
        <v>436</v>
      </c>
      <c r="AC238" s="4">
        <f t="shared" si="181"/>
        <v>0</v>
      </c>
      <c r="AD238" s="4">
        <f t="shared" si="181"/>
        <v>436</v>
      </c>
      <c r="AE238" s="4">
        <f t="shared" si="181"/>
        <v>436</v>
      </c>
      <c r="AF238" s="4">
        <f t="shared" si="181"/>
        <v>0</v>
      </c>
      <c r="AG238" s="4">
        <f t="shared" si="181"/>
        <v>436</v>
      </c>
      <c r="AH238" s="4">
        <f t="shared" si="181"/>
        <v>0</v>
      </c>
      <c r="AI238" s="4">
        <f t="shared" si="181"/>
        <v>436</v>
      </c>
      <c r="AJ238" s="4">
        <f t="shared" si="182"/>
        <v>0</v>
      </c>
      <c r="AK238" s="4">
        <f t="shared" si="182"/>
        <v>436</v>
      </c>
      <c r="AL238" s="4">
        <f t="shared" si="182"/>
        <v>0</v>
      </c>
      <c r="AM238" s="4">
        <f t="shared" si="182"/>
        <v>436</v>
      </c>
    </row>
    <row r="239" spans="1:39" ht="15.75" hidden="1" outlineLevel="5" x14ac:dyDescent="0.2">
      <c r="A239" s="137" t="s">
        <v>35</v>
      </c>
      <c r="B239" s="137" t="s">
        <v>176</v>
      </c>
      <c r="C239" s="137" t="s">
        <v>184</v>
      </c>
      <c r="D239" s="137"/>
      <c r="E239" s="13" t="s">
        <v>185</v>
      </c>
      <c r="F239" s="4">
        <f t="shared" si="179"/>
        <v>485</v>
      </c>
      <c r="G239" s="4">
        <f t="shared" si="179"/>
        <v>0</v>
      </c>
      <c r="H239" s="4">
        <f t="shared" si="179"/>
        <v>485</v>
      </c>
      <c r="I239" s="4">
        <f t="shared" si="179"/>
        <v>0</v>
      </c>
      <c r="J239" s="4">
        <f t="shared" si="179"/>
        <v>0</v>
      </c>
      <c r="K239" s="4">
        <f t="shared" si="179"/>
        <v>0</v>
      </c>
      <c r="L239" s="4">
        <f t="shared" si="179"/>
        <v>485</v>
      </c>
      <c r="M239" s="4">
        <f t="shared" si="179"/>
        <v>0</v>
      </c>
      <c r="N239" s="4">
        <f t="shared" si="179"/>
        <v>485</v>
      </c>
      <c r="O239" s="4">
        <f t="shared" si="179"/>
        <v>0</v>
      </c>
      <c r="P239" s="4">
        <f t="shared" si="180"/>
        <v>0</v>
      </c>
      <c r="Q239" s="4">
        <f t="shared" si="180"/>
        <v>485</v>
      </c>
      <c r="R239" s="4">
        <f t="shared" si="180"/>
        <v>0</v>
      </c>
      <c r="S239" s="4">
        <f t="shared" si="180"/>
        <v>485</v>
      </c>
      <c r="T239" s="4">
        <f t="shared" si="180"/>
        <v>436</v>
      </c>
      <c r="U239" s="4">
        <f t="shared" si="180"/>
        <v>0</v>
      </c>
      <c r="V239" s="4">
        <f t="shared" si="180"/>
        <v>436</v>
      </c>
      <c r="W239" s="4">
        <f t="shared" si="180"/>
        <v>0</v>
      </c>
      <c r="X239" s="4">
        <f t="shared" si="180"/>
        <v>436</v>
      </c>
      <c r="Y239" s="4">
        <f t="shared" si="180"/>
        <v>0</v>
      </c>
      <c r="Z239" s="4">
        <f t="shared" si="181"/>
        <v>436</v>
      </c>
      <c r="AA239" s="4">
        <f t="shared" si="181"/>
        <v>0</v>
      </c>
      <c r="AB239" s="4">
        <f t="shared" si="181"/>
        <v>436</v>
      </c>
      <c r="AC239" s="4">
        <f t="shared" si="181"/>
        <v>0</v>
      </c>
      <c r="AD239" s="4">
        <f t="shared" si="181"/>
        <v>436</v>
      </c>
      <c r="AE239" s="4">
        <f t="shared" si="181"/>
        <v>436</v>
      </c>
      <c r="AF239" s="4">
        <f t="shared" si="181"/>
        <v>0</v>
      </c>
      <c r="AG239" s="4">
        <f t="shared" si="181"/>
        <v>436</v>
      </c>
      <c r="AH239" s="4">
        <f t="shared" si="181"/>
        <v>0</v>
      </c>
      <c r="AI239" s="4">
        <f t="shared" si="181"/>
        <v>436</v>
      </c>
      <c r="AJ239" s="4">
        <f t="shared" si="182"/>
        <v>0</v>
      </c>
      <c r="AK239" s="4">
        <f t="shared" si="182"/>
        <v>436</v>
      </c>
      <c r="AL239" s="4">
        <f t="shared" si="182"/>
        <v>0</v>
      </c>
      <c r="AM239" s="4">
        <f t="shared" si="182"/>
        <v>436</v>
      </c>
    </row>
    <row r="240" spans="1:39" ht="31.5" hidden="1" outlineLevel="7" x14ac:dyDescent="0.2">
      <c r="A240" s="138" t="s">
        <v>35</v>
      </c>
      <c r="B240" s="138" t="s">
        <v>176</v>
      </c>
      <c r="C240" s="138" t="s">
        <v>184</v>
      </c>
      <c r="D240" s="138" t="s">
        <v>11</v>
      </c>
      <c r="E240" s="11" t="s">
        <v>12</v>
      </c>
      <c r="F240" s="5">
        <v>485</v>
      </c>
      <c r="G240" s="5"/>
      <c r="H240" s="5">
        <f>SUM(F240:G240)</f>
        <v>485</v>
      </c>
      <c r="I240" s="5"/>
      <c r="J240" s="5"/>
      <c r="K240" s="5"/>
      <c r="L240" s="5">
        <f>SUM(H240:K240)</f>
        <v>485</v>
      </c>
      <c r="M240" s="5"/>
      <c r="N240" s="5">
        <f>SUM(L240:M240)</f>
        <v>485</v>
      </c>
      <c r="O240" s="5"/>
      <c r="P240" s="5"/>
      <c r="Q240" s="5">
        <f>SUM(N240:P240)</f>
        <v>485</v>
      </c>
      <c r="R240" s="5"/>
      <c r="S240" s="5">
        <f>SUM(Q240:R240)</f>
        <v>485</v>
      </c>
      <c r="T240" s="5">
        <v>436</v>
      </c>
      <c r="U240" s="5"/>
      <c r="V240" s="5">
        <f>SUM(T240:U240)</f>
        <v>436</v>
      </c>
      <c r="W240" s="5"/>
      <c r="X240" s="5">
        <f>SUM(V240:W240)</f>
        <v>436</v>
      </c>
      <c r="Y240" s="5"/>
      <c r="Z240" s="5">
        <f>SUM(X240:Y240)</f>
        <v>436</v>
      </c>
      <c r="AA240" s="5"/>
      <c r="AB240" s="5">
        <f>SUM(Z240:AA240)</f>
        <v>436</v>
      </c>
      <c r="AC240" s="5"/>
      <c r="AD240" s="5">
        <f>SUM(AB240:AC240)</f>
        <v>436</v>
      </c>
      <c r="AE240" s="5">
        <v>436</v>
      </c>
      <c r="AF240" s="5"/>
      <c r="AG240" s="5">
        <f>SUM(AE240:AF240)</f>
        <v>436</v>
      </c>
      <c r="AH240" s="5"/>
      <c r="AI240" s="5">
        <f>SUM(AG240:AH240)</f>
        <v>436</v>
      </c>
      <c r="AJ240" s="5"/>
      <c r="AK240" s="5">
        <f>SUM(AI240:AJ240)</f>
        <v>436</v>
      </c>
      <c r="AL240" s="5"/>
      <c r="AM240" s="5">
        <f>SUM(AK240:AL240)</f>
        <v>436</v>
      </c>
    </row>
    <row r="241" spans="1:39" ht="15.75" hidden="1" outlineLevel="1" x14ac:dyDescent="0.2">
      <c r="A241" s="137" t="s">
        <v>35</v>
      </c>
      <c r="B241" s="137" t="s">
        <v>186</v>
      </c>
      <c r="C241" s="137"/>
      <c r="D241" s="137"/>
      <c r="E241" s="13" t="s">
        <v>187</v>
      </c>
      <c r="F241" s="4">
        <f t="shared" ref="F241:O245" si="183">F242</f>
        <v>3000</v>
      </c>
      <c r="G241" s="4">
        <f t="shared" si="183"/>
        <v>0</v>
      </c>
      <c r="H241" s="4">
        <f t="shared" si="183"/>
        <v>3000</v>
      </c>
      <c r="I241" s="4">
        <f t="shared" si="183"/>
        <v>0</v>
      </c>
      <c r="J241" s="4">
        <f t="shared" si="183"/>
        <v>2.2434799999999999</v>
      </c>
      <c r="K241" s="4">
        <f t="shared" si="183"/>
        <v>0</v>
      </c>
      <c r="L241" s="4">
        <f t="shared" si="183"/>
        <v>3002.2434800000001</v>
      </c>
      <c r="M241" s="4">
        <f t="shared" si="183"/>
        <v>41.5</v>
      </c>
      <c r="N241" s="4">
        <f t="shared" si="183"/>
        <v>3043.7434800000001</v>
      </c>
      <c r="O241" s="4">
        <f t="shared" si="183"/>
        <v>0</v>
      </c>
      <c r="P241" s="4">
        <f t="shared" ref="P241:Y245" si="184">P242</f>
        <v>0</v>
      </c>
      <c r="Q241" s="4">
        <f t="shared" si="184"/>
        <v>3043.7434800000001</v>
      </c>
      <c r="R241" s="4">
        <f t="shared" si="184"/>
        <v>0</v>
      </c>
      <c r="S241" s="4">
        <f t="shared" si="184"/>
        <v>3043.7434800000001</v>
      </c>
      <c r="T241" s="4">
        <f t="shared" si="184"/>
        <v>3000</v>
      </c>
      <c r="U241" s="4">
        <f t="shared" si="184"/>
        <v>0</v>
      </c>
      <c r="V241" s="4">
        <f t="shared" si="184"/>
        <v>3000</v>
      </c>
      <c r="W241" s="4">
        <f t="shared" si="184"/>
        <v>0</v>
      </c>
      <c r="X241" s="4">
        <f t="shared" si="184"/>
        <v>3000</v>
      </c>
      <c r="Y241" s="4">
        <f t="shared" si="184"/>
        <v>0</v>
      </c>
      <c r="Z241" s="4">
        <f t="shared" ref="Z241:AI245" si="185">Z242</f>
        <v>3000</v>
      </c>
      <c r="AA241" s="4">
        <f t="shared" si="185"/>
        <v>0</v>
      </c>
      <c r="AB241" s="4">
        <f t="shared" si="185"/>
        <v>3000</v>
      </c>
      <c r="AC241" s="4">
        <f t="shared" si="185"/>
        <v>0</v>
      </c>
      <c r="AD241" s="4">
        <f t="shared" si="185"/>
        <v>3000</v>
      </c>
      <c r="AE241" s="4">
        <f t="shared" si="185"/>
        <v>3000</v>
      </c>
      <c r="AF241" s="4">
        <f t="shared" si="185"/>
        <v>0</v>
      </c>
      <c r="AG241" s="4">
        <f t="shared" si="185"/>
        <v>3000</v>
      </c>
      <c r="AH241" s="4">
        <f t="shared" si="185"/>
        <v>0</v>
      </c>
      <c r="AI241" s="4">
        <f t="shared" si="185"/>
        <v>3000</v>
      </c>
      <c r="AJ241" s="4">
        <f t="shared" ref="AJ241:AM245" si="186">AJ242</f>
        <v>0</v>
      </c>
      <c r="AK241" s="4">
        <f t="shared" si="186"/>
        <v>3000</v>
      </c>
      <c r="AL241" s="4">
        <f t="shared" si="186"/>
        <v>0</v>
      </c>
      <c r="AM241" s="4">
        <f t="shared" si="186"/>
        <v>3000</v>
      </c>
    </row>
    <row r="242" spans="1:39" ht="31.5" hidden="1" outlineLevel="2" x14ac:dyDescent="0.2">
      <c r="A242" s="137" t="s">
        <v>35</v>
      </c>
      <c r="B242" s="137" t="s">
        <v>186</v>
      </c>
      <c r="C242" s="137" t="s">
        <v>170</v>
      </c>
      <c r="D242" s="137"/>
      <c r="E242" s="13" t="s">
        <v>171</v>
      </c>
      <c r="F242" s="4">
        <f t="shared" si="183"/>
        <v>3000</v>
      </c>
      <c r="G242" s="4">
        <f t="shared" si="183"/>
        <v>0</v>
      </c>
      <c r="H242" s="4">
        <f t="shared" si="183"/>
        <v>3000</v>
      </c>
      <c r="I242" s="4">
        <f t="shared" si="183"/>
        <v>0</v>
      </c>
      <c r="J242" s="4">
        <f t="shared" si="183"/>
        <v>2.2434799999999999</v>
      </c>
      <c r="K242" s="4">
        <f t="shared" si="183"/>
        <v>0</v>
      </c>
      <c r="L242" s="4">
        <f t="shared" si="183"/>
        <v>3002.2434800000001</v>
      </c>
      <c r="M242" s="4">
        <f t="shared" si="183"/>
        <v>41.5</v>
      </c>
      <c r="N242" s="4">
        <f t="shared" si="183"/>
        <v>3043.7434800000001</v>
      </c>
      <c r="O242" s="4">
        <f t="shared" si="183"/>
        <v>0</v>
      </c>
      <c r="P242" s="4">
        <f t="shared" si="184"/>
        <v>0</v>
      </c>
      <c r="Q242" s="4">
        <f t="shared" si="184"/>
        <v>3043.7434800000001</v>
      </c>
      <c r="R242" s="4">
        <f t="shared" si="184"/>
        <v>0</v>
      </c>
      <c r="S242" s="4">
        <f t="shared" si="184"/>
        <v>3043.7434800000001</v>
      </c>
      <c r="T242" s="4">
        <f t="shared" si="184"/>
        <v>3000</v>
      </c>
      <c r="U242" s="4">
        <f t="shared" si="184"/>
        <v>0</v>
      </c>
      <c r="V242" s="4">
        <f t="shared" si="184"/>
        <v>3000</v>
      </c>
      <c r="W242" s="4">
        <f t="shared" si="184"/>
        <v>0</v>
      </c>
      <c r="X242" s="4">
        <f t="shared" si="184"/>
        <v>3000</v>
      </c>
      <c r="Y242" s="4">
        <f t="shared" si="184"/>
        <v>0</v>
      </c>
      <c r="Z242" s="4">
        <f t="shared" si="185"/>
        <v>3000</v>
      </c>
      <c r="AA242" s="4">
        <f t="shared" si="185"/>
        <v>0</v>
      </c>
      <c r="AB242" s="4">
        <f t="shared" si="185"/>
        <v>3000</v>
      </c>
      <c r="AC242" s="4">
        <f t="shared" si="185"/>
        <v>0</v>
      </c>
      <c r="AD242" s="4">
        <f t="shared" si="185"/>
        <v>3000</v>
      </c>
      <c r="AE242" s="4">
        <f t="shared" si="185"/>
        <v>3000</v>
      </c>
      <c r="AF242" s="4">
        <f t="shared" si="185"/>
        <v>0</v>
      </c>
      <c r="AG242" s="4">
        <f t="shared" si="185"/>
        <v>3000</v>
      </c>
      <c r="AH242" s="4">
        <f t="shared" si="185"/>
        <v>0</v>
      </c>
      <c r="AI242" s="4">
        <f t="shared" si="185"/>
        <v>3000</v>
      </c>
      <c r="AJ242" s="4">
        <f t="shared" si="186"/>
        <v>0</v>
      </c>
      <c r="AK242" s="4">
        <f t="shared" si="186"/>
        <v>3000</v>
      </c>
      <c r="AL242" s="4">
        <f t="shared" si="186"/>
        <v>0</v>
      </c>
      <c r="AM242" s="4">
        <f t="shared" si="186"/>
        <v>3000</v>
      </c>
    </row>
    <row r="243" spans="1:39" ht="47.25" hidden="1" outlineLevel="3" x14ac:dyDescent="0.2">
      <c r="A243" s="137" t="s">
        <v>35</v>
      </c>
      <c r="B243" s="137" t="s">
        <v>186</v>
      </c>
      <c r="C243" s="137" t="s">
        <v>188</v>
      </c>
      <c r="D243" s="137"/>
      <c r="E243" s="13" t="s">
        <v>189</v>
      </c>
      <c r="F243" s="4">
        <f t="shared" si="183"/>
        <v>3000</v>
      </c>
      <c r="G243" s="4">
        <f t="shared" si="183"/>
        <v>0</v>
      </c>
      <c r="H243" s="4">
        <f t="shared" si="183"/>
        <v>3000</v>
      </c>
      <c r="I243" s="4">
        <f t="shared" si="183"/>
        <v>0</v>
      </c>
      <c r="J243" s="4">
        <f t="shared" si="183"/>
        <v>2.2434799999999999</v>
      </c>
      <c r="K243" s="4">
        <f t="shared" si="183"/>
        <v>0</v>
      </c>
      <c r="L243" s="4">
        <f t="shared" si="183"/>
        <v>3002.2434800000001</v>
      </c>
      <c r="M243" s="4">
        <f t="shared" si="183"/>
        <v>41.5</v>
      </c>
      <c r="N243" s="4">
        <f t="shared" si="183"/>
        <v>3043.7434800000001</v>
      </c>
      <c r="O243" s="4">
        <f t="shared" si="183"/>
        <v>0</v>
      </c>
      <c r="P243" s="4">
        <f t="shared" si="184"/>
        <v>0</v>
      </c>
      <c r="Q243" s="4">
        <f t="shared" si="184"/>
        <v>3043.7434800000001</v>
      </c>
      <c r="R243" s="4">
        <f t="shared" si="184"/>
        <v>0</v>
      </c>
      <c r="S243" s="4">
        <f t="shared" si="184"/>
        <v>3043.7434800000001</v>
      </c>
      <c r="T243" s="4">
        <f t="shared" si="184"/>
        <v>3000</v>
      </c>
      <c r="U243" s="4">
        <f t="shared" si="184"/>
        <v>0</v>
      </c>
      <c r="V243" s="4">
        <f t="shared" si="184"/>
        <v>3000</v>
      </c>
      <c r="W243" s="4">
        <f t="shared" si="184"/>
        <v>0</v>
      </c>
      <c r="X243" s="4">
        <f t="shared" si="184"/>
        <v>3000</v>
      </c>
      <c r="Y243" s="4">
        <f t="shared" si="184"/>
        <v>0</v>
      </c>
      <c r="Z243" s="4">
        <f t="shared" si="185"/>
        <v>3000</v>
      </c>
      <c r="AA243" s="4">
        <f t="shared" si="185"/>
        <v>0</v>
      </c>
      <c r="AB243" s="4">
        <f t="shared" si="185"/>
        <v>3000</v>
      </c>
      <c r="AC243" s="4">
        <f t="shared" si="185"/>
        <v>0</v>
      </c>
      <c r="AD243" s="4">
        <f t="shared" si="185"/>
        <v>3000</v>
      </c>
      <c r="AE243" s="4">
        <f t="shared" si="185"/>
        <v>3000</v>
      </c>
      <c r="AF243" s="4">
        <f t="shared" si="185"/>
        <v>0</v>
      </c>
      <c r="AG243" s="4">
        <f t="shared" si="185"/>
        <v>3000</v>
      </c>
      <c r="AH243" s="4">
        <f t="shared" si="185"/>
        <v>0</v>
      </c>
      <c r="AI243" s="4">
        <f t="shared" si="185"/>
        <v>3000</v>
      </c>
      <c r="AJ243" s="4">
        <f t="shared" si="186"/>
        <v>0</v>
      </c>
      <c r="AK243" s="4">
        <f t="shared" si="186"/>
        <v>3000</v>
      </c>
      <c r="AL243" s="4">
        <f t="shared" si="186"/>
        <v>0</v>
      </c>
      <c r="AM243" s="4">
        <f t="shared" si="186"/>
        <v>3000</v>
      </c>
    </row>
    <row r="244" spans="1:39" ht="47.25" hidden="1" outlineLevel="4" x14ac:dyDescent="0.2">
      <c r="A244" s="137" t="s">
        <v>35</v>
      </c>
      <c r="B244" s="137" t="s">
        <v>186</v>
      </c>
      <c r="C244" s="137" t="s">
        <v>190</v>
      </c>
      <c r="D244" s="137"/>
      <c r="E244" s="13" t="s">
        <v>114</v>
      </c>
      <c r="F244" s="4">
        <f t="shared" si="183"/>
        <v>3000</v>
      </c>
      <c r="G244" s="4">
        <f t="shared" si="183"/>
        <v>0</v>
      </c>
      <c r="H244" s="4">
        <f t="shared" si="183"/>
        <v>3000</v>
      </c>
      <c r="I244" s="4">
        <f t="shared" si="183"/>
        <v>0</v>
      </c>
      <c r="J244" s="4">
        <f t="shared" si="183"/>
        <v>2.2434799999999999</v>
      </c>
      <c r="K244" s="4">
        <f t="shared" si="183"/>
        <v>0</v>
      </c>
      <c r="L244" s="4">
        <f t="shared" si="183"/>
        <v>3002.2434800000001</v>
      </c>
      <c r="M244" s="4">
        <f t="shared" si="183"/>
        <v>41.5</v>
      </c>
      <c r="N244" s="4">
        <f t="shared" si="183"/>
        <v>3043.7434800000001</v>
      </c>
      <c r="O244" s="4">
        <f t="shared" si="183"/>
        <v>0</v>
      </c>
      <c r="P244" s="4">
        <f t="shared" si="184"/>
        <v>0</v>
      </c>
      <c r="Q244" s="4">
        <f t="shared" si="184"/>
        <v>3043.7434800000001</v>
      </c>
      <c r="R244" s="4">
        <f t="shared" si="184"/>
        <v>0</v>
      </c>
      <c r="S244" s="4">
        <f t="shared" si="184"/>
        <v>3043.7434800000001</v>
      </c>
      <c r="T244" s="4">
        <f t="shared" si="184"/>
        <v>3000</v>
      </c>
      <c r="U244" s="4">
        <f t="shared" si="184"/>
        <v>0</v>
      </c>
      <c r="V244" s="4">
        <f t="shared" si="184"/>
        <v>3000</v>
      </c>
      <c r="W244" s="4">
        <f t="shared" si="184"/>
        <v>0</v>
      </c>
      <c r="X244" s="4">
        <f t="shared" si="184"/>
        <v>3000</v>
      </c>
      <c r="Y244" s="4">
        <f t="shared" si="184"/>
        <v>0</v>
      </c>
      <c r="Z244" s="4">
        <f t="shared" si="185"/>
        <v>3000</v>
      </c>
      <c r="AA244" s="4">
        <f t="shared" si="185"/>
        <v>0</v>
      </c>
      <c r="AB244" s="4">
        <f t="shared" si="185"/>
        <v>3000</v>
      </c>
      <c r="AC244" s="4">
        <f t="shared" si="185"/>
        <v>0</v>
      </c>
      <c r="AD244" s="4">
        <f t="shared" si="185"/>
        <v>3000</v>
      </c>
      <c r="AE244" s="4">
        <f t="shared" si="185"/>
        <v>3000</v>
      </c>
      <c r="AF244" s="4">
        <f t="shared" si="185"/>
        <v>0</v>
      </c>
      <c r="AG244" s="4">
        <f t="shared" si="185"/>
        <v>3000</v>
      </c>
      <c r="AH244" s="4">
        <f t="shared" si="185"/>
        <v>0</v>
      </c>
      <c r="AI244" s="4">
        <f t="shared" si="185"/>
        <v>3000</v>
      </c>
      <c r="AJ244" s="4">
        <f t="shared" si="186"/>
        <v>0</v>
      </c>
      <c r="AK244" s="4">
        <f t="shared" si="186"/>
        <v>3000</v>
      </c>
      <c r="AL244" s="4">
        <f t="shared" si="186"/>
        <v>0</v>
      </c>
      <c r="AM244" s="4">
        <f t="shared" si="186"/>
        <v>3000</v>
      </c>
    </row>
    <row r="245" spans="1:39" ht="31.5" hidden="1" outlineLevel="5" x14ac:dyDescent="0.2">
      <c r="A245" s="137" t="s">
        <v>35</v>
      </c>
      <c r="B245" s="137" t="s">
        <v>186</v>
      </c>
      <c r="C245" s="137" t="s">
        <v>191</v>
      </c>
      <c r="D245" s="137"/>
      <c r="E245" s="13" t="s">
        <v>192</v>
      </c>
      <c r="F245" s="4">
        <f t="shared" si="183"/>
        <v>3000</v>
      </c>
      <c r="G245" s="4">
        <f t="shared" si="183"/>
        <v>0</v>
      </c>
      <c r="H245" s="4">
        <f t="shared" si="183"/>
        <v>3000</v>
      </c>
      <c r="I245" s="4">
        <f t="shared" si="183"/>
        <v>0</v>
      </c>
      <c r="J245" s="4">
        <f t="shared" si="183"/>
        <v>2.2434799999999999</v>
      </c>
      <c r="K245" s="4">
        <f t="shared" si="183"/>
        <v>0</v>
      </c>
      <c r="L245" s="4">
        <f t="shared" si="183"/>
        <v>3002.2434800000001</v>
      </c>
      <c r="M245" s="4">
        <f t="shared" si="183"/>
        <v>41.5</v>
      </c>
      <c r="N245" s="4">
        <f t="shared" si="183"/>
        <v>3043.7434800000001</v>
      </c>
      <c r="O245" s="4">
        <f t="shared" si="183"/>
        <v>0</v>
      </c>
      <c r="P245" s="4">
        <f t="shared" si="184"/>
        <v>0</v>
      </c>
      <c r="Q245" s="4">
        <f t="shared" si="184"/>
        <v>3043.7434800000001</v>
      </c>
      <c r="R245" s="4">
        <f t="shared" si="184"/>
        <v>0</v>
      </c>
      <c r="S245" s="4">
        <f t="shared" si="184"/>
        <v>3043.7434800000001</v>
      </c>
      <c r="T245" s="4">
        <f t="shared" si="184"/>
        <v>3000</v>
      </c>
      <c r="U245" s="4">
        <f t="shared" si="184"/>
        <v>0</v>
      </c>
      <c r="V245" s="4">
        <f t="shared" si="184"/>
        <v>3000</v>
      </c>
      <c r="W245" s="4">
        <f t="shared" si="184"/>
        <v>0</v>
      </c>
      <c r="X245" s="4">
        <f t="shared" si="184"/>
        <v>3000</v>
      </c>
      <c r="Y245" s="4">
        <f t="shared" si="184"/>
        <v>0</v>
      </c>
      <c r="Z245" s="4">
        <f t="shared" si="185"/>
        <v>3000</v>
      </c>
      <c r="AA245" s="4">
        <f t="shared" si="185"/>
        <v>0</v>
      </c>
      <c r="AB245" s="4">
        <f t="shared" si="185"/>
        <v>3000</v>
      </c>
      <c r="AC245" s="4">
        <f t="shared" si="185"/>
        <v>0</v>
      </c>
      <c r="AD245" s="4">
        <f t="shared" si="185"/>
        <v>3000</v>
      </c>
      <c r="AE245" s="4">
        <f t="shared" si="185"/>
        <v>3000</v>
      </c>
      <c r="AF245" s="4">
        <f t="shared" si="185"/>
        <v>0</v>
      </c>
      <c r="AG245" s="4">
        <f t="shared" si="185"/>
        <v>3000</v>
      </c>
      <c r="AH245" s="4">
        <f t="shared" si="185"/>
        <v>0</v>
      </c>
      <c r="AI245" s="4">
        <f t="shared" si="185"/>
        <v>3000</v>
      </c>
      <c r="AJ245" s="4">
        <f t="shared" si="186"/>
        <v>0</v>
      </c>
      <c r="AK245" s="4">
        <f t="shared" si="186"/>
        <v>3000</v>
      </c>
      <c r="AL245" s="4">
        <f t="shared" si="186"/>
        <v>0</v>
      </c>
      <c r="AM245" s="4">
        <f t="shared" si="186"/>
        <v>3000</v>
      </c>
    </row>
    <row r="246" spans="1:39" ht="31.5" hidden="1" outlineLevel="7" x14ac:dyDescent="0.2">
      <c r="A246" s="138" t="s">
        <v>35</v>
      </c>
      <c r="B246" s="138" t="s">
        <v>186</v>
      </c>
      <c r="C246" s="138" t="s">
        <v>191</v>
      </c>
      <c r="D246" s="138" t="s">
        <v>11</v>
      </c>
      <c r="E246" s="11" t="s">
        <v>12</v>
      </c>
      <c r="F246" s="5">
        <v>3000</v>
      </c>
      <c r="G246" s="5"/>
      <c r="H246" s="5">
        <f>SUM(F246:G246)</f>
        <v>3000</v>
      </c>
      <c r="I246" s="5"/>
      <c r="J246" s="5">
        <v>2.2434799999999999</v>
      </c>
      <c r="K246" s="5"/>
      <c r="L246" s="5">
        <f>SUM(H246:K246)</f>
        <v>3002.2434800000001</v>
      </c>
      <c r="M246" s="5">
        <v>41.5</v>
      </c>
      <c r="N246" s="5">
        <f>SUM(L246:M246)</f>
        <v>3043.7434800000001</v>
      </c>
      <c r="O246" s="5"/>
      <c r="P246" s="5"/>
      <c r="Q246" s="5">
        <f>SUM(N246:P246)</f>
        <v>3043.7434800000001</v>
      </c>
      <c r="R246" s="5"/>
      <c r="S246" s="5">
        <f>SUM(Q246:R246)</f>
        <v>3043.7434800000001</v>
      </c>
      <c r="T246" s="5">
        <v>3000</v>
      </c>
      <c r="U246" s="5"/>
      <c r="V246" s="5">
        <f>SUM(T246:U246)</f>
        <v>3000</v>
      </c>
      <c r="W246" s="5"/>
      <c r="X246" s="5">
        <f>SUM(V246:W246)</f>
        <v>3000</v>
      </c>
      <c r="Y246" s="5"/>
      <c r="Z246" s="5">
        <f>SUM(X246:Y246)</f>
        <v>3000</v>
      </c>
      <c r="AA246" s="5"/>
      <c r="AB246" s="5">
        <f>SUM(Z246:AA246)</f>
        <v>3000</v>
      </c>
      <c r="AC246" s="5"/>
      <c r="AD246" s="5">
        <f>SUM(AB246:AC246)</f>
        <v>3000</v>
      </c>
      <c r="AE246" s="5">
        <v>3000</v>
      </c>
      <c r="AF246" s="5"/>
      <c r="AG246" s="5">
        <f>SUM(AE246:AF246)</f>
        <v>3000</v>
      </c>
      <c r="AH246" s="5"/>
      <c r="AI246" s="5">
        <f>SUM(AG246:AH246)</f>
        <v>3000</v>
      </c>
      <c r="AJ246" s="5"/>
      <c r="AK246" s="5">
        <f>SUM(AI246:AJ246)</f>
        <v>3000</v>
      </c>
      <c r="AL246" s="5"/>
      <c r="AM246" s="5">
        <f>SUM(AK246:AL246)</f>
        <v>3000</v>
      </c>
    </row>
    <row r="247" spans="1:39" ht="15.75" outlineLevel="1" x14ac:dyDescent="0.2">
      <c r="A247" s="137" t="s">
        <v>35</v>
      </c>
      <c r="B247" s="137" t="s">
        <v>193</v>
      </c>
      <c r="C247" s="137"/>
      <c r="D247" s="137"/>
      <c r="E247" s="13" t="s">
        <v>194</v>
      </c>
      <c r="F247" s="4">
        <f t="shared" ref="F247:O248" si="187">F248</f>
        <v>256683.59999999998</v>
      </c>
      <c r="G247" s="4">
        <f t="shared" si="187"/>
        <v>0</v>
      </c>
      <c r="H247" s="4">
        <f t="shared" si="187"/>
        <v>256683.59999999998</v>
      </c>
      <c r="I247" s="4">
        <f t="shared" si="187"/>
        <v>0</v>
      </c>
      <c r="J247" s="4">
        <f t="shared" si="187"/>
        <v>68173.925080000001</v>
      </c>
      <c r="K247" s="4">
        <f t="shared" si="187"/>
        <v>0</v>
      </c>
      <c r="L247" s="4">
        <f t="shared" si="187"/>
        <v>324857.52507999999</v>
      </c>
      <c r="M247" s="60">
        <f t="shared" si="187"/>
        <v>3.3360000000000001E-2</v>
      </c>
      <c r="N247" s="4">
        <f t="shared" si="187"/>
        <v>324857.55843999999</v>
      </c>
      <c r="O247" s="4">
        <f t="shared" si="187"/>
        <v>0</v>
      </c>
      <c r="P247" s="4">
        <f t="shared" ref="P247:Y248" si="188">P248</f>
        <v>0</v>
      </c>
      <c r="Q247" s="4">
        <f t="shared" si="188"/>
        <v>324857.55843999999</v>
      </c>
      <c r="R247" s="4">
        <f t="shared" si="188"/>
        <v>0</v>
      </c>
      <c r="S247" s="4">
        <f t="shared" si="188"/>
        <v>324857.55843999994</v>
      </c>
      <c r="T247" s="4">
        <f t="shared" si="188"/>
        <v>232099.9</v>
      </c>
      <c r="U247" s="4">
        <f t="shared" si="188"/>
        <v>0</v>
      </c>
      <c r="V247" s="4">
        <f t="shared" si="188"/>
        <v>232099.9</v>
      </c>
      <c r="W247" s="4">
        <f t="shared" si="188"/>
        <v>0</v>
      </c>
      <c r="X247" s="4">
        <f t="shared" si="188"/>
        <v>232099.9</v>
      </c>
      <c r="Y247" s="4">
        <f t="shared" si="188"/>
        <v>0</v>
      </c>
      <c r="Z247" s="4">
        <f t="shared" ref="Z247:AI248" si="189">Z248</f>
        <v>232099.9</v>
      </c>
      <c r="AA247" s="4">
        <f t="shared" si="189"/>
        <v>0</v>
      </c>
      <c r="AB247" s="4">
        <f t="shared" si="189"/>
        <v>232099.9</v>
      </c>
      <c r="AC247" s="4">
        <f t="shared" si="189"/>
        <v>0</v>
      </c>
      <c r="AD247" s="4">
        <f t="shared" si="189"/>
        <v>232099.9</v>
      </c>
      <c r="AE247" s="4">
        <f t="shared" si="189"/>
        <v>227139.6</v>
      </c>
      <c r="AF247" s="4">
        <f t="shared" si="189"/>
        <v>0</v>
      </c>
      <c r="AG247" s="4">
        <f t="shared" si="189"/>
        <v>227139.6</v>
      </c>
      <c r="AH247" s="4">
        <f t="shared" si="189"/>
        <v>0</v>
      </c>
      <c r="AI247" s="4">
        <f t="shared" si="189"/>
        <v>227139.6</v>
      </c>
      <c r="AJ247" s="4">
        <f t="shared" ref="AJ247:AM248" si="190">AJ248</f>
        <v>0</v>
      </c>
      <c r="AK247" s="4">
        <f t="shared" si="190"/>
        <v>227139.6</v>
      </c>
      <c r="AL247" s="4">
        <f t="shared" si="190"/>
        <v>0</v>
      </c>
      <c r="AM247" s="4">
        <f t="shared" si="190"/>
        <v>227139.6</v>
      </c>
    </row>
    <row r="248" spans="1:39" ht="31.5" outlineLevel="2" x14ac:dyDescent="0.2">
      <c r="A248" s="137" t="s">
        <v>35</v>
      </c>
      <c r="B248" s="137" t="s">
        <v>193</v>
      </c>
      <c r="C248" s="137" t="s">
        <v>170</v>
      </c>
      <c r="D248" s="137"/>
      <c r="E248" s="13" t="s">
        <v>171</v>
      </c>
      <c r="F248" s="4">
        <f t="shared" si="187"/>
        <v>256683.59999999998</v>
      </c>
      <c r="G248" s="4">
        <f t="shared" si="187"/>
        <v>0</v>
      </c>
      <c r="H248" s="4">
        <f t="shared" si="187"/>
        <v>256683.59999999998</v>
      </c>
      <c r="I248" s="4">
        <f t="shared" si="187"/>
        <v>0</v>
      </c>
      <c r="J248" s="4">
        <f t="shared" si="187"/>
        <v>68173.925080000001</v>
      </c>
      <c r="K248" s="4">
        <f t="shared" si="187"/>
        <v>0</v>
      </c>
      <c r="L248" s="4">
        <f t="shared" si="187"/>
        <v>324857.52507999999</v>
      </c>
      <c r="M248" s="60">
        <f t="shared" si="187"/>
        <v>3.3360000000000001E-2</v>
      </c>
      <c r="N248" s="4">
        <f t="shared" si="187"/>
        <v>324857.55843999999</v>
      </c>
      <c r="O248" s="4">
        <f t="shared" si="187"/>
        <v>0</v>
      </c>
      <c r="P248" s="4">
        <f t="shared" si="188"/>
        <v>0</v>
      </c>
      <c r="Q248" s="4">
        <f t="shared" si="188"/>
        <v>324857.55843999999</v>
      </c>
      <c r="R248" s="4">
        <f t="shared" si="188"/>
        <v>0</v>
      </c>
      <c r="S248" s="4">
        <f t="shared" si="188"/>
        <v>324857.55843999994</v>
      </c>
      <c r="T248" s="4">
        <f t="shared" si="188"/>
        <v>232099.9</v>
      </c>
      <c r="U248" s="4">
        <f t="shared" si="188"/>
        <v>0</v>
      </c>
      <c r="V248" s="4">
        <f t="shared" si="188"/>
        <v>232099.9</v>
      </c>
      <c r="W248" s="4">
        <f t="shared" si="188"/>
        <v>0</v>
      </c>
      <c r="X248" s="4">
        <f t="shared" si="188"/>
        <v>232099.9</v>
      </c>
      <c r="Y248" s="4">
        <f t="shared" si="188"/>
        <v>0</v>
      </c>
      <c r="Z248" s="4">
        <f t="shared" si="189"/>
        <v>232099.9</v>
      </c>
      <c r="AA248" s="4">
        <f t="shared" si="189"/>
        <v>0</v>
      </c>
      <c r="AB248" s="4">
        <f t="shared" si="189"/>
        <v>232099.9</v>
      </c>
      <c r="AC248" s="4">
        <f t="shared" si="189"/>
        <v>0</v>
      </c>
      <c r="AD248" s="4">
        <f t="shared" si="189"/>
        <v>232099.9</v>
      </c>
      <c r="AE248" s="4">
        <f t="shared" si="189"/>
        <v>227139.6</v>
      </c>
      <c r="AF248" s="4">
        <f t="shared" si="189"/>
        <v>0</v>
      </c>
      <c r="AG248" s="4">
        <f t="shared" si="189"/>
        <v>227139.6</v>
      </c>
      <c r="AH248" s="4">
        <f t="shared" si="189"/>
        <v>0</v>
      </c>
      <c r="AI248" s="4">
        <f t="shared" si="189"/>
        <v>227139.6</v>
      </c>
      <c r="AJ248" s="4">
        <f t="shared" si="190"/>
        <v>0</v>
      </c>
      <c r="AK248" s="4">
        <f t="shared" si="190"/>
        <v>227139.6</v>
      </c>
      <c r="AL248" s="4">
        <f t="shared" si="190"/>
        <v>0</v>
      </c>
      <c r="AM248" s="4">
        <f t="shared" si="190"/>
        <v>227139.6</v>
      </c>
    </row>
    <row r="249" spans="1:39" ht="31.5" outlineLevel="3" x14ac:dyDescent="0.2">
      <c r="A249" s="137" t="s">
        <v>35</v>
      </c>
      <c r="B249" s="137" t="s">
        <v>193</v>
      </c>
      <c r="C249" s="137" t="s">
        <v>195</v>
      </c>
      <c r="D249" s="137"/>
      <c r="E249" s="13" t="s">
        <v>196</v>
      </c>
      <c r="F249" s="4">
        <f t="shared" ref="F249:AM249" si="191">F250+F253</f>
        <v>256683.59999999998</v>
      </c>
      <c r="G249" s="4">
        <f t="shared" si="191"/>
        <v>0</v>
      </c>
      <c r="H249" s="4">
        <f t="shared" si="191"/>
        <v>256683.59999999998</v>
      </c>
      <c r="I249" s="4">
        <f t="shared" si="191"/>
        <v>0</v>
      </c>
      <c r="J249" s="4">
        <f t="shared" si="191"/>
        <v>68173.925080000001</v>
      </c>
      <c r="K249" s="4">
        <f t="shared" si="191"/>
        <v>0</v>
      </c>
      <c r="L249" s="4">
        <f t="shared" si="191"/>
        <v>324857.52507999999</v>
      </c>
      <c r="M249" s="60">
        <f t="shared" si="191"/>
        <v>3.3360000000000001E-2</v>
      </c>
      <c r="N249" s="4">
        <f t="shared" si="191"/>
        <v>324857.55843999999</v>
      </c>
      <c r="O249" s="4">
        <f t="shared" si="191"/>
        <v>0</v>
      </c>
      <c r="P249" s="4">
        <f t="shared" si="191"/>
        <v>0</v>
      </c>
      <c r="Q249" s="4">
        <f t="shared" si="191"/>
        <v>324857.55843999999</v>
      </c>
      <c r="R249" s="4">
        <f t="shared" si="191"/>
        <v>0</v>
      </c>
      <c r="S249" s="4">
        <f t="shared" si="191"/>
        <v>324857.55843999994</v>
      </c>
      <c r="T249" s="4">
        <f t="shared" si="191"/>
        <v>232099.9</v>
      </c>
      <c r="U249" s="4">
        <f t="shared" si="191"/>
        <v>0</v>
      </c>
      <c r="V249" s="4">
        <f t="shared" si="191"/>
        <v>232099.9</v>
      </c>
      <c r="W249" s="4">
        <f t="shared" si="191"/>
        <v>0</v>
      </c>
      <c r="X249" s="4">
        <f t="shared" si="191"/>
        <v>232099.9</v>
      </c>
      <c r="Y249" s="4">
        <f t="shared" si="191"/>
        <v>0</v>
      </c>
      <c r="Z249" s="4">
        <f t="shared" si="191"/>
        <v>232099.9</v>
      </c>
      <c r="AA249" s="4">
        <f t="shared" si="191"/>
        <v>0</v>
      </c>
      <c r="AB249" s="4">
        <f t="shared" si="191"/>
        <v>232099.9</v>
      </c>
      <c r="AC249" s="4">
        <f t="shared" si="191"/>
        <v>0</v>
      </c>
      <c r="AD249" s="4">
        <f t="shared" si="191"/>
        <v>232099.9</v>
      </c>
      <c r="AE249" s="4">
        <f t="shared" si="191"/>
        <v>227139.6</v>
      </c>
      <c r="AF249" s="4">
        <f t="shared" si="191"/>
        <v>0</v>
      </c>
      <c r="AG249" s="4">
        <f t="shared" si="191"/>
        <v>227139.6</v>
      </c>
      <c r="AH249" s="4">
        <f t="shared" si="191"/>
        <v>0</v>
      </c>
      <c r="AI249" s="4">
        <f t="shared" si="191"/>
        <v>227139.6</v>
      </c>
      <c r="AJ249" s="4">
        <f t="shared" si="191"/>
        <v>0</v>
      </c>
      <c r="AK249" s="4">
        <f t="shared" si="191"/>
        <v>227139.6</v>
      </c>
      <c r="AL249" s="4">
        <f t="shared" si="191"/>
        <v>0</v>
      </c>
      <c r="AM249" s="4">
        <f t="shared" si="191"/>
        <v>227139.6</v>
      </c>
    </row>
    <row r="250" spans="1:39" ht="31.5" outlineLevel="4" x14ac:dyDescent="0.2">
      <c r="A250" s="137" t="s">
        <v>35</v>
      </c>
      <c r="B250" s="137" t="s">
        <v>193</v>
      </c>
      <c r="C250" s="137" t="s">
        <v>197</v>
      </c>
      <c r="D250" s="137"/>
      <c r="E250" s="13" t="s">
        <v>198</v>
      </c>
      <c r="F250" s="4">
        <f t="shared" ref="F250:O251" si="192">F251</f>
        <v>178114.3</v>
      </c>
      <c r="G250" s="4">
        <f t="shared" si="192"/>
        <v>0</v>
      </c>
      <c r="H250" s="4">
        <f t="shared" si="192"/>
        <v>178114.3</v>
      </c>
      <c r="I250" s="4">
        <f t="shared" si="192"/>
        <v>0</v>
      </c>
      <c r="J250" s="4">
        <f t="shared" si="192"/>
        <v>0</v>
      </c>
      <c r="K250" s="4">
        <f t="shared" si="192"/>
        <v>0</v>
      </c>
      <c r="L250" s="4">
        <f t="shared" si="192"/>
        <v>178114.3</v>
      </c>
      <c r="M250" s="60">
        <f t="shared" si="192"/>
        <v>0</v>
      </c>
      <c r="N250" s="4">
        <f t="shared" si="192"/>
        <v>178114.3</v>
      </c>
      <c r="O250" s="4">
        <f t="shared" si="192"/>
        <v>0</v>
      </c>
      <c r="P250" s="4">
        <f t="shared" ref="P250:Y251" si="193">P251</f>
        <v>0</v>
      </c>
      <c r="Q250" s="4">
        <f t="shared" si="193"/>
        <v>178114.3</v>
      </c>
      <c r="R250" s="4">
        <f t="shared" si="193"/>
        <v>-489.19920000000002</v>
      </c>
      <c r="S250" s="4">
        <f t="shared" si="193"/>
        <v>177625.10079999999</v>
      </c>
      <c r="T250" s="4">
        <f t="shared" si="193"/>
        <v>180000</v>
      </c>
      <c r="U250" s="4">
        <f t="shared" si="193"/>
        <v>0</v>
      </c>
      <c r="V250" s="4">
        <f t="shared" si="193"/>
        <v>180000</v>
      </c>
      <c r="W250" s="4">
        <f t="shared" si="193"/>
        <v>0</v>
      </c>
      <c r="X250" s="4">
        <f t="shared" si="193"/>
        <v>180000</v>
      </c>
      <c r="Y250" s="4">
        <f t="shared" si="193"/>
        <v>0</v>
      </c>
      <c r="Z250" s="4">
        <f t="shared" ref="Z250:AI251" si="194">Z251</f>
        <v>180000</v>
      </c>
      <c r="AA250" s="4">
        <f t="shared" si="194"/>
        <v>0</v>
      </c>
      <c r="AB250" s="4">
        <f t="shared" si="194"/>
        <v>180000</v>
      </c>
      <c r="AC250" s="4">
        <f t="shared" si="194"/>
        <v>0</v>
      </c>
      <c r="AD250" s="4">
        <f t="shared" si="194"/>
        <v>180000</v>
      </c>
      <c r="AE250" s="4">
        <f t="shared" si="194"/>
        <v>170000</v>
      </c>
      <c r="AF250" s="4">
        <f t="shared" si="194"/>
        <v>0</v>
      </c>
      <c r="AG250" s="4">
        <f t="shared" si="194"/>
        <v>170000</v>
      </c>
      <c r="AH250" s="4">
        <f t="shared" si="194"/>
        <v>0</v>
      </c>
      <c r="AI250" s="4">
        <f t="shared" si="194"/>
        <v>170000</v>
      </c>
      <c r="AJ250" s="4">
        <f t="shared" ref="AJ250:AM251" si="195">AJ251</f>
        <v>0</v>
      </c>
      <c r="AK250" s="4">
        <f t="shared" si="195"/>
        <v>170000</v>
      </c>
      <c r="AL250" s="4">
        <f t="shared" si="195"/>
        <v>0</v>
      </c>
      <c r="AM250" s="4">
        <f t="shared" si="195"/>
        <v>170000</v>
      </c>
    </row>
    <row r="251" spans="1:39" ht="15.75" outlineLevel="5" x14ac:dyDescent="0.2">
      <c r="A251" s="137" t="s">
        <v>35</v>
      </c>
      <c r="B251" s="137" t="s">
        <v>193</v>
      </c>
      <c r="C251" s="137" t="s">
        <v>199</v>
      </c>
      <c r="D251" s="137"/>
      <c r="E251" s="13" t="s">
        <v>200</v>
      </c>
      <c r="F251" s="4">
        <f t="shared" si="192"/>
        <v>178114.3</v>
      </c>
      <c r="G251" s="4">
        <f t="shared" si="192"/>
        <v>0</v>
      </c>
      <c r="H251" s="4">
        <f t="shared" si="192"/>
        <v>178114.3</v>
      </c>
      <c r="I251" s="4">
        <f t="shared" si="192"/>
        <v>0</v>
      </c>
      <c r="J251" s="4">
        <f t="shared" si="192"/>
        <v>0</v>
      </c>
      <c r="K251" s="4">
        <f t="shared" si="192"/>
        <v>0</v>
      </c>
      <c r="L251" s="4">
        <f t="shared" si="192"/>
        <v>178114.3</v>
      </c>
      <c r="M251" s="60">
        <f t="shared" si="192"/>
        <v>0</v>
      </c>
      <c r="N251" s="4">
        <f t="shared" si="192"/>
        <v>178114.3</v>
      </c>
      <c r="O251" s="4">
        <f t="shared" si="192"/>
        <v>0</v>
      </c>
      <c r="P251" s="4">
        <f t="shared" si="193"/>
        <v>0</v>
      </c>
      <c r="Q251" s="4">
        <f t="shared" si="193"/>
        <v>178114.3</v>
      </c>
      <c r="R251" s="4">
        <f t="shared" si="193"/>
        <v>-489.19920000000002</v>
      </c>
      <c r="S251" s="4">
        <f t="shared" si="193"/>
        <v>177625.10079999999</v>
      </c>
      <c r="T251" s="4">
        <f t="shared" si="193"/>
        <v>180000</v>
      </c>
      <c r="U251" s="4">
        <f t="shared" si="193"/>
        <v>0</v>
      </c>
      <c r="V251" s="4">
        <f t="shared" si="193"/>
        <v>180000</v>
      </c>
      <c r="W251" s="4">
        <f t="shared" si="193"/>
        <v>0</v>
      </c>
      <c r="X251" s="4">
        <f t="shared" si="193"/>
        <v>180000</v>
      </c>
      <c r="Y251" s="4">
        <f t="shared" si="193"/>
        <v>0</v>
      </c>
      <c r="Z251" s="4">
        <f t="shared" si="194"/>
        <v>180000</v>
      </c>
      <c r="AA251" s="4">
        <f t="shared" si="194"/>
        <v>0</v>
      </c>
      <c r="AB251" s="4">
        <f t="shared" si="194"/>
        <v>180000</v>
      </c>
      <c r="AC251" s="4">
        <f t="shared" si="194"/>
        <v>0</v>
      </c>
      <c r="AD251" s="4">
        <f t="shared" si="194"/>
        <v>180000</v>
      </c>
      <c r="AE251" s="4">
        <f t="shared" si="194"/>
        <v>170000</v>
      </c>
      <c r="AF251" s="4">
        <f t="shared" si="194"/>
        <v>0</v>
      </c>
      <c r="AG251" s="4">
        <f t="shared" si="194"/>
        <v>170000</v>
      </c>
      <c r="AH251" s="4">
        <f t="shared" si="194"/>
        <v>0</v>
      </c>
      <c r="AI251" s="4">
        <f t="shared" si="194"/>
        <v>170000</v>
      </c>
      <c r="AJ251" s="4">
        <f t="shared" si="195"/>
        <v>0</v>
      </c>
      <c r="AK251" s="4">
        <f t="shared" si="195"/>
        <v>170000</v>
      </c>
      <c r="AL251" s="4">
        <f t="shared" si="195"/>
        <v>0</v>
      </c>
      <c r="AM251" s="4">
        <f t="shared" si="195"/>
        <v>170000</v>
      </c>
    </row>
    <row r="252" spans="1:39" ht="31.5" outlineLevel="7" x14ac:dyDescent="0.2">
      <c r="A252" s="138" t="s">
        <v>35</v>
      </c>
      <c r="B252" s="138" t="s">
        <v>193</v>
      </c>
      <c r="C252" s="138" t="s">
        <v>199</v>
      </c>
      <c r="D252" s="138" t="s">
        <v>92</v>
      </c>
      <c r="E252" s="11" t="s">
        <v>93</v>
      </c>
      <c r="F252" s="5">
        <v>178114.3</v>
      </c>
      <c r="G252" s="5"/>
      <c r="H252" s="5">
        <f>SUM(F252:G252)</f>
        <v>178114.3</v>
      </c>
      <c r="I252" s="5"/>
      <c r="J252" s="5"/>
      <c r="K252" s="5"/>
      <c r="L252" s="5">
        <f>SUM(H252:K252)</f>
        <v>178114.3</v>
      </c>
      <c r="M252" s="17"/>
      <c r="N252" s="5">
        <f>SUM(L252:M252)</f>
        <v>178114.3</v>
      </c>
      <c r="O252" s="5"/>
      <c r="P252" s="5"/>
      <c r="Q252" s="5">
        <f>SUM(N252:P252)</f>
        <v>178114.3</v>
      </c>
      <c r="R252" s="5">
        <v>-489.19920000000002</v>
      </c>
      <c r="S252" s="5">
        <f>SUM(Q252:R252)</f>
        <v>177625.10079999999</v>
      </c>
      <c r="T252" s="5">
        <v>180000</v>
      </c>
      <c r="U252" s="5"/>
      <c r="V252" s="5">
        <f>SUM(T252:U252)</f>
        <v>180000</v>
      </c>
      <c r="W252" s="5"/>
      <c r="X252" s="5">
        <f>SUM(V252:W252)</f>
        <v>180000</v>
      </c>
      <c r="Y252" s="5"/>
      <c r="Z252" s="5">
        <f>SUM(X252:Y252)</f>
        <v>180000</v>
      </c>
      <c r="AA252" s="5"/>
      <c r="AB252" s="5">
        <f>SUM(Z252:AA252)</f>
        <v>180000</v>
      </c>
      <c r="AC252" s="5"/>
      <c r="AD252" s="5">
        <f>SUM(AB252:AC252)</f>
        <v>180000</v>
      </c>
      <c r="AE252" s="5">
        <v>170000</v>
      </c>
      <c r="AF252" s="5"/>
      <c r="AG252" s="5">
        <f>SUM(AE252:AF252)</f>
        <v>170000</v>
      </c>
      <c r="AH252" s="5"/>
      <c r="AI252" s="5">
        <f>SUM(AG252:AH252)</f>
        <v>170000</v>
      </c>
      <c r="AJ252" s="5"/>
      <c r="AK252" s="5">
        <f>SUM(AI252:AJ252)</f>
        <v>170000</v>
      </c>
      <c r="AL252" s="5"/>
      <c r="AM252" s="5">
        <f>SUM(AK252:AL252)</f>
        <v>170000</v>
      </c>
    </row>
    <row r="253" spans="1:39" ht="36" customHeight="1" outlineLevel="4" x14ac:dyDescent="0.2">
      <c r="A253" s="137" t="s">
        <v>35</v>
      </c>
      <c r="B253" s="137" t="s">
        <v>193</v>
      </c>
      <c r="C253" s="137" t="s">
        <v>201</v>
      </c>
      <c r="D253" s="137"/>
      <c r="E253" s="13" t="s">
        <v>599</v>
      </c>
      <c r="F253" s="4">
        <f>F257+F260</f>
        <v>78569.299999999988</v>
      </c>
      <c r="G253" s="4">
        <f>G257+G260</f>
        <v>0</v>
      </c>
      <c r="H253" s="4">
        <f>H257+H260</f>
        <v>78569.299999999988</v>
      </c>
      <c r="I253" s="4">
        <f t="shared" ref="I253:AM253" si="196">I257+I260+I254</f>
        <v>0</v>
      </c>
      <c r="J253" s="4">
        <f t="shared" si="196"/>
        <v>68173.925080000001</v>
      </c>
      <c r="K253" s="4">
        <f t="shared" si="196"/>
        <v>0</v>
      </c>
      <c r="L253" s="4">
        <f t="shared" si="196"/>
        <v>146743.22508</v>
      </c>
      <c r="M253" s="60">
        <f t="shared" si="196"/>
        <v>3.3360000000000001E-2</v>
      </c>
      <c r="N253" s="4">
        <f t="shared" si="196"/>
        <v>146743.25844000001</v>
      </c>
      <c r="O253" s="4">
        <f t="shared" si="196"/>
        <v>0</v>
      </c>
      <c r="P253" s="4">
        <f t="shared" si="196"/>
        <v>0</v>
      </c>
      <c r="Q253" s="4">
        <f t="shared" si="196"/>
        <v>146743.25844000001</v>
      </c>
      <c r="R253" s="4">
        <f t="shared" si="196"/>
        <v>489.19920000000002</v>
      </c>
      <c r="S253" s="4">
        <f t="shared" si="196"/>
        <v>147232.45763999998</v>
      </c>
      <c r="T253" s="4">
        <f t="shared" si="196"/>
        <v>52099.9</v>
      </c>
      <c r="U253" s="4">
        <f t="shared" si="196"/>
        <v>0</v>
      </c>
      <c r="V253" s="4">
        <f t="shared" si="196"/>
        <v>52099.9</v>
      </c>
      <c r="W253" s="4">
        <f t="shared" si="196"/>
        <v>0</v>
      </c>
      <c r="X253" s="4">
        <f t="shared" si="196"/>
        <v>52099.9</v>
      </c>
      <c r="Y253" s="4">
        <f t="shared" si="196"/>
        <v>0</v>
      </c>
      <c r="Z253" s="4">
        <f t="shared" si="196"/>
        <v>52099.9</v>
      </c>
      <c r="AA253" s="4">
        <f t="shared" si="196"/>
        <v>0</v>
      </c>
      <c r="AB253" s="4">
        <f t="shared" si="196"/>
        <v>52099.9</v>
      </c>
      <c r="AC253" s="4">
        <f t="shared" si="196"/>
        <v>0</v>
      </c>
      <c r="AD253" s="4">
        <f t="shared" si="196"/>
        <v>52099.9</v>
      </c>
      <c r="AE253" s="4">
        <f t="shared" si="196"/>
        <v>57139.6</v>
      </c>
      <c r="AF253" s="4">
        <f t="shared" si="196"/>
        <v>0</v>
      </c>
      <c r="AG253" s="4">
        <f t="shared" si="196"/>
        <v>57139.6</v>
      </c>
      <c r="AH253" s="4">
        <f t="shared" si="196"/>
        <v>0</v>
      </c>
      <c r="AI253" s="4">
        <f t="shared" si="196"/>
        <v>57139.6</v>
      </c>
      <c r="AJ253" s="4">
        <f t="shared" si="196"/>
        <v>0</v>
      </c>
      <c r="AK253" s="4">
        <f t="shared" si="196"/>
        <v>57139.6</v>
      </c>
      <c r="AL253" s="4">
        <f t="shared" si="196"/>
        <v>0</v>
      </c>
      <c r="AM253" s="4">
        <f t="shared" si="196"/>
        <v>57139.6</v>
      </c>
    </row>
    <row r="254" spans="1:39" ht="36" customHeight="1" outlineLevel="4" x14ac:dyDescent="0.2">
      <c r="A254" s="137" t="s">
        <v>35</v>
      </c>
      <c r="B254" s="137" t="s">
        <v>193</v>
      </c>
      <c r="C254" s="7" t="s">
        <v>678</v>
      </c>
      <c r="D254" s="7" t="s">
        <v>663</v>
      </c>
      <c r="E254" s="21" t="s">
        <v>726</v>
      </c>
      <c r="F254" s="4"/>
      <c r="G254" s="4"/>
      <c r="H254" s="4"/>
      <c r="I254" s="4">
        <f t="shared" ref="I254:S254" si="197">I256+I255</f>
        <v>0</v>
      </c>
      <c r="J254" s="4">
        <f t="shared" si="197"/>
        <v>62871.166079999995</v>
      </c>
      <c r="K254" s="4">
        <f t="shared" si="197"/>
        <v>0</v>
      </c>
      <c r="L254" s="4">
        <f t="shared" si="197"/>
        <v>62871.166079999995</v>
      </c>
      <c r="M254" s="60">
        <f t="shared" si="197"/>
        <v>0</v>
      </c>
      <c r="N254" s="4">
        <f t="shared" si="197"/>
        <v>62871.166079999995</v>
      </c>
      <c r="O254" s="4">
        <f t="shared" si="197"/>
        <v>0</v>
      </c>
      <c r="P254" s="4">
        <f t="shared" si="197"/>
        <v>0</v>
      </c>
      <c r="Q254" s="4">
        <f t="shared" si="197"/>
        <v>62871.166079999995</v>
      </c>
      <c r="R254" s="4">
        <f t="shared" si="197"/>
        <v>489.19920000000002</v>
      </c>
      <c r="S254" s="4">
        <f t="shared" si="197"/>
        <v>63360.365279999998</v>
      </c>
      <c r="T254" s="4"/>
      <c r="U254" s="4"/>
      <c r="V254" s="4"/>
      <c r="W254" s="4"/>
      <c r="X254" s="4"/>
      <c r="Y254" s="4">
        <f>Y256+Y255</f>
        <v>0</v>
      </c>
      <c r="Z254" s="4">
        <f>Z256+Z255</f>
        <v>0</v>
      </c>
      <c r="AA254" s="4">
        <f>AA256+AA255</f>
        <v>0</v>
      </c>
      <c r="AB254" s="4">
        <f>AB256+AB255</f>
        <v>0</v>
      </c>
      <c r="AC254" s="4">
        <f>AC256+AC255</f>
        <v>0</v>
      </c>
      <c r="AD254" s="4"/>
      <c r="AE254" s="4"/>
      <c r="AF254" s="4"/>
      <c r="AG254" s="4"/>
      <c r="AH254" s="4"/>
      <c r="AI254" s="4"/>
      <c r="AJ254" s="4">
        <f>AJ256+AJ255</f>
        <v>0</v>
      </c>
      <c r="AK254" s="4">
        <f>AK256+AK255</f>
        <v>0</v>
      </c>
      <c r="AL254" s="4">
        <f>AL256+AL255</f>
        <v>0</v>
      </c>
      <c r="AM254" s="4"/>
    </row>
    <row r="255" spans="1:39" ht="57.75" hidden="1" customHeight="1" outlineLevel="4" x14ac:dyDescent="0.2">
      <c r="A255" s="138" t="s">
        <v>35</v>
      </c>
      <c r="B255" s="138" t="s">
        <v>193</v>
      </c>
      <c r="C255" s="6" t="s">
        <v>678</v>
      </c>
      <c r="D255" s="138" t="s">
        <v>684</v>
      </c>
      <c r="E255" s="11" t="s">
        <v>144</v>
      </c>
      <c r="F255" s="4"/>
      <c r="G255" s="4"/>
      <c r="H255" s="4"/>
      <c r="I255" s="4"/>
      <c r="J255" s="5">
        <v>3911.5145699999998</v>
      </c>
      <c r="K255" s="4"/>
      <c r="L255" s="5">
        <f>SUM(H255:K255)</f>
        <v>3911.5145699999998</v>
      </c>
      <c r="M255" s="60"/>
      <c r="N255" s="5">
        <f>SUM(L255:M255)</f>
        <v>3911.5145699999998</v>
      </c>
      <c r="O255" s="4"/>
      <c r="P255" s="4"/>
      <c r="Q255" s="5">
        <f>SUM(N255:P255)</f>
        <v>3911.5145699999998</v>
      </c>
      <c r="R255" s="4"/>
      <c r="S255" s="5">
        <f>SUM(Q255:R255)</f>
        <v>3911.5145699999998</v>
      </c>
      <c r="T255" s="4"/>
      <c r="U255" s="4"/>
      <c r="V255" s="4"/>
      <c r="W255" s="4"/>
      <c r="X255" s="4"/>
      <c r="Y255" s="4"/>
      <c r="Z255" s="5">
        <f>SUM(X255:Y255)</f>
        <v>0</v>
      </c>
      <c r="AA255" s="4"/>
      <c r="AB255" s="5">
        <f>SUM(Z255:AA255)</f>
        <v>0</v>
      </c>
      <c r="AC255" s="4"/>
      <c r="AD255" s="5">
        <f>SUM(AB255:AC255)</f>
        <v>0</v>
      </c>
      <c r="AE255" s="4"/>
      <c r="AF255" s="4"/>
      <c r="AG255" s="4"/>
      <c r="AH255" s="4"/>
      <c r="AI255" s="4"/>
      <c r="AJ255" s="4"/>
      <c r="AK255" s="5">
        <f>SUM(AI255:AJ255)</f>
        <v>0</v>
      </c>
      <c r="AL255" s="4"/>
      <c r="AM255" s="5">
        <f>SUM(AK255:AL255)</f>
        <v>0</v>
      </c>
    </row>
    <row r="256" spans="1:39" ht="33.75" customHeight="1" outlineLevel="4" collapsed="1" x14ac:dyDescent="0.2">
      <c r="A256" s="138" t="s">
        <v>35</v>
      </c>
      <c r="B256" s="138" t="s">
        <v>193</v>
      </c>
      <c r="C256" s="6" t="s">
        <v>678</v>
      </c>
      <c r="D256" s="138" t="s">
        <v>92</v>
      </c>
      <c r="E256" s="11" t="s">
        <v>93</v>
      </c>
      <c r="F256" s="4"/>
      <c r="G256" s="4"/>
      <c r="H256" s="4"/>
      <c r="I256" s="5"/>
      <c r="J256" s="5">
        <f>57611.41635+1348.23516</f>
        <v>58959.651509999996</v>
      </c>
      <c r="K256" s="5"/>
      <c r="L256" s="5">
        <f>SUM(H256:K256)</f>
        <v>58959.651509999996</v>
      </c>
      <c r="M256" s="17"/>
      <c r="N256" s="5">
        <f>SUM(L256:M256)</f>
        <v>58959.651509999996</v>
      </c>
      <c r="O256" s="5"/>
      <c r="P256" s="5"/>
      <c r="Q256" s="5">
        <f>SUM(N256:P256)</f>
        <v>58959.651509999996</v>
      </c>
      <c r="R256" s="5">
        <v>489.19920000000002</v>
      </c>
      <c r="S256" s="5">
        <f>SUM(Q256:R256)</f>
        <v>59448.850709999999</v>
      </c>
      <c r="T256" s="4"/>
      <c r="U256" s="4"/>
      <c r="V256" s="4"/>
      <c r="W256" s="4"/>
      <c r="X256" s="4"/>
      <c r="Y256" s="5"/>
      <c r="Z256" s="5">
        <f>SUM(X256:Y256)</f>
        <v>0</v>
      </c>
      <c r="AA256" s="5"/>
      <c r="AB256" s="5">
        <f>SUM(Z256:AA256)</f>
        <v>0</v>
      </c>
      <c r="AC256" s="5"/>
      <c r="AD256" s="5"/>
      <c r="AE256" s="4"/>
      <c r="AF256" s="4"/>
      <c r="AG256" s="4"/>
      <c r="AH256" s="4"/>
      <c r="AI256" s="4"/>
      <c r="AJ256" s="5"/>
      <c r="AK256" s="5">
        <f>SUM(AI256:AJ256)</f>
        <v>0</v>
      </c>
      <c r="AL256" s="5"/>
      <c r="AM256" s="5"/>
    </row>
    <row r="257" spans="1:39" ht="63" hidden="1" outlineLevel="5" x14ac:dyDescent="0.2">
      <c r="A257" s="137" t="s">
        <v>35</v>
      </c>
      <c r="B257" s="137" t="s">
        <v>193</v>
      </c>
      <c r="C257" s="137" t="s">
        <v>202</v>
      </c>
      <c r="D257" s="137"/>
      <c r="E257" s="13" t="s">
        <v>559</v>
      </c>
      <c r="F257" s="4">
        <f>F259</f>
        <v>7856.9</v>
      </c>
      <c r="G257" s="4">
        <f>G259</f>
        <v>0</v>
      </c>
      <c r="H257" s="4">
        <f>H259</f>
        <v>7856.9</v>
      </c>
      <c r="I257" s="4">
        <f t="shared" ref="I257:S257" si="198">I259+I258</f>
        <v>0</v>
      </c>
      <c r="J257" s="4">
        <f t="shared" si="198"/>
        <v>5302.759</v>
      </c>
      <c r="K257" s="4">
        <f t="shared" si="198"/>
        <v>0</v>
      </c>
      <c r="L257" s="4">
        <f t="shared" si="198"/>
        <v>13159.659</v>
      </c>
      <c r="M257" s="60">
        <f t="shared" si="198"/>
        <v>3.3360000000000001E-2</v>
      </c>
      <c r="N257" s="4">
        <f t="shared" si="198"/>
        <v>13159.692360000001</v>
      </c>
      <c r="O257" s="4">
        <f t="shared" si="198"/>
        <v>0</v>
      </c>
      <c r="P257" s="4">
        <f t="shared" si="198"/>
        <v>0</v>
      </c>
      <c r="Q257" s="4">
        <f t="shared" si="198"/>
        <v>13159.692360000001</v>
      </c>
      <c r="R257" s="4">
        <f t="shared" si="198"/>
        <v>0</v>
      </c>
      <c r="S257" s="4">
        <f t="shared" si="198"/>
        <v>13159.692360000001</v>
      </c>
      <c r="T257" s="4">
        <f>T259</f>
        <v>5210</v>
      </c>
      <c r="U257" s="4">
        <f>U259</f>
        <v>0</v>
      </c>
      <c r="V257" s="4">
        <f>V259</f>
        <v>5210</v>
      </c>
      <c r="W257" s="4">
        <f>W259</f>
        <v>0</v>
      </c>
      <c r="X257" s="4">
        <f>X259</f>
        <v>5210</v>
      </c>
      <c r="Y257" s="4">
        <f t="shared" ref="Y257:AD257" si="199">Y259+Y258</f>
        <v>0</v>
      </c>
      <c r="Z257" s="4">
        <f t="shared" si="199"/>
        <v>5210</v>
      </c>
      <c r="AA257" s="4">
        <f t="shared" si="199"/>
        <v>0</v>
      </c>
      <c r="AB257" s="4">
        <f t="shared" si="199"/>
        <v>5210</v>
      </c>
      <c r="AC257" s="4">
        <f t="shared" si="199"/>
        <v>0</v>
      </c>
      <c r="AD257" s="4">
        <f t="shared" si="199"/>
        <v>5210</v>
      </c>
      <c r="AE257" s="4">
        <f>AE259</f>
        <v>5714</v>
      </c>
      <c r="AF257" s="4">
        <f>AF259</f>
        <v>0</v>
      </c>
      <c r="AG257" s="4">
        <f>AG259</f>
        <v>5714</v>
      </c>
      <c r="AH257" s="4">
        <f>AH259</f>
        <v>0</v>
      </c>
      <c r="AI257" s="4">
        <f>AI259</f>
        <v>5714</v>
      </c>
      <c r="AJ257" s="4">
        <f>AJ259+AJ258</f>
        <v>0</v>
      </c>
      <c r="AK257" s="4">
        <f>AK259+AK258</f>
        <v>5714</v>
      </c>
      <c r="AL257" s="4">
        <f>AL259+AL258</f>
        <v>0</v>
      </c>
      <c r="AM257" s="4">
        <f>AM259+AM258</f>
        <v>5714</v>
      </c>
    </row>
    <row r="258" spans="1:39" ht="31.5" hidden="1" outlineLevel="5" x14ac:dyDescent="0.2">
      <c r="A258" s="138" t="s">
        <v>35</v>
      </c>
      <c r="B258" s="138" t="s">
        <v>193</v>
      </c>
      <c r="C258" s="138" t="s">
        <v>202</v>
      </c>
      <c r="D258" s="138" t="s">
        <v>684</v>
      </c>
      <c r="E258" s="11" t="s">
        <v>144</v>
      </c>
      <c r="F258" s="4"/>
      <c r="G258" s="4"/>
      <c r="H258" s="4"/>
      <c r="I258" s="4"/>
      <c r="J258" s="5">
        <f>5302.759</f>
        <v>5302.759</v>
      </c>
      <c r="K258" s="4"/>
      <c r="L258" s="5">
        <f>SUM(H258:K258)</f>
        <v>5302.759</v>
      </c>
      <c r="M258" s="4"/>
      <c r="N258" s="5">
        <f>SUM(L258:M258)</f>
        <v>5302.759</v>
      </c>
      <c r="O258" s="4"/>
      <c r="P258" s="4"/>
      <c r="Q258" s="5">
        <f>SUM(N258:P258)</f>
        <v>5302.759</v>
      </c>
      <c r="R258" s="4"/>
      <c r="S258" s="5">
        <f>SUM(Q258:R258)</f>
        <v>5302.759</v>
      </c>
      <c r="T258" s="4"/>
      <c r="U258" s="4"/>
      <c r="V258" s="4"/>
      <c r="W258" s="4"/>
      <c r="X258" s="4"/>
      <c r="Y258" s="4"/>
      <c r="Z258" s="5">
        <f>SUM(X258:Y258)</f>
        <v>0</v>
      </c>
      <c r="AA258" s="4"/>
      <c r="AB258" s="5">
        <f>SUM(Z258:AA258)</f>
        <v>0</v>
      </c>
      <c r="AC258" s="4"/>
      <c r="AD258" s="5">
        <f>SUM(AB258:AC258)</f>
        <v>0</v>
      </c>
      <c r="AE258" s="4"/>
      <c r="AF258" s="4"/>
      <c r="AG258" s="4"/>
      <c r="AH258" s="4"/>
      <c r="AI258" s="4"/>
      <c r="AJ258" s="4"/>
      <c r="AK258" s="5">
        <f>SUM(AI258:AJ258)</f>
        <v>0</v>
      </c>
      <c r="AL258" s="4"/>
      <c r="AM258" s="5">
        <f>SUM(AK258:AL258)</f>
        <v>0</v>
      </c>
    </row>
    <row r="259" spans="1:39" ht="31.5" hidden="1" outlineLevel="7" x14ac:dyDescent="0.2">
      <c r="A259" s="138" t="s">
        <v>35</v>
      </c>
      <c r="B259" s="138" t="s">
        <v>193</v>
      </c>
      <c r="C259" s="138" t="s">
        <v>202</v>
      </c>
      <c r="D259" s="138" t="s">
        <v>92</v>
      </c>
      <c r="E259" s="11" t="s">
        <v>93</v>
      </c>
      <c r="F259" s="5">
        <v>7856.9</v>
      </c>
      <c r="G259" s="5"/>
      <c r="H259" s="5">
        <f>SUM(F259:G259)</f>
        <v>7856.9</v>
      </c>
      <c r="I259" s="5"/>
      <c r="J259" s="5"/>
      <c r="K259" s="5"/>
      <c r="L259" s="5">
        <f>SUM(H259:K259)</f>
        <v>7856.9</v>
      </c>
      <c r="M259" s="16">
        <v>3.3360000000000001E-2</v>
      </c>
      <c r="N259" s="16">
        <f>SUM(L259:M259)</f>
        <v>7856.93336</v>
      </c>
      <c r="O259" s="5"/>
      <c r="P259" s="5"/>
      <c r="Q259" s="5">
        <f>SUM(N259:P259)</f>
        <v>7856.93336</v>
      </c>
      <c r="R259" s="5"/>
      <c r="S259" s="5">
        <f>SUM(Q259:R259)</f>
        <v>7856.93336</v>
      </c>
      <c r="T259" s="5">
        <v>5210</v>
      </c>
      <c r="U259" s="5"/>
      <c r="V259" s="5">
        <f>SUM(T259:U259)</f>
        <v>5210</v>
      </c>
      <c r="W259" s="5"/>
      <c r="X259" s="5">
        <f>SUM(V259:W259)</f>
        <v>5210</v>
      </c>
      <c r="Y259" s="5"/>
      <c r="Z259" s="5">
        <f>SUM(X259:Y259)</f>
        <v>5210</v>
      </c>
      <c r="AA259" s="5"/>
      <c r="AB259" s="5">
        <f>SUM(Z259:AA259)</f>
        <v>5210</v>
      </c>
      <c r="AC259" s="5"/>
      <c r="AD259" s="5">
        <f>SUM(AB259:AC259)</f>
        <v>5210</v>
      </c>
      <c r="AE259" s="5">
        <v>5714</v>
      </c>
      <c r="AF259" s="5"/>
      <c r="AG259" s="5">
        <f>SUM(AE259:AF259)</f>
        <v>5714</v>
      </c>
      <c r="AH259" s="5"/>
      <c r="AI259" s="5">
        <f>SUM(AG259:AH259)</f>
        <v>5714</v>
      </c>
      <c r="AJ259" s="5"/>
      <c r="AK259" s="5">
        <f>SUM(AI259:AJ259)</f>
        <v>5714</v>
      </c>
      <c r="AL259" s="5"/>
      <c r="AM259" s="5">
        <f>SUM(AK259:AL259)</f>
        <v>5714</v>
      </c>
    </row>
    <row r="260" spans="1:39" ht="63" hidden="1" outlineLevel="5" x14ac:dyDescent="0.2">
      <c r="A260" s="137" t="s">
        <v>35</v>
      </c>
      <c r="B260" s="137" t="s">
        <v>193</v>
      </c>
      <c r="C260" s="137" t="s">
        <v>202</v>
      </c>
      <c r="D260" s="137"/>
      <c r="E260" s="13" t="s">
        <v>573</v>
      </c>
      <c r="F260" s="4">
        <f t="shared" ref="F260:AM260" si="200">F261</f>
        <v>70712.399999999994</v>
      </c>
      <c r="G260" s="4">
        <f t="shared" si="200"/>
        <v>0</v>
      </c>
      <c r="H260" s="4">
        <f t="shared" si="200"/>
        <v>70712.399999999994</v>
      </c>
      <c r="I260" s="4">
        <f t="shared" si="200"/>
        <v>0</v>
      </c>
      <c r="J260" s="4">
        <f t="shared" si="200"/>
        <v>0</v>
      </c>
      <c r="K260" s="4">
        <f t="shared" si="200"/>
        <v>0</v>
      </c>
      <c r="L260" s="4">
        <f t="shared" si="200"/>
        <v>70712.399999999994</v>
      </c>
      <c r="M260" s="4">
        <f t="shared" si="200"/>
        <v>0</v>
      </c>
      <c r="N260" s="4">
        <f t="shared" si="200"/>
        <v>70712.399999999994</v>
      </c>
      <c r="O260" s="4">
        <f t="shared" si="200"/>
        <v>0</v>
      </c>
      <c r="P260" s="4">
        <f t="shared" si="200"/>
        <v>0</v>
      </c>
      <c r="Q260" s="4">
        <f t="shared" si="200"/>
        <v>70712.399999999994</v>
      </c>
      <c r="R260" s="4">
        <f t="shared" si="200"/>
        <v>0</v>
      </c>
      <c r="S260" s="4">
        <f t="shared" si="200"/>
        <v>70712.399999999994</v>
      </c>
      <c r="T260" s="4">
        <f t="shared" si="200"/>
        <v>46889.9</v>
      </c>
      <c r="U260" s="4">
        <f t="shared" si="200"/>
        <v>0</v>
      </c>
      <c r="V260" s="4">
        <f t="shared" si="200"/>
        <v>46889.9</v>
      </c>
      <c r="W260" s="4">
        <f t="shared" si="200"/>
        <v>0</v>
      </c>
      <c r="X260" s="4">
        <f t="shared" si="200"/>
        <v>46889.9</v>
      </c>
      <c r="Y260" s="4">
        <f t="shared" si="200"/>
        <v>0</v>
      </c>
      <c r="Z260" s="4">
        <f t="shared" si="200"/>
        <v>46889.9</v>
      </c>
      <c r="AA260" s="4">
        <f t="shared" si="200"/>
        <v>0</v>
      </c>
      <c r="AB260" s="4">
        <f t="shared" si="200"/>
        <v>46889.9</v>
      </c>
      <c r="AC260" s="4">
        <f t="shared" si="200"/>
        <v>0</v>
      </c>
      <c r="AD260" s="4">
        <f t="shared" si="200"/>
        <v>46889.9</v>
      </c>
      <c r="AE260" s="4">
        <f t="shared" si="200"/>
        <v>51425.599999999999</v>
      </c>
      <c r="AF260" s="4">
        <f t="shared" si="200"/>
        <v>0</v>
      </c>
      <c r="AG260" s="4">
        <f t="shared" si="200"/>
        <v>51425.599999999999</v>
      </c>
      <c r="AH260" s="4">
        <f t="shared" si="200"/>
        <v>0</v>
      </c>
      <c r="AI260" s="4">
        <f t="shared" si="200"/>
        <v>51425.599999999999</v>
      </c>
      <c r="AJ260" s="4">
        <f t="shared" si="200"/>
        <v>0</v>
      </c>
      <c r="AK260" s="4">
        <f t="shared" si="200"/>
        <v>51425.599999999999</v>
      </c>
      <c r="AL260" s="4">
        <f t="shared" si="200"/>
        <v>0</v>
      </c>
      <c r="AM260" s="4">
        <f t="shared" si="200"/>
        <v>51425.599999999999</v>
      </c>
    </row>
    <row r="261" spans="1:39" ht="31.5" hidden="1" outlineLevel="7" x14ac:dyDescent="0.2">
      <c r="A261" s="138" t="s">
        <v>35</v>
      </c>
      <c r="B261" s="138" t="s">
        <v>193</v>
      </c>
      <c r="C261" s="138" t="s">
        <v>202</v>
      </c>
      <c r="D261" s="138" t="s">
        <v>92</v>
      </c>
      <c r="E261" s="11" t="s">
        <v>93</v>
      </c>
      <c r="F261" s="5">
        <v>70712.399999999994</v>
      </c>
      <c r="G261" s="5"/>
      <c r="H261" s="5">
        <f>SUM(F261:G261)</f>
        <v>70712.399999999994</v>
      </c>
      <c r="I261" s="5"/>
      <c r="J261" s="5"/>
      <c r="K261" s="5"/>
      <c r="L261" s="5">
        <f>SUM(H261:K261)</f>
        <v>70712.399999999994</v>
      </c>
      <c r="M261" s="5"/>
      <c r="N261" s="5">
        <f>SUM(L261:M261)</f>
        <v>70712.399999999994</v>
      </c>
      <c r="O261" s="5"/>
      <c r="P261" s="5"/>
      <c r="Q261" s="5">
        <f>SUM(N261:P261)</f>
        <v>70712.399999999994</v>
      </c>
      <c r="R261" s="5"/>
      <c r="S261" s="5">
        <f>SUM(Q261:R261)</f>
        <v>70712.399999999994</v>
      </c>
      <c r="T261" s="5">
        <v>46889.9</v>
      </c>
      <c r="U261" s="5"/>
      <c r="V261" s="5">
        <f>SUM(T261:U261)</f>
        <v>46889.9</v>
      </c>
      <c r="W261" s="5"/>
      <c r="X261" s="5">
        <f>SUM(V261:W261)</f>
        <v>46889.9</v>
      </c>
      <c r="Y261" s="5"/>
      <c r="Z261" s="5">
        <f>SUM(X261:Y261)</f>
        <v>46889.9</v>
      </c>
      <c r="AA261" s="5"/>
      <c r="AB261" s="5">
        <f>SUM(Z261:AA261)</f>
        <v>46889.9</v>
      </c>
      <c r="AC261" s="5"/>
      <c r="AD261" s="5">
        <f>SUM(AB261:AC261)</f>
        <v>46889.9</v>
      </c>
      <c r="AE261" s="5">
        <v>51425.599999999999</v>
      </c>
      <c r="AF261" s="5"/>
      <c r="AG261" s="5">
        <f>SUM(AE261:AF261)</f>
        <v>51425.599999999999</v>
      </c>
      <c r="AH261" s="5"/>
      <c r="AI261" s="5">
        <f>SUM(AG261:AH261)</f>
        <v>51425.599999999999</v>
      </c>
      <c r="AJ261" s="5"/>
      <c r="AK261" s="5">
        <f>SUM(AI261:AJ261)</f>
        <v>51425.599999999999</v>
      </c>
      <c r="AL261" s="5"/>
      <c r="AM261" s="5">
        <f>SUM(AK261:AL261)</f>
        <v>51425.599999999999</v>
      </c>
    </row>
    <row r="262" spans="1:39" ht="15.75" hidden="1" outlineLevel="1" x14ac:dyDescent="0.2">
      <c r="A262" s="137" t="s">
        <v>35</v>
      </c>
      <c r="B262" s="137" t="s">
        <v>203</v>
      </c>
      <c r="C262" s="137"/>
      <c r="D262" s="137"/>
      <c r="E262" s="13" t="s">
        <v>204</v>
      </c>
      <c r="F262" s="4">
        <f t="shared" ref="F262:AM262" si="201">F263+F268</f>
        <v>1800</v>
      </c>
      <c r="G262" s="4">
        <f t="shared" si="201"/>
        <v>-500</v>
      </c>
      <c r="H262" s="4">
        <f t="shared" si="201"/>
        <v>1300</v>
      </c>
      <c r="I262" s="4">
        <f t="shared" si="201"/>
        <v>0</v>
      </c>
      <c r="J262" s="4">
        <f t="shared" si="201"/>
        <v>0</v>
      </c>
      <c r="K262" s="4">
        <f t="shared" si="201"/>
        <v>0</v>
      </c>
      <c r="L262" s="4">
        <f t="shared" si="201"/>
        <v>1300</v>
      </c>
      <c r="M262" s="4">
        <f t="shared" si="201"/>
        <v>211</v>
      </c>
      <c r="N262" s="4">
        <f t="shared" si="201"/>
        <v>1511</v>
      </c>
      <c r="O262" s="4">
        <f t="shared" si="201"/>
        <v>0</v>
      </c>
      <c r="P262" s="4">
        <f t="shared" si="201"/>
        <v>0</v>
      </c>
      <c r="Q262" s="4">
        <f t="shared" si="201"/>
        <v>1511</v>
      </c>
      <c r="R262" s="4">
        <f t="shared" si="201"/>
        <v>0</v>
      </c>
      <c r="S262" s="4">
        <f t="shared" si="201"/>
        <v>1511</v>
      </c>
      <c r="T262" s="4">
        <f t="shared" si="201"/>
        <v>1550</v>
      </c>
      <c r="U262" s="4">
        <f t="shared" si="201"/>
        <v>-600</v>
      </c>
      <c r="V262" s="4">
        <f t="shared" si="201"/>
        <v>950</v>
      </c>
      <c r="W262" s="4">
        <f t="shared" si="201"/>
        <v>0</v>
      </c>
      <c r="X262" s="4">
        <f t="shared" si="201"/>
        <v>950</v>
      </c>
      <c r="Y262" s="4">
        <f t="shared" si="201"/>
        <v>0</v>
      </c>
      <c r="Z262" s="4">
        <f t="shared" si="201"/>
        <v>950</v>
      </c>
      <c r="AA262" s="4">
        <f t="shared" si="201"/>
        <v>0</v>
      </c>
      <c r="AB262" s="4">
        <f t="shared" si="201"/>
        <v>950</v>
      </c>
      <c r="AC262" s="4">
        <f t="shared" si="201"/>
        <v>0</v>
      </c>
      <c r="AD262" s="4">
        <f t="shared" si="201"/>
        <v>950</v>
      </c>
      <c r="AE262" s="4">
        <f t="shared" si="201"/>
        <v>1550</v>
      </c>
      <c r="AF262" s="4">
        <f t="shared" si="201"/>
        <v>-600</v>
      </c>
      <c r="AG262" s="4">
        <f t="shared" si="201"/>
        <v>950</v>
      </c>
      <c r="AH262" s="4">
        <f t="shared" si="201"/>
        <v>0</v>
      </c>
      <c r="AI262" s="4">
        <f t="shared" si="201"/>
        <v>950</v>
      </c>
      <c r="AJ262" s="4">
        <f t="shared" si="201"/>
        <v>0</v>
      </c>
      <c r="AK262" s="4">
        <f t="shared" si="201"/>
        <v>950</v>
      </c>
      <c r="AL262" s="4">
        <f t="shared" si="201"/>
        <v>0</v>
      </c>
      <c r="AM262" s="4">
        <f t="shared" si="201"/>
        <v>950</v>
      </c>
    </row>
    <row r="263" spans="1:39" ht="31.5" hidden="1" outlineLevel="2" x14ac:dyDescent="0.2">
      <c r="A263" s="137" t="s">
        <v>35</v>
      </c>
      <c r="B263" s="137" t="s">
        <v>203</v>
      </c>
      <c r="C263" s="137" t="s">
        <v>205</v>
      </c>
      <c r="D263" s="137"/>
      <c r="E263" s="13" t="s">
        <v>206</v>
      </c>
      <c r="F263" s="4">
        <f t="shared" ref="F263:O266" si="202">F264</f>
        <v>800</v>
      </c>
      <c r="G263" s="4">
        <f t="shared" si="202"/>
        <v>0</v>
      </c>
      <c r="H263" s="4">
        <f t="shared" si="202"/>
        <v>800</v>
      </c>
      <c r="I263" s="4">
        <f t="shared" si="202"/>
        <v>0</v>
      </c>
      <c r="J263" s="4">
        <f t="shared" si="202"/>
        <v>0</v>
      </c>
      <c r="K263" s="4">
        <f t="shared" si="202"/>
        <v>0</v>
      </c>
      <c r="L263" s="4">
        <f t="shared" si="202"/>
        <v>800</v>
      </c>
      <c r="M263" s="4">
        <f t="shared" si="202"/>
        <v>0</v>
      </c>
      <c r="N263" s="4">
        <f t="shared" si="202"/>
        <v>800</v>
      </c>
      <c r="O263" s="4">
        <f t="shared" si="202"/>
        <v>0</v>
      </c>
      <c r="P263" s="4">
        <f t="shared" ref="P263:Y266" si="203">P264</f>
        <v>0</v>
      </c>
      <c r="Q263" s="4">
        <f t="shared" si="203"/>
        <v>800</v>
      </c>
      <c r="R263" s="4">
        <f t="shared" si="203"/>
        <v>0</v>
      </c>
      <c r="S263" s="4">
        <f t="shared" si="203"/>
        <v>800</v>
      </c>
      <c r="T263" s="4">
        <f t="shared" si="203"/>
        <v>700</v>
      </c>
      <c r="U263" s="4">
        <f t="shared" si="203"/>
        <v>0</v>
      </c>
      <c r="V263" s="4">
        <f t="shared" si="203"/>
        <v>700</v>
      </c>
      <c r="W263" s="4">
        <f t="shared" si="203"/>
        <v>0</v>
      </c>
      <c r="X263" s="4">
        <f t="shared" si="203"/>
        <v>700</v>
      </c>
      <c r="Y263" s="4">
        <f t="shared" si="203"/>
        <v>0</v>
      </c>
      <c r="Z263" s="4">
        <f t="shared" ref="Z263:AI266" si="204">Z264</f>
        <v>700</v>
      </c>
      <c r="AA263" s="4">
        <f t="shared" si="204"/>
        <v>0</v>
      </c>
      <c r="AB263" s="4">
        <f t="shared" si="204"/>
        <v>700</v>
      </c>
      <c r="AC263" s="4">
        <f t="shared" si="204"/>
        <v>0</v>
      </c>
      <c r="AD263" s="4">
        <f t="shared" si="204"/>
        <v>700</v>
      </c>
      <c r="AE263" s="4">
        <f t="shared" si="204"/>
        <v>700</v>
      </c>
      <c r="AF263" s="4">
        <f t="shared" si="204"/>
        <v>0</v>
      </c>
      <c r="AG263" s="4">
        <f t="shared" si="204"/>
        <v>700</v>
      </c>
      <c r="AH263" s="4">
        <f t="shared" si="204"/>
        <v>0</v>
      </c>
      <c r="AI263" s="4">
        <f t="shared" si="204"/>
        <v>700</v>
      </c>
      <c r="AJ263" s="4">
        <f t="shared" ref="AJ263:AM266" si="205">AJ264</f>
        <v>0</v>
      </c>
      <c r="AK263" s="4">
        <f t="shared" si="205"/>
        <v>700</v>
      </c>
      <c r="AL263" s="4">
        <f t="shared" si="205"/>
        <v>0</v>
      </c>
      <c r="AM263" s="4">
        <f t="shared" si="205"/>
        <v>700</v>
      </c>
    </row>
    <row r="264" spans="1:39" ht="31.5" hidden="1" outlineLevel="3" x14ac:dyDescent="0.2">
      <c r="A264" s="137" t="s">
        <v>35</v>
      </c>
      <c r="B264" s="137" t="s">
        <v>203</v>
      </c>
      <c r="C264" s="137" t="s">
        <v>207</v>
      </c>
      <c r="D264" s="137"/>
      <c r="E264" s="13" t="s">
        <v>208</v>
      </c>
      <c r="F264" s="4">
        <f t="shared" si="202"/>
        <v>800</v>
      </c>
      <c r="G264" s="4">
        <f t="shared" si="202"/>
        <v>0</v>
      </c>
      <c r="H264" s="4">
        <f t="shared" si="202"/>
        <v>800</v>
      </c>
      <c r="I264" s="4">
        <f t="shared" si="202"/>
        <v>0</v>
      </c>
      <c r="J264" s="4">
        <f t="shared" si="202"/>
        <v>0</v>
      </c>
      <c r="K264" s="4">
        <f t="shared" si="202"/>
        <v>0</v>
      </c>
      <c r="L264" s="4">
        <f t="shared" si="202"/>
        <v>800</v>
      </c>
      <c r="M264" s="4">
        <f t="shared" si="202"/>
        <v>0</v>
      </c>
      <c r="N264" s="4">
        <f t="shared" si="202"/>
        <v>800</v>
      </c>
      <c r="O264" s="4">
        <f t="shared" si="202"/>
        <v>0</v>
      </c>
      <c r="P264" s="4">
        <f t="shared" si="203"/>
        <v>0</v>
      </c>
      <c r="Q264" s="4">
        <f t="shared" si="203"/>
        <v>800</v>
      </c>
      <c r="R264" s="4">
        <f t="shared" si="203"/>
        <v>0</v>
      </c>
      <c r="S264" s="4">
        <f t="shared" si="203"/>
        <v>800</v>
      </c>
      <c r="T264" s="4">
        <f t="shared" si="203"/>
        <v>700</v>
      </c>
      <c r="U264" s="4">
        <f t="shared" si="203"/>
        <v>0</v>
      </c>
      <c r="V264" s="4">
        <f t="shared" si="203"/>
        <v>700</v>
      </c>
      <c r="W264" s="4">
        <f t="shared" si="203"/>
        <v>0</v>
      </c>
      <c r="X264" s="4">
        <f t="shared" si="203"/>
        <v>700</v>
      </c>
      <c r="Y264" s="4">
        <f t="shared" si="203"/>
        <v>0</v>
      </c>
      <c r="Z264" s="4">
        <f t="shared" si="204"/>
        <v>700</v>
      </c>
      <c r="AA264" s="4">
        <f t="shared" si="204"/>
        <v>0</v>
      </c>
      <c r="AB264" s="4">
        <f t="shared" si="204"/>
        <v>700</v>
      </c>
      <c r="AC264" s="4">
        <f t="shared" si="204"/>
        <v>0</v>
      </c>
      <c r="AD264" s="4">
        <f t="shared" si="204"/>
        <v>700</v>
      </c>
      <c r="AE264" s="4">
        <f t="shared" si="204"/>
        <v>700</v>
      </c>
      <c r="AF264" s="4">
        <f t="shared" si="204"/>
        <v>0</v>
      </c>
      <c r="AG264" s="4">
        <f t="shared" si="204"/>
        <v>700</v>
      </c>
      <c r="AH264" s="4">
        <f t="shared" si="204"/>
        <v>0</v>
      </c>
      <c r="AI264" s="4">
        <f t="shared" si="204"/>
        <v>700</v>
      </c>
      <c r="AJ264" s="4">
        <f t="shared" si="205"/>
        <v>0</v>
      </c>
      <c r="AK264" s="4">
        <f t="shared" si="205"/>
        <v>700</v>
      </c>
      <c r="AL264" s="4">
        <f t="shared" si="205"/>
        <v>0</v>
      </c>
      <c r="AM264" s="4">
        <f t="shared" si="205"/>
        <v>700</v>
      </c>
    </row>
    <row r="265" spans="1:39" ht="47.25" hidden="1" customHeight="1" outlineLevel="4" x14ac:dyDescent="0.2">
      <c r="A265" s="137" t="s">
        <v>35</v>
      </c>
      <c r="B265" s="137" t="s">
        <v>203</v>
      </c>
      <c r="C265" s="137" t="s">
        <v>209</v>
      </c>
      <c r="D265" s="137"/>
      <c r="E265" s="13" t="s">
        <v>612</v>
      </c>
      <c r="F265" s="4">
        <f t="shared" si="202"/>
        <v>800</v>
      </c>
      <c r="G265" s="4">
        <f t="shared" si="202"/>
        <v>0</v>
      </c>
      <c r="H265" s="4">
        <f t="shared" si="202"/>
        <v>800</v>
      </c>
      <c r="I265" s="4">
        <f t="shared" si="202"/>
        <v>0</v>
      </c>
      <c r="J265" s="4">
        <f t="shared" si="202"/>
        <v>0</v>
      </c>
      <c r="K265" s="4">
        <f t="shared" si="202"/>
        <v>0</v>
      </c>
      <c r="L265" s="4">
        <f t="shared" si="202"/>
        <v>800</v>
      </c>
      <c r="M265" s="4">
        <f t="shared" si="202"/>
        <v>0</v>
      </c>
      <c r="N265" s="4">
        <f t="shared" si="202"/>
        <v>800</v>
      </c>
      <c r="O265" s="4">
        <f t="shared" si="202"/>
        <v>0</v>
      </c>
      <c r="P265" s="4">
        <f t="shared" si="203"/>
        <v>0</v>
      </c>
      <c r="Q265" s="4">
        <f t="shared" si="203"/>
        <v>800</v>
      </c>
      <c r="R265" s="4">
        <f t="shared" si="203"/>
        <v>0</v>
      </c>
      <c r="S265" s="4">
        <f t="shared" si="203"/>
        <v>800</v>
      </c>
      <c r="T265" s="4">
        <f t="shared" si="203"/>
        <v>700</v>
      </c>
      <c r="U265" s="4">
        <f t="shared" si="203"/>
        <v>0</v>
      </c>
      <c r="V265" s="4">
        <f t="shared" si="203"/>
        <v>700</v>
      </c>
      <c r="W265" s="4">
        <f t="shared" si="203"/>
        <v>0</v>
      </c>
      <c r="X265" s="4">
        <f t="shared" si="203"/>
        <v>700</v>
      </c>
      <c r="Y265" s="4">
        <f t="shared" si="203"/>
        <v>0</v>
      </c>
      <c r="Z265" s="4">
        <f t="shared" si="204"/>
        <v>700</v>
      </c>
      <c r="AA265" s="4">
        <f t="shared" si="204"/>
        <v>0</v>
      </c>
      <c r="AB265" s="4">
        <f t="shared" si="204"/>
        <v>700</v>
      </c>
      <c r="AC265" s="4">
        <f t="shared" si="204"/>
        <v>0</v>
      </c>
      <c r="AD265" s="4">
        <f t="shared" si="204"/>
        <v>700</v>
      </c>
      <c r="AE265" s="4">
        <f t="shared" si="204"/>
        <v>700</v>
      </c>
      <c r="AF265" s="4">
        <f t="shared" si="204"/>
        <v>0</v>
      </c>
      <c r="AG265" s="4">
        <f t="shared" si="204"/>
        <v>700</v>
      </c>
      <c r="AH265" s="4">
        <f t="shared" si="204"/>
        <v>0</v>
      </c>
      <c r="AI265" s="4">
        <f t="shared" si="204"/>
        <v>700</v>
      </c>
      <c r="AJ265" s="4">
        <f t="shared" si="205"/>
        <v>0</v>
      </c>
      <c r="AK265" s="4">
        <f t="shared" si="205"/>
        <v>700</v>
      </c>
      <c r="AL265" s="4">
        <f t="shared" si="205"/>
        <v>0</v>
      </c>
      <c r="AM265" s="4">
        <f t="shared" si="205"/>
        <v>700</v>
      </c>
    </row>
    <row r="266" spans="1:39" ht="23.25" hidden="1" customHeight="1" outlineLevel="5" x14ac:dyDescent="0.2">
      <c r="A266" s="137" t="s">
        <v>35</v>
      </c>
      <c r="B266" s="137" t="s">
        <v>203</v>
      </c>
      <c r="C266" s="137" t="s">
        <v>210</v>
      </c>
      <c r="D266" s="137"/>
      <c r="E266" s="13" t="s">
        <v>606</v>
      </c>
      <c r="F266" s="4">
        <f t="shared" si="202"/>
        <v>800</v>
      </c>
      <c r="G266" s="4">
        <f t="shared" si="202"/>
        <v>0</v>
      </c>
      <c r="H266" s="4">
        <f t="shared" si="202"/>
        <v>800</v>
      </c>
      <c r="I266" s="4">
        <f t="shared" si="202"/>
        <v>0</v>
      </c>
      <c r="J266" s="4">
        <f t="shared" si="202"/>
        <v>0</v>
      </c>
      <c r="K266" s="4">
        <f t="shared" si="202"/>
        <v>0</v>
      </c>
      <c r="L266" s="4">
        <f t="shared" si="202"/>
        <v>800</v>
      </c>
      <c r="M266" s="4">
        <f t="shared" si="202"/>
        <v>0</v>
      </c>
      <c r="N266" s="4">
        <f t="shared" si="202"/>
        <v>800</v>
      </c>
      <c r="O266" s="4">
        <f t="shared" si="202"/>
        <v>0</v>
      </c>
      <c r="P266" s="4">
        <f t="shared" si="203"/>
        <v>0</v>
      </c>
      <c r="Q266" s="4">
        <f t="shared" si="203"/>
        <v>800</v>
      </c>
      <c r="R266" s="4">
        <f t="shared" si="203"/>
        <v>0</v>
      </c>
      <c r="S266" s="4">
        <f t="shared" si="203"/>
        <v>800</v>
      </c>
      <c r="T266" s="4">
        <f t="shared" si="203"/>
        <v>700</v>
      </c>
      <c r="U266" s="4">
        <f t="shared" si="203"/>
        <v>0</v>
      </c>
      <c r="V266" s="4">
        <f t="shared" si="203"/>
        <v>700</v>
      </c>
      <c r="W266" s="4">
        <f t="shared" si="203"/>
        <v>0</v>
      </c>
      <c r="X266" s="4">
        <f t="shared" si="203"/>
        <v>700</v>
      </c>
      <c r="Y266" s="4">
        <f t="shared" si="203"/>
        <v>0</v>
      </c>
      <c r="Z266" s="4">
        <f t="shared" si="204"/>
        <v>700</v>
      </c>
      <c r="AA266" s="4">
        <f t="shared" si="204"/>
        <v>0</v>
      </c>
      <c r="AB266" s="4">
        <f t="shared" si="204"/>
        <v>700</v>
      </c>
      <c r="AC266" s="4">
        <f t="shared" si="204"/>
        <v>0</v>
      </c>
      <c r="AD266" s="4">
        <f t="shared" si="204"/>
        <v>700</v>
      </c>
      <c r="AE266" s="4">
        <f t="shared" si="204"/>
        <v>700</v>
      </c>
      <c r="AF266" s="4">
        <f t="shared" si="204"/>
        <v>0</v>
      </c>
      <c r="AG266" s="4">
        <f t="shared" si="204"/>
        <v>700</v>
      </c>
      <c r="AH266" s="4">
        <f t="shared" si="204"/>
        <v>0</v>
      </c>
      <c r="AI266" s="4">
        <f t="shared" si="204"/>
        <v>700</v>
      </c>
      <c r="AJ266" s="4">
        <f t="shared" si="205"/>
        <v>0</v>
      </c>
      <c r="AK266" s="4">
        <f t="shared" si="205"/>
        <v>700</v>
      </c>
      <c r="AL266" s="4">
        <f t="shared" si="205"/>
        <v>0</v>
      </c>
      <c r="AM266" s="4">
        <f t="shared" si="205"/>
        <v>700</v>
      </c>
    </row>
    <row r="267" spans="1:39" ht="31.5" hidden="1" outlineLevel="7" x14ac:dyDescent="0.2">
      <c r="A267" s="138" t="s">
        <v>35</v>
      </c>
      <c r="B267" s="138" t="s">
        <v>203</v>
      </c>
      <c r="C267" s="138" t="s">
        <v>210</v>
      </c>
      <c r="D267" s="138" t="s">
        <v>11</v>
      </c>
      <c r="E267" s="11" t="s">
        <v>12</v>
      </c>
      <c r="F267" s="5">
        <v>800</v>
      </c>
      <c r="G267" s="5"/>
      <c r="H267" s="5">
        <f>SUM(F267:G267)</f>
        <v>800</v>
      </c>
      <c r="I267" s="5"/>
      <c r="J267" s="5"/>
      <c r="K267" s="5"/>
      <c r="L267" s="5">
        <f>SUM(H267:K267)</f>
        <v>800</v>
      </c>
      <c r="M267" s="5"/>
      <c r="N267" s="5">
        <f>SUM(L267:M267)</f>
        <v>800</v>
      </c>
      <c r="O267" s="5"/>
      <c r="P267" s="5"/>
      <c r="Q267" s="5">
        <f>SUM(N267:P267)</f>
        <v>800</v>
      </c>
      <c r="R267" s="5"/>
      <c r="S267" s="5">
        <f>SUM(Q267:R267)</f>
        <v>800</v>
      </c>
      <c r="T267" s="5">
        <v>700</v>
      </c>
      <c r="U267" s="5"/>
      <c r="V267" s="5">
        <f>SUM(T267:U267)</f>
        <v>700</v>
      </c>
      <c r="W267" s="5"/>
      <c r="X267" s="5">
        <f>SUM(V267:W267)</f>
        <v>700</v>
      </c>
      <c r="Y267" s="5"/>
      <c r="Z267" s="5">
        <f>SUM(X267:Y267)</f>
        <v>700</v>
      </c>
      <c r="AA267" s="5"/>
      <c r="AB267" s="5">
        <f>SUM(Z267:AA267)</f>
        <v>700</v>
      </c>
      <c r="AC267" s="5"/>
      <c r="AD267" s="5">
        <f>SUM(AB267:AC267)</f>
        <v>700</v>
      </c>
      <c r="AE267" s="5">
        <v>700</v>
      </c>
      <c r="AF267" s="5"/>
      <c r="AG267" s="5">
        <f>SUM(AE267:AF267)</f>
        <v>700</v>
      </c>
      <c r="AH267" s="5"/>
      <c r="AI267" s="5">
        <f>SUM(AG267:AH267)</f>
        <v>700</v>
      </c>
      <c r="AJ267" s="5"/>
      <c r="AK267" s="5">
        <f>SUM(AI267:AJ267)</f>
        <v>700</v>
      </c>
      <c r="AL267" s="5"/>
      <c r="AM267" s="5">
        <f>SUM(AK267:AL267)</f>
        <v>700</v>
      </c>
    </row>
    <row r="268" spans="1:39" ht="31.5" hidden="1" outlineLevel="2" x14ac:dyDescent="0.2">
      <c r="A268" s="137" t="s">
        <v>35</v>
      </c>
      <c r="B268" s="137" t="s">
        <v>203</v>
      </c>
      <c r="C268" s="137" t="s">
        <v>158</v>
      </c>
      <c r="D268" s="137"/>
      <c r="E268" s="13" t="s">
        <v>159</v>
      </c>
      <c r="F268" s="4">
        <f t="shared" ref="F268:AM268" si="206">F269</f>
        <v>1000</v>
      </c>
      <c r="G268" s="4">
        <f t="shared" si="206"/>
        <v>-500</v>
      </c>
      <c r="H268" s="4">
        <f t="shared" si="206"/>
        <v>500</v>
      </c>
      <c r="I268" s="4">
        <f t="shared" si="206"/>
        <v>0</v>
      </c>
      <c r="J268" s="4">
        <f t="shared" si="206"/>
        <v>0</v>
      </c>
      <c r="K268" s="4">
        <f t="shared" si="206"/>
        <v>0</v>
      </c>
      <c r="L268" s="4">
        <f t="shared" si="206"/>
        <v>500</v>
      </c>
      <c r="M268" s="4">
        <f t="shared" si="206"/>
        <v>211</v>
      </c>
      <c r="N268" s="4">
        <f t="shared" si="206"/>
        <v>711</v>
      </c>
      <c r="O268" s="4">
        <f t="shared" si="206"/>
        <v>0</v>
      </c>
      <c r="P268" s="4">
        <f t="shared" si="206"/>
        <v>0</v>
      </c>
      <c r="Q268" s="4">
        <f t="shared" si="206"/>
        <v>711</v>
      </c>
      <c r="R268" s="4">
        <f t="shared" si="206"/>
        <v>0</v>
      </c>
      <c r="S268" s="4">
        <f t="shared" si="206"/>
        <v>711</v>
      </c>
      <c r="T268" s="4">
        <f t="shared" si="206"/>
        <v>850</v>
      </c>
      <c r="U268" s="4">
        <f t="shared" si="206"/>
        <v>-600</v>
      </c>
      <c r="V268" s="4">
        <f t="shared" si="206"/>
        <v>250</v>
      </c>
      <c r="W268" s="4">
        <f t="shared" si="206"/>
        <v>0</v>
      </c>
      <c r="X268" s="4">
        <f t="shared" si="206"/>
        <v>250</v>
      </c>
      <c r="Y268" s="4">
        <f t="shared" si="206"/>
        <v>0</v>
      </c>
      <c r="Z268" s="4">
        <f t="shared" si="206"/>
        <v>250</v>
      </c>
      <c r="AA268" s="4">
        <f t="shared" si="206"/>
        <v>0</v>
      </c>
      <c r="AB268" s="4">
        <f t="shared" si="206"/>
        <v>250</v>
      </c>
      <c r="AC268" s="4">
        <f t="shared" si="206"/>
        <v>0</v>
      </c>
      <c r="AD268" s="4">
        <f t="shared" si="206"/>
        <v>250</v>
      </c>
      <c r="AE268" s="4">
        <f t="shared" si="206"/>
        <v>850</v>
      </c>
      <c r="AF268" s="4">
        <f t="shared" si="206"/>
        <v>-600</v>
      </c>
      <c r="AG268" s="4">
        <f t="shared" si="206"/>
        <v>250</v>
      </c>
      <c r="AH268" s="4">
        <f t="shared" si="206"/>
        <v>0</v>
      </c>
      <c r="AI268" s="4">
        <f t="shared" si="206"/>
        <v>250</v>
      </c>
      <c r="AJ268" s="4">
        <f t="shared" si="206"/>
        <v>0</v>
      </c>
      <c r="AK268" s="4">
        <f t="shared" si="206"/>
        <v>250</v>
      </c>
      <c r="AL268" s="4">
        <f t="shared" si="206"/>
        <v>0</v>
      </c>
      <c r="AM268" s="4">
        <f t="shared" si="206"/>
        <v>250</v>
      </c>
    </row>
    <row r="269" spans="1:39" ht="31.5" hidden="1" outlineLevel="3" x14ac:dyDescent="0.2">
      <c r="A269" s="137" t="s">
        <v>35</v>
      </c>
      <c r="B269" s="137" t="s">
        <v>203</v>
      </c>
      <c r="C269" s="137" t="s">
        <v>211</v>
      </c>
      <c r="D269" s="137"/>
      <c r="E269" s="13" t="s">
        <v>212</v>
      </c>
      <c r="F269" s="4">
        <f t="shared" ref="F269:AM269" si="207">F270+F275</f>
        <v>1000</v>
      </c>
      <c r="G269" s="4">
        <f t="shared" si="207"/>
        <v>-500</v>
      </c>
      <c r="H269" s="4">
        <f t="shared" si="207"/>
        <v>500</v>
      </c>
      <c r="I269" s="4">
        <f t="shared" si="207"/>
        <v>0</v>
      </c>
      <c r="J269" s="4">
        <f t="shared" si="207"/>
        <v>0</v>
      </c>
      <c r="K269" s="4">
        <f t="shared" si="207"/>
        <v>0</v>
      </c>
      <c r="L269" s="4">
        <f t="shared" si="207"/>
        <v>500</v>
      </c>
      <c r="M269" s="4">
        <f t="shared" si="207"/>
        <v>211</v>
      </c>
      <c r="N269" s="4">
        <f t="shared" si="207"/>
        <v>711</v>
      </c>
      <c r="O269" s="4">
        <f t="shared" si="207"/>
        <v>0</v>
      </c>
      <c r="P269" s="4">
        <f t="shared" si="207"/>
        <v>0</v>
      </c>
      <c r="Q269" s="4">
        <f t="shared" si="207"/>
        <v>711</v>
      </c>
      <c r="R269" s="4">
        <f t="shared" si="207"/>
        <v>0</v>
      </c>
      <c r="S269" s="4">
        <f t="shared" si="207"/>
        <v>711</v>
      </c>
      <c r="T269" s="4">
        <f t="shared" si="207"/>
        <v>850</v>
      </c>
      <c r="U269" s="4">
        <f t="shared" si="207"/>
        <v>-600</v>
      </c>
      <c r="V269" s="4">
        <f t="shared" si="207"/>
        <v>250</v>
      </c>
      <c r="W269" s="4">
        <f t="shared" si="207"/>
        <v>0</v>
      </c>
      <c r="X269" s="4">
        <f t="shared" si="207"/>
        <v>250</v>
      </c>
      <c r="Y269" s="4">
        <f t="shared" si="207"/>
        <v>0</v>
      </c>
      <c r="Z269" s="4">
        <f t="shared" si="207"/>
        <v>250</v>
      </c>
      <c r="AA269" s="4">
        <f t="shared" si="207"/>
        <v>0</v>
      </c>
      <c r="AB269" s="4">
        <f t="shared" si="207"/>
        <v>250</v>
      </c>
      <c r="AC269" s="4">
        <f t="shared" si="207"/>
        <v>0</v>
      </c>
      <c r="AD269" s="4">
        <f t="shared" si="207"/>
        <v>250</v>
      </c>
      <c r="AE269" s="4">
        <f t="shared" si="207"/>
        <v>850</v>
      </c>
      <c r="AF269" s="4">
        <f t="shared" si="207"/>
        <v>-600</v>
      </c>
      <c r="AG269" s="4">
        <f t="shared" si="207"/>
        <v>250</v>
      </c>
      <c r="AH269" s="4">
        <f t="shared" si="207"/>
        <v>0</v>
      </c>
      <c r="AI269" s="4">
        <f t="shared" si="207"/>
        <v>250</v>
      </c>
      <c r="AJ269" s="4">
        <f t="shared" si="207"/>
        <v>0</v>
      </c>
      <c r="AK269" s="4">
        <f t="shared" si="207"/>
        <v>250</v>
      </c>
      <c r="AL269" s="4">
        <f t="shared" si="207"/>
        <v>0</v>
      </c>
      <c r="AM269" s="4">
        <f t="shared" si="207"/>
        <v>250</v>
      </c>
    </row>
    <row r="270" spans="1:39" ht="31.5" hidden="1" outlineLevel="4" x14ac:dyDescent="0.2">
      <c r="A270" s="137" t="s">
        <v>35</v>
      </c>
      <c r="B270" s="137" t="s">
        <v>203</v>
      </c>
      <c r="C270" s="137" t="s">
        <v>213</v>
      </c>
      <c r="D270" s="137"/>
      <c r="E270" s="13" t="s">
        <v>647</v>
      </c>
      <c r="F270" s="4">
        <f>F271</f>
        <v>700</v>
      </c>
      <c r="G270" s="4">
        <f t="shared" ref="G270:AM270" si="208">G271+G273</f>
        <v>-200</v>
      </c>
      <c r="H270" s="4">
        <f t="shared" si="208"/>
        <v>500</v>
      </c>
      <c r="I270" s="4">
        <f t="shared" si="208"/>
        <v>0</v>
      </c>
      <c r="J270" s="4">
        <f t="shared" si="208"/>
        <v>0</v>
      </c>
      <c r="K270" s="4">
        <f t="shared" si="208"/>
        <v>0</v>
      </c>
      <c r="L270" s="4">
        <f t="shared" si="208"/>
        <v>500</v>
      </c>
      <c r="M270" s="4">
        <f t="shared" si="208"/>
        <v>211</v>
      </c>
      <c r="N270" s="4">
        <f t="shared" si="208"/>
        <v>711</v>
      </c>
      <c r="O270" s="4">
        <f t="shared" si="208"/>
        <v>0</v>
      </c>
      <c r="P270" s="4">
        <f t="shared" si="208"/>
        <v>0</v>
      </c>
      <c r="Q270" s="4">
        <f t="shared" si="208"/>
        <v>711</v>
      </c>
      <c r="R270" s="4">
        <f t="shared" si="208"/>
        <v>0</v>
      </c>
      <c r="S270" s="4">
        <f t="shared" si="208"/>
        <v>711</v>
      </c>
      <c r="T270" s="4">
        <f t="shared" si="208"/>
        <v>600</v>
      </c>
      <c r="U270" s="4">
        <f t="shared" si="208"/>
        <v>-350</v>
      </c>
      <c r="V270" s="4">
        <f t="shared" si="208"/>
        <v>250</v>
      </c>
      <c r="W270" s="4">
        <f t="shared" si="208"/>
        <v>0</v>
      </c>
      <c r="X270" s="4">
        <f t="shared" si="208"/>
        <v>250</v>
      </c>
      <c r="Y270" s="4">
        <f t="shared" si="208"/>
        <v>0</v>
      </c>
      <c r="Z270" s="4">
        <f t="shared" si="208"/>
        <v>250</v>
      </c>
      <c r="AA270" s="4">
        <f t="shared" si="208"/>
        <v>0</v>
      </c>
      <c r="AB270" s="4">
        <f t="shared" si="208"/>
        <v>250</v>
      </c>
      <c r="AC270" s="4">
        <f t="shared" si="208"/>
        <v>0</v>
      </c>
      <c r="AD270" s="4">
        <f t="shared" si="208"/>
        <v>250</v>
      </c>
      <c r="AE270" s="4">
        <f t="shared" si="208"/>
        <v>600</v>
      </c>
      <c r="AF270" s="4">
        <f t="shared" si="208"/>
        <v>-350</v>
      </c>
      <c r="AG270" s="4">
        <f t="shared" si="208"/>
        <v>250</v>
      </c>
      <c r="AH270" s="4">
        <f t="shared" si="208"/>
        <v>0</v>
      </c>
      <c r="AI270" s="4">
        <f t="shared" si="208"/>
        <v>250</v>
      </c>
      <c r="AJ270" s="4">
        <f t="shared" si="208"/>
        <v>0</v>
      </c>
      <c r="AK270" s="4">
        <f t="shared" si="208"/>
        <v>250</v>
      </c>
      <c r="AL270" s="4">
        <f t="shared" si="208"/>
        <v>0</v>
      </c>
      <c r="AM270" s="4">
        <f t="shared" si="208"/>
        <v>250</v>
      </c>
    </row>
    <row r="271" spans="1:39" ht="17.25" hidden="1" customHeight="1" outlineLevel="5" x14ac:dyDescent="0.2">
      <c r="A271" s="137" t="s">
        <v>35</v>
      </c>
      <c r="B271" s="137" t="s">
        <v>203</v>
      </c>
      <c r="C271" s="137" t="s">
        <v>214</v>
      </c>
      <c r="D271" s="137"/>
      <c r="E271" s="13" t="s">
        <v>215</v>
      </c>
      <c r="F271" s="4">
        <f>F272</f>
        <v>700</v>
      </c>
      <c r="G271" s="4">
        <f t="shared" ref="G271:AM271" si="209">G272</f>
        <v>-700</v>
      </c>
      <c r="H271" s="4">
        <f t="shared" si="209"/>
        <v>0</v>
      </c>
      <c r="I271" s="4">
        <f t="shared" si="209"/>
        <v>0</v>
      </c>
      <c r="J271" s="4">
        <f t="shared" si="209"/>
        <v>0</v>
      </c>
      <c r="K271" s="4">
        <f t="shared" si="209"/>
        <v>0</v>
      </c>
      <c r="L271" s="4">
        <f t="shared" si="209"/>
        <v>0</v>
      </c>
      <c r="M271" s="4">
        <f t="shared" si="209"/>
        <v>0</v>
      </c>
      <c r="N271" s="4">
        <f t="shared" si="209"/>
        <v>0</v>
      </c>
      <c r="O271" s="4">
        <f t="shared" si="209"/>
        <v>0</v>
      </c>
      <c r="P271" s="4">
        <f t="shared" si="209"/>
        <v>0</v>
      </c>
      <c r="Q271" s="4">
        <f t="shared" si="209"/>
        <v>0</v>
      </c>
      <c r="R271" s="4">
        <f t="shared" si="209"/>
        <v>0</v>
      </c>
      <c r="S271" s="4">
        <f t="shared" si="209"/>
        <v>0</v>
      </c>
      <c r="T271" s="4">
        <f t="shared" si="209"/>
        <v>600</v>
      </c>
      <c r="U271" s="4">
        <f t="shared" si="209"/>
        <v>-600</v>
      </c>
      <c r="V271" s="4">
        <f t="shared" si="209"/>
        <v>0</v>
      </c>
      <c r="W271" s="4">
        <f t="shared" si="209"/>
        <v>0</v>
      </c>
      <c r="X271" s="4">
        <f t="shared" si="209"/>
        <v>0</v>
      </c>
      <c r="Y271" s="4">
        <f t="shared" si="209"/>
        <v>0</v>
      </c>
      <c r="Z271" s="4">
        <f t="shared" si="209"/>
        <v>0</v>
      </c>
      <c r="AA271" s="4">
        <f t="shared" si="209"/>
        <v>0</v>
      </c>
      <c r="AB271" s="4">
        <f t="shared" si="209"/>
        <v>0</v>
      </c>
      <c r="AC271" s="4">
        <f t="shared" si="209"/>
        <v>0</v>
      </c>
      <c r="AD271" s="4">
        <f t="shared" si="209"/>
        <v>0</v>
      </c>
      <c r="AE271" s="4">
        <f t="shared" si="209"/>
        <v>600</v>
      </c>
      <c r="AF271" s="4">
        <f t="shared" si="209"/>
        <v>-600</v>
      </c>
      <c r="AG271" s="4">
        <f t="shared" si="209"/>
        <v>0</v>
      </c>
      <c r="AH271" s="4">
        <f t="shared" si="209"/>
        <v>0</v>
      </c>
      <c r="AI271" s="4">
        <f t="shared" si="209"/>
        <v>0</v>
      </c>
      <c r="AJ271" s="4">
        <f t="shared" si="209"/>
        <v>0</v>
      </c>
      <c r="AK271" s="4">
        <f t="shared" si="209"/>
        <v>0</v>
      </c>
      <c r="AL271" s="4">
        <f t="shared" si="209"/>
        <v>0</v>
      </c>
      <c r="AM271" s="4">
        <f t="shared" si="209"/>
        <v>0</v>
      </c>
    </row>
    <row r="272" spans="1:39" ht="31.5" hidden="1" outlineLevel="7" x14ac:dyDescent="0.2">
      <c r="A272" s="138" t="s">
        <v>35</v>
      </c>
      <c r="B272" s="138" t="s">
        <v>203</v>
      </c>
      <c r="C272" s="138" t="s">
        <v>214</v>
      </c>
      <c r="D272" s="138" t="s">
        <v>92</v>
      </c>
      <c r="E272" s="11" t="s">
        <v>93</v>
      </c>
      <c r="F272" s="5">
        <v>700</v>
      </c>
      <c r="G272" s="5">
        <v>-700</v>
      </c>
      <c r="H272" s="5">
        <f>SUM(F272:G272)</f>
        <v>0</v>
      </c>
      <c r="I272" s="5"/>
      <c r="J272" s="5"/>
      <c r="K272" s="5"/>
      <c r="L272" s="5">
        <f>SUM(H272:K272)</f>
        <v>0</v>
      </c>
      <c r="M272" s="5"/>
      <c r="N272" s="5">
        <f>SUM(L272:M272)</f>
        <v>0</v>
      </c>
      <c r="O272" s="5"/>
      <c r="P272" s="5"/>
      <c r="Q272" s="5">
        <f>SUM(N272:P272)</f>
        <v>0</v>
      </c>
      <c r="R272" s="5"/>
      <c r="S272" s="5">
        <f>SUM(Q272:R272)</f>
        <v>0</v>
      </c>
      <c r="T272" s="5">
        <v>600</v>
      </c>
      <c r="U272" s="5">
        <v>-600</v>
      </c>
      <c r="V272" s="5">
        <f>SUM(T272:U272)</f>
        <v>0</v>
      </c>
      <c r="W272" s="5"/>
      <c r="X272" s="5">
        <f>SUM(V272:W272)</f>
        <v>0</v>
      </c>
      <c r="Y272" s="5"/>
      <c r="Z272" s="5">
        <f>SUM(X272:Y272)</f>
        <v>0</v>
      </c>
      <c r="AA272" s="5"/>
      <c r="AB272" s="5">
        <f>SUM(Z272:AA272)</f>
        <v>0</v>
      </c>
      <c r="AC272" s="5"/>
      <c r="AD272" s="5">
        <f>SUM(AB272:AC272)</f>
        <v>0</v>
      </c>
      <c r="AE272" s="5">
        <v>600</v>
      </c>
      <c r="AF272" s="5">
        <v>-600</v>
      </c>
      <c r="AG272" s="5">
        <f>SUM(AE272:AF272)</f>
        <v>0</v>
      </c>
      <c r="AH272" s="5"/>
      <c r="AI272" s="5">
        <f>SUM(AG272:AH272)</f>
        <v>0</v>
      </c>
      <c r="AJ272" s="5"/>
      <c r="AK272" s="5">
        <f>SUM(AI272:AJ272)</f>
        <v>0</v>
      </c>
      <c r="AL272" s="5"/>
      <c r="AM272" s="5">
        <f>SUM(AK272:AL272)</f>
        <v>0</v>
      </c>
    </row>
    <row r="273" spans="1:39" ht="15.75" hidden="1" outlineLevel="7" x14ac:dyDescent="0.25">
      <c r="A273" s="137" t="s">
        <v>35</v>
      </c>
      <c r="B273" s="137" t="s">
        <v>203</v>
      </c>
      <c r="C273" s="137" t="s">
        <v>646</v>
      </c>
      <c r="D273" s="137"/>
      <c r="E273" s="19" t="s">
        <v>219</v>
      </c>
      <c r="F273" s="4">
        <f t="shared" ref="F273:AM273" si="210">F274</f>
        <v>0</v>
      </c>
      <c r="G273" s="4">
        <f t="shared" si="210"/>
        <v>500</v>
      </c>
      <c r="H273" s="4">
        <f t="shared" si="210"/>
        <v>500</v>
      </c>
      <c r="I273" s="4">
        <f t="shared" si="210"/>
        <v>0</v>
      </c>
      <c r="J273" s="4">
        <f t="shared" si="210"/>
        <v>0</v>
      </c>
      <c r="K273" s="4">
        <f t="shared" si="210"/>
        <v>0</v>
      </c>
      <c r="L273" s="4">
        <f t="shared" si="210"/>
        <v>500</v>
      </c>
      <c r="M273" s="4">
        <f t="shared" si="210"/>
        <v>211</v>
      </c>
      <c r="N273" s="4">
        <f t="shared" si="210"/>
        <v>711</v>
      </c>
      <c r="O273" s="4">
        <f t="shared" si="210"/>
        <v>0</v>
      </c>
      <c r="P273" s="4">
        <f t="shared" si="210"/>
        <v>0</v>
      </c>
      <c r="Q273" s="4">
        <f t="shared" si="210"/>
        <v>711</v>
      </c>
      <c r="R273" s="4">
        <f t="shared" si="210"/>
        <v>0</v>
      </c>
      <c r="S273" s="4">
        <f t="shared" si="210"/>
        <v>711</v>
      </c>
      <c r="T273" s="4">
        <f t="shared" si="210"/>
        <v>0</v>
      </c>
      <c r="U273" s="4">
        <f t="shared" si="210"/>
        <v>250</v>
      </c>
      <c r="V273" s="4">
        <f t="shared" si="210"/>
        <v>250</v>
      </c>
      <c r="W273" s="4">
        <f t="shared" si="210"/>
        <v>0</v>
      </c>
      <c r="X273" s="4">
        <f t="shared" si="210"/>
        <v>250</v>
      </c>
      <c r="Y273" s="4">
        <f t="shared" si="210"/>
        <v>0</v>
      </c>
      <c r="Z273" s="4">
        <f t="shared" si="210"/>
        <v>250</v>
      </c>
      <c r="AA273" s="4">
        <f t="shared" si="210"/>
        <v>0</v>
      </c>
      <c r="AB273" s="4">
        <f t="shared" si="210"/>
        <v>250</v>
      </c>
      <c r="AC273" s="4">
        <f t="shared" si="210"/>
        <v>0</v>
      </c>
      <c r="AD273" s="4">
        <f t="shared" si="210"/>
        <v>250</v>
      </c>
      <c r="AE273" s="4">
        <f t="shared" si="210"/>
        <v>0</v>
      </c>
      <c r="AF273" s="4">
        <f t="shared" si="210"/>
        <v>250</v>
      </c>
      <c r="AG273" s="4">
        <f t="shared" si="210"/>
        <v>250</v>
      </c>
      <c r="AH273" s="4">
        <f t="shared" si="210"/>
        <v>0</v>
      </c>
      <c r="AI273" s="4">
        <f t="shared" si="210"/>
        <v>250</v>
      </c>
      <c r="AJ273" s="4">
        <f t="shared" si="210"/>
        <v>0</v>
      </c>
      <c r="AK273" s="4">
        <f t="shared" si="210"/>
        <v>250</v>
      </c>
      <c r="AL273" s="4">
        <f t="shared" si="210"/>
        <v>0</v>
      </c>
      <c r="AM273" s="4">
        <f t="shared" si="210"/>
        <v>250</v>
      </c>
    </row>
    <row r="274" spans="1:39" ht="15.75" hidden="1" outlineLevel="7" x14ac:dyDescent="0.25">
      <c r="A274" s="138" t="s">
        <v>35</v>
      </c>
      <c r="B274" s="138" t="s">
        <v>203</v>
      </c>
      <c r="C274" s="138" t="s">
        <v>646</v>
      </c>
      <c r="D274" s="138" t="s">
        <v>27</v>
      </c>
      <c r="E274" s="18" t="s">
        <v>28</v>
      </c>
      <c r="F274" s="5"/>
      <c r="G274" s="5">
        <v>500</v>
      </c>
      <c r="H274" s="5">
        <f>SUM(F274:G274)</f>
        <v>500</v>
      </c>
      <c r="I274" s="5"/>
      <c r="J274" s="5"/>
      <c r="K274" s="5"/>
      <c r="L274" s="5">
        <f>SUM(H274:K274)</f>
        <v>500</v>
      </c>
      <c r="M274" s="5">
        <v>211</v>
      </c>
      <c r="N274" s="5">
        <f>SUM(L274:M274)</f>
        <v>711</v>
      </c>
      <c r="O274" s="5"/>
      <c r="P274" s="5"/>
      <c r="Q274" s="5">
        <f>SUM(N274:P274)</f>
        <v>711</v>
      </c>
      <c r="R274" s="5"/>
      <c r="S274" s="5">
        <f>SUM(Q274:R274)</f>
        <v>711</v>
      </c>
      <c r="T274" s="5"/>
      <c r="U274" s="5">
        <v>250</v>
      </c>
      <c r="V274" s="5">
        <f>SUM(T274:U274)</f>
        <v>250</v>
      </c>
      <c r="W274" s="5"/>
      <c r="X274" s="5">
        <f>SUM(V274:W274)</f>
        <v>250</v>
      </c>
      <c r="Y274" s="5"/>
      <c r="Z274" s="5">
        <f>SUM(X274:Y274)</f>
        <v>250</v>
      </c>
      <c r="AA274" s="5"/>
      <c r="AB274" s="5">
        <f>SUM(Z274:AA274)</f>
        <v>250</v>
      </c>
      <c r="AC274" s="5"/>
      <c r="AD274" s="5">
        <f>SUM(AB274:AC274)</f>
        <v>250</v>
      </c>
      <c r="AE274" s="5"/>
      <c r="AF274" s="5">
        <v>250</v>
      </c>
      <c r="AG274" s="5">
        <f>SUM(AE274:AF274)</f>
        <v>250</v>
      </c>
      <c r="AH274" s="5"/>
      <c r="AI274" s="5">
        <f>SUM(AG274:AH274)</f>
        <v>250</v>
      </c>
      <c r="AJ274" s="5"/>
      <c r="AK274" s="5">
        <f>SUM(AI274:AJ274)</f>
        <v>250</v>
      </c>
      <c r="AL274" s="5"/>
      <c r="AM274" s="5">
        <f>SUM(AK274:AL274)</f>
        <v>250</v>
      </c>
    </row>
    <row r="275" spans="1:39" ht="31.5" hidden="1" outlineLevel="4" x14ac:dyDescent="0.25">
      <c r="A275" s="137" t="s">
        <v>35</v>
      </c>
      <c r="B275" s="137" t="s">
        <v>203</v>
      </c>
      <c r="C275" s="137" t="s">
        <v>216</v>
      </c>
      <c r="D275" s="137"/>
      <c r="E275" s="19" t="s">
        <v>217</v>
      </c>
      <c r="F275" s="4">
        <f t="shared" ref="F275:O276" si="211">F276</f>
        <v>300</v>
      </c>
      <c r="G275" s="4">
        <f t="shared" si="211"/>
        <v>-300</v>
      </c>
      <c r="H275" s="4">
        <f t="shared" si="211"/>
        <v>0</v>
      </c>
      <c r="I275" s="4">
        <f t="shared" si="211"/>
        <v>0</v>
      </c>
      <c r="J275" s="4">
        <f t="shared" si="211"/>
        <v>0</v>
      </c>
      <c r="K275" s="4">
        <f t="shared" si="211"/>
        <v>0</v>
      </c>
      <c r="L275" s="4">
        <f t="shared" si="211"/>
        <v>0</v>
      </c>
      <c r="M275" s="4">
        <f t="shared" si="211"/>
        <v>0</v>
      </c>
      <c r="N275" s="4">
        <f t="shared" si="211"/>
        <v>0</v>
      </c>
      <c r="O275" s="4">
        <f t="shared" si="211"/>
        <v>0</v>
      </c>
      <c r="P275" s="4">
        <f t="shared" ref="P275:Y276" si="212">P276</f>
        <v>0</v>
      </c>
      <c r="Q275" s="4">
        <f t="shared" si="212"/>
        <v>0</v>
      </c>
      <c r="R275" s="4">
        <f t="shared" si="212"/>
        <v>0</v>
      </c>
      <c r="S275" s="4">
        <f t="shared" si="212"/>
        <v>0</v>
      </c>
      <c r="T275" s="4">
        <f t="shared" si="212"/>
        <v>250</v>
      </c>
      <c r="U275" s="4">
        <f t="shared" si="212"/>
        <v>-250</v>
      </c>
      <c r="V275" s="4">
        <f t="shared" si="212"/>
        <v>0</v>
      </c>
      <c r="W275" s="4">
        <f t="shared" si="212"/>
        <v>0</v>
      </c>
      <c r="X275" s="4">
        <f t="shared" si="212"/>
        <v>0</v>
      </c>
      <c r="Y275" s="4">
        <f t="shared" si="212"/>
        <v>0</v>
      </c>
      <c r="Z275" s="4">
        <f t="shared" ref="Z275:AI276" si="213">Z276</f>
        <v>0</v>
      </c>
      <c r="AA275" s="4">
        <f t="shared" si="213"/>
        <v>0</v>
      </c>
      <c r="AB275" s="4">
        <f t="shared" si="213"/>
        <v>0</v>
      </c>
      <c r="AC275" s="4">
        <f t="shared" si="213"/>
        <v>0</v>
      </c>
      <c r="AD275" s="4">
        <f t="shared" si="213"/>
        <v>0</v>
      </c>
      <c r="AE275" s="4">
        <f t="shared" si="213"/>
        <v>250</v>
      </c>
      <c r="AF275" s="4">
        <f t="shared" si="213"/>
        <v>-250</v>
      </c>
      <c r="AG275" s="4">
        <f t="shared" si="213"/>
        <v>0</v>
      </c>
      <c r="AH275" s="4">
        <f t="shared" si="213"/>
        <v>0</v>
      </c>
      <c r="AI275" s="4">
        <f t="shared" si="213"/>
        <v>0</v>
      </c>
      <c r="AJ275" s="4">
        <f t="shared" ref="AJ275:AM276" si="214">AJ276</f>
        <v>0</v>
      </c>
      <c r="AK275" s="4">
        <f t="shared" si="214"/>
        <v>0</v>
      </c>
      <c r="AL275" s="4">
        <f t="shared" si="214"/>
        <v>0</v>
      </c>
      <c r="AM275" s="4">
        <f t="shared" si="214"/>
        <v>0</v>
      </c>
    </row>
    <row r="276" spans="1:39" ht="15.75" hidden="1" outlineLevel="5" x14ac:dyDescent="0.25">
      <c r="A276" s="137" t="s">
        <v>35</v>
      </c>
      <c r="B276" s="137" t="s">
        <v>203</v>
      </c>
      <c r="C276" s="137" t="s">
        <v>218</v>
      </c>
      <c r="D276" s="137"/>
      <c r="E276" s="19" t="s">
        <v>219</v>
      </c>
      <c r="F276" s="4">
        <f t="shared" si="211"/>
        <v>300</v>
      </c>
      <c r="G276" s="4">
        <f t="shared" si="211"/>
        <v>-300</v>
      </c>
      <c r="H276" s="4">
        <f t="shared" si="211"/>
        <v>0</v>
      </c>
      <c r="I276" s="4">
        <f t="shared" si="211"/>
        <v>0</v>
      </c>
      <c r="J276" s="4">
        <f t="shared" si="211"/>
        <v>0</v>
      </c>
      <c r="K276" s="4">
        <f t="shared" si="211"/>
        <v>0</v>
      </c>
      <c r="L276" s="4">
        <f t="shared" si="211"/>
        <v>0</v>
      </c>
      <c r="M276" s="4">
        <f t="shared" si="211"/>
        <v>0</v>
      </c>
      <c r="N276" s="4">
        <f t="shared" si="211"/>
        <v>0</v>
      </c>
      <c r="O276" s="4">
        <f t="shared" si="211"/>
        <v>0</v>
      </c>
      <c r="P276" s="4">
        <f t="shared" si="212"/>
        <v>0</v>
      </c>
      <c r="Q276" s="4">
        <f t="shared" si="212"/>
        <v>0</v>
      </c>
      <c r="R276" s="4">
        <f t="shared" si="212"/>
        <v>0</v>
      </c>
      <c r="S276" s="4">
        <f t="shared" si="212"/>
        <v>0</v>
      </c>
      <c r="T276" s="4">
        <f t="shared" si="212"/>
        <v>250</v>
      </c>
      <c r="U276" s="4">
        <f t="shared" si="212"/>
        <v>-250</v>
      </c>
      <c r="V276" s="4">
        <f t="shared" si="212"/>
        <v>0</v>
      </c>
      <c r="W276" s="4">
        <f t="shared" si="212"/>
        <v>0</v>
      </c>
      <c r="X276" s="4">
        <f t="shared" si="212"/>
        <v>0</v>
      </c>
      <c r="Y276" s="4">
        <f t="shared" si="212"/>
        <v>0</v>
      </c>
      <c r="Z276" s="4">
        <f t="shared" si="213"/>
        <v>0</v>
      </c>
      <c r="AA276" s="4">
        <f t="shared" si="213"/>
        <v>0</v>
      </c>
      <c r="AB276" s="4">
        <f t="shared" si="213"/>
        <v>0</v>
      </c>
      <c r="AC276" s="4">
        <f t="shared" si="213"/>
        <v>0</v>
      </c>
      <c r="AD276" s="4">
        <f t="shared" si="213"/>
        <v>0</v>
      </c>
      <c r="AE276" s="4">
        <f t="shared" si="213"/>
        <v>250</v>
      </c>
      <c r="AF276" s="4">
        <f t="shared" si="213"/>
        <v>-250</v>
      </c>
      <c r="AG276" s="4">
        <f t="shared" si="213"/>
        <v>0</v>
      </c>
      <c r="AH276" s="4">
        <f t="shared" si="213"/>
        <v>0</v>
      </c>
      <c r="AI276" s="4">
        <f t="shared" si="213"/>
        <v>0</v>
      </c>
      <c r="AJ276" s="4">
        <f t="shared" si="214"/>
        <v>0</v>
      </c>
      <c r="AK276" s="4">
        <f t="shared" si="214"/>
        <v>0</v>
      </c>
      <c r="AL276" s="4">
        <f t="shared" si="214"/>
        <v>0</v>
      </c>
      <c r="AM276" s="4">
        <f t="shared" si="214"/>
        <v>0</v>
      </c>
    </row>
    <row r="277" spans="1:39" ht="15.75" hidden="1" outlineLevel="7" x14ac:dyDescent="0.25">
      <c r="A277" s="138" t="s">
        <v>35</v>
      </c>
      <c r="B277" s="138" t="s">
        <v>203</v>
      </c>
      <c r="C277" s="138" t="s">
        <v>218</v>
      </c>
      <c r="D277" s="138" t="s">
        <v>27</v>
      </c>
      <c r="E277" s="18" t="s">
        <v>28</v>
      </c>
      <c r="F277" s="5">
        <v>300</v>
      </c>
      <c r="G277" s="5">
        <v>-300</v>
      </c>
      <c r="H277" s="5">
        <f>SUM(F277:G277)</f>
        <v>0</v>
      </c>
      <c r="I277" s="5"/>
      <c r="J277" s="5"/>
      <c r="K277" s="5"/>
      <c r="L277" s="5">
        <f>SUM(H277:K277)</f>
        <v>0</v>
      </c>
      <c r="M277" s="5"/>
      <c r="N277" s="5">
        <f>SUM(L277:M277)</f>
        <v>0</v>
      </c>
      <c r="O277" s="5"/>
      <c r="P277" s="5"/>
      <c r="Q277" s="5">
        <f>SUM(N277:P277)</f>
        <v>0</v>
      </c>
      <c r="R277" s="5"/>
      <c r="S277" s="5">
        <f>SUM(Q277:R277)</f>
        <v>0</v>
      </c>
      <c r="T277" s="5">
        <v>250</v>
      </c>
      <c r="U277" s="5">
        <v>-250</v>
      </c>
      <c r="V277" s="5">
        <f>SUM(T277:U277)</f>
        <v>0</v>
      </c>
      <c r="W277" s="5"/>
      <c r="X277" s="5">
        <f>SUM(V277:W277)</f>
        <v>0</v>
      </c>
      <c r="Y277" s="5"/>
      <c r="Z277" s="5">
        <f>SUM(X277:Y277)</f>
        <v>0</v>
      </c>
      <c r="AA277" s="5"/>
      <c r="AB277" s="5">
        <f>SUM(Z277:AA277)</f>
        <v>0</v>
      </c>
      <c r="AC277" s="5"/>
      <c r="AD277" s="5">
        <f>SUM(AB277:AC277)</f>
        <v>0</v>
      </c>
      <c r="AE277" s="5">
        <v>250</v>
      </c>
      <c r="AF277" s="5">
        <v>-250</v>
      </c>
      <c r="AG277" s="5">
        <f>SUM(AE277:AF277)</f>
        <v>0</v>
      </c>
      <c r="AH277" s="5"/>
      <c r="AI277" s="5">
        <f>SUM(AG277:AH277)</f>
        <v>0</v>
      </c>
      <c r="AJ277" s="5"/>
      <c r="AK277" s="5">
        <f>SUM(AI277:AJ277)</f>
        <v>0</v>
      </c>
      <c r="AL277" s="5"/>
      <c r="AM277" s="5">
        <f>SUM(AK277:AL277)</f>
        <v>0</v>
      </c>
    </row>
    <row r="278" spans="1:39" ht="20.25" customHeight="1" outlineLevel="7" x14ac:dyDescent="0.2">
      <c r="A278" s="137" t="s">
        <v>35</v>
      </c>
      <c r="B278" s="137" t="s">
        <v>560</v>
      </c>
      <c r="C278" s="138"/>
      <c r="D278" s="138"/>
      <c r="E278" s="8" t="s">
        <v>540</v>
      </c>
      <c r="F278" s="4" t="e">
        <f>F279+F308+F328+#REF!</f>
        <v>#REF!</v>
      </c>
      <c r="G278" s="4" t="e">
        <f>G279+G308+G328+#REF!</f>
        <v>#REF!</v>
      </c>
      <c r="H278" s="4">
        <f t="shared" ref="H278:AM278" si="215">H279+H308+H328+H388</f>
        <v>520124.29527</v>
      </c>
      <c r="I278" s="4">
        <f t="shared" si="215"/>
        <v>734.69673999999998</v>
      </c>
      <c r="J278" s="4">
        <f t="shared" si="215"/>
        <v>16884.78845</v>
      </c>
      <c r="K278" s="4">
        <f t="shared" si="215"/>
        <v>255.99964</v>
      </c>
      <c r="L278" s="4">
        <f t="shared" si="215"/>
        <v>537999.78009999997</v>
      </c>
      <c r="M278" s="4">
        <f t="shared" si="215"/>
        <v>41508.500740000003</v>
      </c>
      <c r="N278" s="4">
        <f t="shared" si="215"/>
        <v>579508.28084000002</v>
      </c>
      <c r="O278" s="4">
        <f t="shared" si="215"/>
        <v>77081.296739999991</v>
      </c>
      <c r="P278" s="4">
        <f t="shared" si="215"/>
        <v>0</v>
      </c>
      <c r="Q278" s="4">
        <f t="shared" si="215"/>
        <v>656589.57758000004</v>
      </c>
      <c r="R278" s="4">
        <f t="shared" si="215"/>
        <v>7101.6315800000002</v>
      </c>
      <c r="S278" s="4">
        <f t="shared" si="215"/>
        <v>663691.20915999997</v>
      </c>
      <c r="T278" s="4">
        <f t="shared" si="215"/>
        <v>443230.69999999995</v>
      </c>
      <c r="U278" s="4">
        <f t="shared" si="215"/>
        <v>-4777.5</v>
      </c>
      <c r="V278" s="4">
        <f t="shared" si="215"/>
        <v>438453.19999999995</v>
      </c>
      <c r="W278" s="4">
        <f t="shared" si="215"/>
        <v>-1.7840000000000002E-2</v>
      </c>
      <c r="X278" s="4">
        <f t="shared" si="215"/>
        <v>438453.18215999997</v>
      </c>
      <c r="Y278" s="4">
        <f t="shared" si="215"/>
        <v>0</v>
      </c>
      <c r="Z278" s="4">
        <f t="shared" si="215"/>
        <v>438453.18215999997</v>
      </c>
      <c r="AA278" s="4">
        <f t="shared" si="215"/>
        <v>26328.296740000005</v>
      </c>
      <c r="AB278" s="4">
        <f t="shared" si="215"/>
        <v>464781.47889999999</v>
      </c>
      <c r="AC278" s="4">
        <f t="shared" si="215"/>
        <v>-3.259999999999999E-3</v>
      </c>
      <c r="AD278" s="4">
        <f t="shared" si="215"/>
        <v>464781.47563999996</v>
      </c>
      <c r="AE278" s="4">
        <f t="shared" si="215"/>
        <v>255740.75</v>
      </c>
      <c r="AF278" s="4">
        <f t="shared" si="215"/>
        <v>0</v>
      </c>
      <c r="AG278" s="4">
        <f t="shared" si="215"/>
        <v>255740.75</v>
      </c>
      <c r="AH278" s="4">
        <f t="shared" si="215"/>
        <v>-666.70284000000004</v>
      </c>
      <c r="AI278" s="4">
        <f t="shared" si="215"/>
        <v>255074.04716000002</v>
      </c>
      <c r="AJ278" s="4">
        <f t="shared" si="215"/>
        <v>8183.5267399999993</v>
      </c>
      <c r="AK278" s="4">
        <f t="shared" si="215"/>
        <v>263257.57390000002</v>
      </c>
      <c r="AL278" s="4">
        <f t="shared" si="215"/>
        <v>-3.259999999999999E-3</v>
      </c>
      <c r="AM278" s="4">
        <f t="shared" si="215"/>
        <v>263257.57063999999</v>
      </c>
    </row>
    <row r="279" spans="1:39" ht="22.5" customHeight="1" outlineLevel="1" x14ac:dyDescent="0.2">
      <c r="A279" s="137" t="s">
        <v>35</v>
      </c>
      <c r="B279" s="137" t="s">
        <v>220</v>
      </c>
      <c r="C279" s="137"/>
      <c r="D279" s="137"/>
      <c r="E279" s="13" t="s">
        <v>221</v>
      </c>
      <c r="F279" s="4">
        <f t="shared" ref="F279:AM279" si="216">F280</f>
        <v>304164.29527</v>
      </c>
      <c r="G279" s="4">
        <f t="shared" si="216"/>
        <v>-9717.7000000000007</v>
      </c>
      <c r="H279" s="4">
        <f t="shared" si="216"/>
        <v>294446.59526999999</v>
      </c>
      <c r="I279" s="4">
        <f t="shared" si="216"/>
        <v>2.01E-2</v>
      </c>
      <c r="J279" s="4">
        <f t="shared" si="216"/>
        <v>5885.4419600000001</v>
      </c>
      <c r="K279" s="4">
        <f t="shared" si="216"/>
        <v>0.51639000000000002</v>
      </c>
      <c r="L279" s="4">
        <f t="shared" si="216"/>
        <v>300332.57371999999</v>
      </c>
      <c r="M279" s="4">
        <f t="shared" si="216"/>
        <v>23465.622900000002</v>
      </c>
      <c r="N279" s="4">
        <f t="shared" si="216"/>
        <v>323798.19662</v>
      </c>
      <c r="O279" s="4">
        <f t="shared" si="216"/>
        <v>72276.520099999994</v>
      </c>
      <c r="P279" s="4">
        <f t="shared" si="216"/>
        <v>0</v>
      </c>
      <c r="Q279" s="4">
        <f t="shared" si="216"/>
        <v>396074.71672000003</v>
      </c>
      <c r="R279" s="4">
        <f t="shared" si="216"/>
        <v>0</v>
      </c>
      <c r="S279" s="4">
        <f t="shared" si="216"/>
        <v>396074.71672000003</v>
      </c>
      <c r="T279" s="4">
        <f t="shared" si="216"/>
        <v>232965.3</v>
      </c>
      <c r="U279" s="4">
        <f t="shared" si="216"/>
        <v>-4777.5</v>
      </c>
      <c r="V279" s="4">
        <f t="shared" si="216"/>
        <v>228187.8</v>
      </c>
      <c r="W279" s="4">
        <f t="shared" si="216"/>
        <v>0</v>
      </c>
      <c r="X279" s="4">
        <f t="shared" si="216"/>
        <v>228187.8</v>
      </c>
      <c r="Y279" s="4">
        <f t="shared" si="216"/>
        <v>0</v>
      </c>
      <c r="Z279" s="4">
        <f t="shared" si="216"/>
        <v>228187.8</v>
      </c>
      <c r="AA279" s="4">
        <f t="shared" si="216"/>
        <v>26328.320100000004</v>
      </c>
      <c r="AB279" s="4">
        <f t="shared" si="216"/>
        <v>254516.12009999997</v>
      </c>
      <c r="AC279" s="4">
        <f t="shared" si="216"/>
        <v>2.01E-2</v>
      </c>
      <c r="AD279" s="4">
        <f t="shared" si="216"/>
        <v>254516.14019999997</v>
      </c>
      <c r="AE279" s="4">
        <f t="shared" si="216"/>
        <v>43666.25</v>
      </c>
      <c r="AF279" s="4">
        <f t="shared" si="216"/>
        <v>0</v>
      </c>
      <c r="AG279" s="4">
        <f t="shared" si="216"/>
        <v>43666.25</v>
      </c>
      <c r="AH279" s="4">
        <f t="shared" si="216"/>
        <v>0</v>
      </c>
      <c r="AI279" s="4">
        <f t="shared" si="216"/>
        <v>43666.25</v>
      </c>
      <c r="AJ279" s="4">
        <f t="shared" si="216"/>
        <v>8183.5500999999995</v>
      </c>
      <c r="AK279" s="4">
        <f t="shared" si="216"/>
        <v>51849.8001</v>
      </c>
      <c r="AL279" s="4">
        <f t="shared" si="216"/>
        <v>2.01E-2</v>
      </c>
      <c r="AM279" s="4">
        <f t="shared" si="216"/>
        <v>51849.820200000002</v>
      </c>
    </row>
    <row r="280" spans="1:39" ht="31.5" outlineLevel="2" collapsed="1" x14ac:dyDescent="0.2">
      <c r="A280" s="137" t="s">
        <v>35</v>
      </c>
      <c r="B280" s="137" t="s">
        <v>220</v>
      </c>
      <c r="C280" s="137" t="s">
        <v>170</v>
      </c>
      <c r="D280" s="137"/>
      <c r="E280" s="13" t="s">
        <v>171</v>
      </c>
      <c r="F280" s="4">
        <f t="shared" ref="F280:AM280" si="217">F281+F287</f>
        <v>304164.29527</v>
      </c>
      <c r="G280" s="4">
        <f t="shared" si="217"/>
        <v>-9717.7000000000007</v>
      </c>
      <c r="H280" s="4">
        <f t="shared" si="217"/>
        <v>294446.59526999999</v>
      </c>
      <c r="I280" s="4">
        <f t="shared" si="217"/>
        <v>2.01E-2</v>
      </c>
      <c r="J280" s="4">
        <f t="shared" si="217"/>
        <v>5885.4419600000001</v>
      </c>
      <c r="K280" s="4">
        <f t="shared" si="217"/>
        <v>0.51639000000000002</v>
      </c>
      <c r="L280" s="4">
        <f t="shared" si="217"/>
        <v>300332.57371999999</v>
      </c>
      <c r="M280" s="4">
        <f t="shared" si="217"/>
        <v>23465.622900000002</v>
      </c>
      <c r="N280" s="4">
        <f t="shared" si="217"/>
        <v>323798.19662</v>
      </c>
      <c r="O280" s="4">
        <f t="shared" si="217"/>
        <v>72276.520099999994</v>
      </c>
      <c r="P280" s="4">
        <f t="shared" si="217"/>
        <v>0</v>
      </c>
      <c r="Q280" s="4">
        <f t="shared" si="217"/>
        <v>396074.71672000003</v>
      </c>
      <c r="R280" s="4">
        <f t="shared" si="217"/>
        <v>0</v>
      </c>
      <c r="S280" s="4">
        <f t="shared" si="217"/>
        <v>396074.71672000003</v>
      </c>
      <c r="T280" s="4">
        <f t="shared" si="217"/>
        <v>232965.3</v>
      </c>
      <c r="U280" s="4">
        <f t="shared" si="217"/>
        <v>-4777.5</v>
      </c>
      <c r="V280" s="4">
        <f t="shared" si="217"/>
        <v>228187.8</v>
      </c>
      <c r="W280" s="4">
        <f t="shared" si="217"/>
        <v>0</v>
      </c>
      <c r="X280" s="4">
        <f t="shared" si="217"/>
        <v>228187.8</v>
      </c>
      <c r="Y280" s="4">
        <f t="shared" si="217"/>
        <v>0</v>
      </c>
      <c r="Z280" s="4">
        <f t="shared" si="217"/>
        <v>228187.8</v>
      </c>
      <c r="AA280" s="4">
        <f t="shared" si="217"/>
        <v>26328.320100000004</v>
      </c>
      <c r="AB280" s="4">
        <f t="shared" si="217"/>
        <v>254516.12009999997</v>
      </c>
      <c r="AC280" s="4">
        <f t="shared" si="217"/>
        <v>2.01E-2</v>
      </c>
      <c r="AD280" s="4">
        <f t="shared" si="217"/>
        <v>254516.14019999997</v>
      </c>
      <c r="AE280" s="4">
        <f t="shared" si="217"/>
        <v>43666.25</v>
      </c>
      <c r="AF280" s="4">
        <f t="shared" si="217"/>
        <v>0</v>
      </c>
      <c r="AG280" s="4">
        <f t="shared" si="217"/>
        <v>43666.25</v>
      </c>
      <c r="AH280" s="4">
        <f t="shared" si="217"/>
        <v>0</v>
      </c>
      <c r="AI280" s="4">
        <f t="shared" si="217"/>
        <v>43666.25</v>
      </c>
      <c r="AJ280" s="4">
        <f t="shared" si="217"/>
        <v>8183.5500999999995</v>
      </c>
      <c r="AK280" s="4">
        <f t="shared" si="217"/>
        <v>51849.8001</v>
      </c>
      <c r="AL280" s="4">
        <f t="shared" si="217"/>
        <v>2.01E-2</v>
      </c>
      <c r="AM280" s="4">
        <f t="shared" si="217"/>
        <v>51849.820200000002</v>
      </c>
    </row>
    <row r="281" spans="1:39" ht="15.75" hidden="1" outlineLevel="3" x14ac:dyDescent="0.2">
      <c r="A281" s="137" t="s">
        <v>35</v>
      </c>
      <c r="B281" s="137" t="s">
        <v>220</v>
      </c>
      <c r="C281" s="137" t="s">
        <v>172</v>
      </c>
      <c r="D281" s="137"/>
      <c r="E281" s="13" t="s">
        <v>597</v>
      </c>
      <c r="F281" s="4">
        <f t="shared" ref="F281:U281" si="218">F282</f>
        <v>551.1</v>
      </c>
      <c r="G281" s="4">
        <f t="shared" si="218"/>
        <v>0</v>
      </c>
      <c r="H281" s="4">
        <f t="shared" si="218"/>
        <v>551.1</v>
      </c>
      <c r="I281" s="4">
        <f t="shared" si="218"/>
        <v>2.01E-2</v>
      </c>
      <c r="J281" s="4">
        <f t="shared" si="218"/>
        <v>0</v>
      </c>
      <c r="K281" s="4">
        <f t="shared" si="218"/>
        <v>0.51639000000000002</v>
      </c>
      <c r="L281" s="4">
        <f t="shared" si="218"/>
        <v>551.63648999999998</v>
      </c>
      <c r="M281" s="4">
        <f t="shared" si="218"/>
        <v>0</v>
      </c>
      <c r="N281" s="4">
        <f t="shared" si="218"/>
        <v>551.63648999999998</v>
      </c>
      <c r="O281" s="4">
        <f t="shared" si="218"/>
        <v>2.01E-2</v>
      </c>
      <c r="P281" s="4">
        <f t="shared" si="218"/>
        <v>0</v>
      </c>
      <c r="Q281" s="4">
        <f t="shared" si="218"/>
        <v>551.65658999999994</v>
      </c>
      <c r="R281" s="4">
        <f t="shared" si="218"/>
        <v>0</v>
      </c>
      <c r="S281" s="4">
        <f t="shared" si="218"/>
        <v>551.65658999999994</v>
      </c>
      <c r="T281" s="4">
        <f t="shared" si="218"/>
        <v>0</v>
      </c>
      <c r="U281" s="4">
        <f t="shared" si="218"/>
        <v>0</v>
      </c>
      <c r="V281" s="4"/>
      <c r="W281" s="4">
        <f>W282</f>
        <v>0</v>
      </c>
      <c r="X281" s="4"/>
      <c r="Y281" s="4">
        <f t="shared" ref="Y281:AF281" si="219">Y282</f>
        <v>0</v>
      </c>
      <c r="Z281" s="4">
        <f t="shared" si="219"/>
        <v>0</v>
      </c>
      <c r="AA281" s="4">
        <f t="shared" si="219"/>
        <v>2.01E-2</v>
      </c>
      <c r="AB281" s="4">
        <f t="shared" si="219"/>
        <v>2.01E-2</v>
      </c>
      <c r="AC281" s="4">
        <f t="shared" si="219"/>
        <v>2.01E-2</v>
      </c>
      <c r="AD281" s="4">
        <f t="shared" si="219"/>
        <v>4.02E-2</v>
      </c>
      <c r="AE281" s="4">
        <f t="shared" si="219"/>
        <v>0</v>
      </c>
      <c r="AF281" s="4">
        <f t="shared" si="219"/>
        <v>0</v>
      </c>
      <c r="AG281" s="4"/>
      <c r="AH281" s="4">
        <f>AH282</f>
        <v>0</v>
      </c>
      <c r="AI281" s="4"/>
      <c r="AJ281" s="4">
        <f>AJ282</f>
        <v>2.01E-2</v>
      </c>
      <c r="AK281" s="4">
        <f>AK282</f>
        <v>2.01E-2</v>
      </c>
      <c r="AL281" s="4">
        <f>AL282</f>
        <v>2.01E-2</v>
      </c>
      <c r="AM281" s="4">
        <f>AM282</f>
        <v>4.02E-2</v>
      </c>
    </row>
    <row r="282" spans="1:39" ht="31.5" hidden="1" outlineLevel="4" x14ac:dyDescent="0.2">
      <c r="A282" s="137" t="s">
        <v>35</v>
      </c>
      <c r="B282" s="137" t="s">
        <v>220</v>
      </c>
      <c r="C282" s="137" t="s">
        <v>222</v>
      </c>
      <c r="D282" s="137"/>
      <c r="E282" s="13" t="s">
        <v>223</v>
      </c>
      <c r="F282" s="4">
        <f t="shared" ref="F282:U282" si="220">F283+F285</f>
        <v>551.1</v>
      </c>
      <c r="G282" s="4">
        <f t="shared" si="220"/>
        <v>0</v>
      </c>
      <c r="H282" s="4">
        <f t="shared" si="220"/>
        <v>551.1</v>
      </c>
      <c r="I282" s="4">
        <f t="shared" si="220"/>
        <v>2.01E-2</v>
      </c>
      <c r="J282" s="4">
        <f t="shared" si="220"/>
        <v>0</v>
      </c>
      <c r="K282" s="4">
        <f t="shared" si="220"/>
        <v>0.51639000000000002</v>
      </c>
      <c r="L282" s="4">
        <f t="shared" si="220"/>
        <v>551.63648999999998</v>
      </c>
      <c r="M282" s="4">
        <f t="shared" si="220"/>
        <v>0</v>
      </c>
      <c r="N282" s="4">
        <f t="shared" si="220"/>
        <v>551.63648999999998</v>
      </c>
      <c r="O282" s="4">
        <f t="shared" si="220"/>
        <v>2.01E-2</v>
      </c>
      <c r="P282" s="4">
        <f t="shared" si="220"/>
        <v>0</v>
      </c>
      <c r="Q282" s="4">
        <f t="shared" si="220"/>
        <v>551.65658999999994</v>
      </c>
      <c r="R282" s="4">
        <f t="shared" si="220"/>
        <v>0</v>
      </c>
      <c r="S282" s="4">
        <f t="shared" si="220"/>
        <v>551.65658999999994</v>
      </c>
      <c r="T282" s="4">
        <f t="shared" si="220"/>
        <v>0</v>
      </c>
      <c r="U282" s="4">
        <f t="shared" si="220"/>
        <v>0</v>
      </c>
      <c r="V282" s="4"/>
      <c r="W282" s="4">
        <f>W283+W285</f>
        <v>0</v>
      </c>
      <c r="X282" s="4"/>
      <c r="Y282" s="4">
        <f t="shared" ref="Y282:AF282" si="221">Y283+Y285</f>
        <v>0</v>
      </c>
      <c r="Z282" s="4">
        <f t="shared" si="221"/>
        <v>0</v>
      </c>
      <c r="AA282" s="4">
        <f t="shared" si="221"/>
        <v>2.01E-2</v>
      </c>
      <c r="AB282" s="4">
        <f t="shared" si="221"/>
        <v>2.01E-2</v>
      </c>
      <c r="AC282" s="4">
        <f t="shared" si="221"/>
        <v>2.01E-2</v>
      </c>
      <c r="AD282" s="4">
        <f t="shared" si="221"/>
        <v>4.02E-2</v>
      </c>
      <c r="AE282" s="4">
        <f t="shared" si="221"/>
        <v>0</v>
      </c>
      <c r="AF282" s="4">
        <f t="shared" si="221"/>
        <v>0</v>
      </c>
      <c r="AG282" s="4"/>
      <c r="AH282" s="4">
        <f>AH283+AH285</f>
        <v>0</v>
      </c>
      <c r="AI282" s="4"/>
      <c r="AJ282" s="4">
        <f>AJ283+AJ285</f>
        <v>2.01E-2</v>
      </c>
      <c r="AK282" s="4">
        <f>AK283+AK285</f>
        <v>2.01E-2</v>
      </c>
      <c r="AL282" s="4">
        <f>AL283+AL285</f>
        <v>2.01E-2</v>
      </c>
      <c r="AM282" s="4">
        <f>AM283+AM285</f>
        <v>4.02E-2</v>
      </c>
    </row>
    <row r="283" spans="1:39" ht="47.25" hidden="1" outlineLevel="5" x14ac:dyDescent="0.2">
      <c r="A283" s="137" t="s">
        <v>35</v>
      </c>
      <c r="B283" s="137" t="s">
        <v>220</v>
      </c>
      <c r="C283" s="137" t="s">
        <v>224</v>
      </c>
      <c r="D283" s="137"/>
      <c r="E283" s="13" t="s">
        <v>541</v>
      </c>
      <c r="F283" s="4">
        <f t="shared" ref="F283:U283" si="222">F284</f>
        <v>5</v>
      </c>
      <c r="G283" s="4">
        <f t="shared" si="222"/>
        <v>0</v>
      </c>
      <c r="H283" s="4">
        <f t="shared" si="222"/>
        <v>5</v>
      </c>
      <c r="I283" s="4">
        <f t="shared" si="222"/>
        <v>0</v>
      </c>
      <c r="J283" s="4">
        <f t="shared" si="222"/>
        <v>0</v>
      </c>
      <c r="K283" s="4">
        <f t="shared" si="222"/>
        <v>0.51639000000000002</v>
      </c>
      <c r="L283" s="4">
        <f t="shared" si="222"/>
        <v>5.5163900000000003</v>
      </c>
      <c r="M283" s="4">
        <f t="shared" si="222"/>
        <v>0</v>
      </c>
      <c r="N283" s="4">
        <f t="shared" si="222"/>
        <v>5.5163900000000003</v>
      </c>
      <c r="O283" s="4">
        <f t="shared" si="222"/>
        <v>0</v>
      </c>
      <c r="P283" s="4">
        <f t="shared" si="222"/>
        <v>0</v>
      </c>
      <c r="Q283" s="4">
        <f t="shared" si="222"/>
        <v>5.5163900000000003</v>
      </c>
      <c r="R283" s="4">
        <f t="shared" si="222"/>
        <v>0</v>
      </c>
      <c r="S283" s="4">
        <f t="shared" si="222"/>
        <v>5.5163900000000003</v>
      </c>
      <c r="T283" s="4">
        <f t="shared" si="222"/>
        <v>0</v>
      </c>
      <c r="U283" s="4">
        <f t="shared" si="222"/>
        <v>0</v>
      </c>
      <c r="V283" s="4"/>
      <c r="W283" s="4">
        <f>W284</f>
        <v>0</v>
      </c>
      <c r="X283" s="4"/>
      <c r="Y283" s="4">
        <f t="shared" ref="Y283:AF283" si="223">Y284</f>
        <v>0</v>
      </c>
      <c r="Z283" s="4">
        <f t="shared" si="223"/>
        <v>0</v>
      </c>
      <c r="AA283" s="4">
        <f t="shared" si="223"/>
        <v>0</v>
      </c>
      <c r="AB283" s="4">
        <f t="shared" si="223"/>
        <v>0</v>
      </c>
      <c r="AC283" s="4">
        <f t="shared" si="223"/>
        <v>0</v>
      </c>
      <c r="AD283" s="4">
        <f t="shared" si="223"/>
        <v>0</v>
      </c>
      <c r="AE283" s="4">
        <f t="shared" si="223"/>
        <v>0</v>
      </c>
      <c r="AF283" s="4">
        <f t="shared" si="223"/>
        <v>0</v>
      </c>
      <c r="AG283" s="4"/>
      <c r="AH283" s="4">
        <f>AH284</f>
        <v>0</v>
      </c>
      <c r="AI283" s="4"/>
      <c r="AJ283" s="4">
        <f>AJ284</f>
        <v>0</v>
      </c>
      <c r="AK283" s="4">
        <f>AK284</f>
        <v>0</v>
      </c>
      <c r="AL283" s="4">
        <f>AL284</f>
        <v>0</v>
      </c>
      <c r="AM283" s="4">
        <f>AM284</f>
        <v>0</v>
      </c>
    </row>
    <row r="284" spans="1:39" ht="31.5" hidden="1" outlineLevel="7" x14ac:dyDescent="0.2">
      <c r="A284" s="138" t="s">
        <v>35</v>
      </c>
      <c r="B284" s="138" t="s">
        <v>220</v>
      </c>
      <c r="C284" s="138" t="s">
        <v>224</v>
      </c>
      <c r="D284" s="138" t="s">
        <v>92</v>
      </c>
      <c r="E284" s="11" t="s">
        <v>93</v>
      </c>
      <c r="F284" s="5">
        <v>5</v>
      </c>
      <c r="G284" s="5"/>
      <c r="H284" s="5">
        <f>SUM(F284:G284)</f>
        <v>5</v>
      </c>
      <c r="I284" s="5"/>
      <c r="J284" s="5"/>
      <c r="K284" s="5">
        <v>0.51639000000000002</v>
      </c>
      <c r="L284" s="5">
        <f>SUM(H284:K284)</f>
        <v>5.5163900000000003</v>
      </c>
      <c r="M284" s="5"/>
      <c r="N284" s="5">
        <f>SUM(L284:M284)</f>
        <v>5.5163900000000003</v>
      </c>
      <c r="O284" s="5"/>
      <c r="P284" s="5"/>
      <c r="Q284" s="5">
        <f>SUM(N284:P284)</f>
        <v>5.5163900000000003</v>
      </c>
      <c r="R284" s="5"/>
      <c r="S284" s="5">
        <f>SUM(Q284:R284)</f>
        <v>5.5163900000000003</v>
      </c>
      <c r="T284" s="5"/>
      <c r="U284" s="5"/>
      <c r="V284" s="5"/>
      <c r="W284" s="5"/>
      <c r="X284" s="5"/>
      <c r="Y284" s="5"/>
      <c r="Z284" s="5">
        <f>SUM(X284:Y284)</f>
        <v>0</v>
      </c>
      <c r="AA284" s="5"/>
      <c r="AB284" s="5">
        <f>SUM(Z284:AA284)</f>
        <v>0</v>
      </c>
      <c r="AC284" s="5"/>
      <c r="AD284" s="5">
        <f>SUM(AB284:AC284)</f>
        <v>0</v>
      </c>
      <c r="AE284" s="5"/>
      <c r="AF284" s="5"/>
      <c r="AG284" s="5"/>
      <c r="AH284" s="5"/>
      <c r="AI284" s="5"/>
      <c r="AJ284" s="5"/>
      <c r="AK284" s="5">
        <f>SUM(AI284:AJ284)</f>
        <v>0</v>
      </c>
      <c r="AL284" s="5"/>
      <c r="AM284" s="5">
        <f>SUM(AK284:AL284)</f>
        <v>0</v>
      </c>
    </row>
    <row r="285" spans="1:39" ht="47.25" hidden="1" outlineLevel="5" x14ac:dyDescent="0.2">
      <c r="A285" s="137" t="s">
        <v>35</v>
      </c>
      <c r="B285" s="137" t="s">
        <v>220</v>
      </c>
      <c r="C285" s="137" t="s">
        <v>224</v>
      </c>
      <c r="D285" s="137"/>
      <c r="E285" s="13" t="s">
        <v>579</v>
      </c>
      <c r="F285" s="4">
        <f t="shared" ref="F285:U285" si="224">F286</f>
        <v>546.1</v>
      </c>
      <c r="G285" s="4">
        <f t="shared" si="224"/>
        <v>0</v>
      </c>
      <c r="H285" s="4">
        <f t="shared" si="224"/>
        <v>546.1</v>
      </c>
      <c r="I285" s="4">
        <f t="shared" si="224"/>
        <v>2.01E-2</v>
      </c>
      <c r="J285" s="4">
        <f t="shared" si="224"/>
        <v>0</v>
      </c>
      <c r="K285" s="4">
        <f t="shared" si="224"/>
        <v>0</v>
      </c>
      <c r="L285" s="4">
        <f t="shared" si="224"/>
        <v>546.12009999999998</v>
      </c>
      <c r="M285" s="4">
        <f t="shared" si="224"/>
        <v>0</v>
      </c>
      <c r="N285" s="4">
        <f t="shared" si="224"/>
        <v>546.12009999999998</v>
      </c>
      <c r="O285" s="4">
        <f t="shared" si="224"/>
        <v>2.01E-2</v>
      </c>
      <c r="P285" s="4">
        <f t="shared" si="224"/>
        <v>0</v>
      </c>
      <c r="Q285" s="4">
        <f t="shared" si="224"/>
        <v>546.14019999999994</v>
      </c>
      <c r="R285" s="4">
        <f t="shared" si="224"/>
        <v>0</v>
      </c>
      <c r="S285" s="4">
        <f t="shared" si="224"/>
        <v>546.14019999999994</v>
      </c>
      <c r="T285" s="4">
        <f t="shared" si="224"/>
        <v>0</v>
      </c>
      <c r="U285" s="4">
        <f t="shared" si="224"/>
        <v>0</v>
      </c>
      <c r="V285" s="4"/>
      <c r="W285" s="4">
        <f t="shared" ref="W285:AF285" si="225">W286</f>
        <v>0</v>
      </c>
      <c r="X285" s="4">
        <f t="shared" si="225"/>
        <v>0</v>
      </c>
      <c r="Y285" s="4">
        <f t="shared" si="225"/>
        <v>0</v>
      </c>
      <c r="Z285" s="4">
        <f t="shared" si="225"/>
        <v>0</v>
      </c>
      <c r="AA285" s="4">
        <f t="shared" si="225"/>
        <v>2.01E-2</v>
      </c>
      <c r="AB285" s="4">
        <f t="shared" si="225"/>
        <v>2.01E-2</v>
      </c>
      <c r="AC285" s="4">
        <f t="shared" si="225"/>
        <v>2.01E-2</v>
      </c>
      <c r="AD285" s="4">
        <f t="shared" si="225"/>
        <v>4.02E-2</v>
      </c>
      <c r="AE285" s="4">
        <f t="shared" si="225"/>
        <v>0</v>
      </c>
      <c r="AF285" s="4">
        <f t="shared" si="225"/>
        <v>0</v>
      </c>
      <c r="AG285" s="4"/>
      <c r="AH285" s="4">
        <f t="shared" ref="AH285:AM285" si="226">AH286</f>
        <v>0</v>
      </c>
      <c r="AI285" s="4">
        <f t="shared" si="226"/>
        <v>0</v>
      </c>
      <c r="AJ285" s="4">
        <f t="shared" si="226"/>
        <v>2.01E-2</v>
      </c>
      <c r="AK285" s="4">
        <f t="shared" si="226"/>
        <v>2.01E-2</v>
      </c>
      <c r="AL285" s="4">
        <f t="shared" si="226"/>
        <v>2.01E-2</v>
      </c>
      <c r="AM285" s="4">
        <f t="shared" si="226"/>
        <v>4.02E-2</v>
      </c>
    </row>
    <row r="286" spans="1:39" ht="31.5" hidden="1" outlineLevel="7" x14ac:dyDescent="0.2">
      <c r="A286" s="138" t="s">
        <v>35</v>
      </c>
      <c r="B286" s="138" t="s">
        <v>220</v>
      </c>
      <c r="C286" s="138" t="s">
        <v>224</v>
      </c>
      <c r="D286" s="138" t="s">
        <v>92</v>
      </c>
      <c r="E286" s="11" t="s">
        <v>93</v>
      </c>
      <c r="F286" s="5">
        <v>546.1</v>
      </c>
      <c r="G286" s="5"/>
      <c r="H286" s="5">
        <f>SUM(F286:G286)</f>
        <v>546.1</v>
      </c>
      <c r="I286" s="5">
        <v>2.01E-2</v>
      </c>
      <c r="J286" s="5"/>
      <c r="K286" s="5"/>
      <c r="L286" s="5">
        <f>SUM(H286:K286)</f>
        <v>546.12009999999998</v>
      </c>
      <c r="M286" s="5"/>
      <c r="N286" s="5">
        <f>SUM(L286:M286)</f>
        <v>546.12009999999998</v>
      </c>
      <c r="O286" s="5">
        <v>2.01E-2</v>
      </c>
      <c r="P286" s="5"/>
      <c r="Q286" s="5">
        <f>SUM(N286:P286)</f>
        <v>546.14019999999994</v>
      </c>
      <c r="R286" s="5"/>
      <c r="S286" s="5">
        <f>SUM(Q286:R286)</f>
        <v>546.14019999999994</v>
      </c>
      <c r="T286" s="5"/>
      <c r="U286" s="5"/>
      <c r="V286" s="5"/>
      <c r="W286" s="5"/>
      <c r="X286" s="5">
        <f>SUM(V286:W286)</f>
        <v>0</v>
      </c>
      <c r="Y286" s="5"/>
      <c r="Z286" s="5">
        <f>SUM(X286:Y286)</f>
        <v>0</v>
      </c>
      <c r="AA286" s="5">
        <v>2.01E-2</v>
      </c>
      <c r="AB286" s="5">
        <f>SUM(Z286:AA286)</f>
        <v>2.01E-2</v>
      </c>
      <c r="AC286" s="5">
        <v>2.01E-2</v>
      </c>
      <c r="AD286" s="5">
        <f>SUM(AB286:AC286)</f>
        <v>4.02E-2</v>
      </c>
      <c r="AE286" s="5"/>
      <c r="AF286" s="5"/>
      <c r="AG286" s="5"/>
      <c r="AH286" s="5"/>
      <c r="AI286" s="5">
        <f>SUM(AG286:AH286)</f>
        <v>0</v>
      </c>
      <c r="AJ286" s="5">
        <v>2.01E-2</v>
      </c>
      <c r="AK286" s="5">
        <f>SUM(AI286:AJ286)</f>
        <v>2.01E-2</v>
      </c>
      <c r="AL286" s="5">
        <v>2.01E-2</v>
      </c>
      <c r="AM286" s="5">
        <f>SUM(AK286:AL286)</f>
        <v>4.02E-2</v>
      </c>
    </row>
    <row r="287" spans="1:39" ht="31.5" outlineLevel="3" x14ac:dyDescent="0.2">
      <c r="A287" s="137" t="s">
        <v>35</v>
      </c>
      <c r="B287" s="137" t="s">
        <v>220</v>
      </c>
      <c r="C287" s="137" t="s">
        <v>225</v>
      </c>
      <c r="D287" s="137"/>
      <c r="E287" s="13" t="s">
        <v>226</v>
      </c>
      <c r="F287" s="4">
        <f t="shared" ref="F287:AM287" si="227">F288+F303</f>
        <v>303613.19527000003</v>
      </c>
      <c r="G287" s="4">
        <f t="shared" si="227"/>
        <v>-9717.7000000000007</v>
      </c>
      <c r="H287" s="4">
        <f t="shared" si="227"/>
        <v>293895.49527000001</v>
      </c>
      <c r="I287" s="4">
        <f t="shared" si="227"/>
        <v>0</v>
      </c>
      <c r="J287" s="4">
        <f t="shared" si="227"/>
        <v>5885.4419600000001</v>
      </c>
      <c r="K287" s="4">
        <f t="shared" si="227"/>
        <v>0</v>
      </c>
      <c r="L287" s="4">
        <f t="shared" si="227"/>
        <v>299780.93722999998</v>
      </c>
      <c r="M287" s="4">
        <f t="shared" si="227"/>
        <v>23465.622900000002</v>
      </c>
      <c r="N287" s="4">
        <f t="shared" si="227"/>
        <v>323246.56013</v>
      </c>
      <c r="O287" s="4">
        <f t="shared" si="227"/>
        <v>72276.5</v>
      </c>
      <c r="P287" s="4">
        <f t="shared" si="227"/>
        <v>0</v>
      </c>
      <c r="Q287" s="4">
        <f t="shared" si="227"/>
        <v>395523.06013</v>
      </c>
      <c r="R287" s="4">
        <f t="shared" si="227"/>
        <v>0</v>
      </c>
      <c r="S287" s="4">
        <f t="shared" si="227"/>
        <v>395523.06013</v>
      </c>
      <c r="T287" s="4">
        <f t="shared" si="227"/>
        <v>232965.3</v>
      </c>
      <c r="U287" s="4">
        <f t="shared" si="227"/>
        <v>-4777.5</v>
      </c>
      <c r="V287" s="4">
        <f t="shared" si="227"/>
        <v>228187.8</v>
      </c>
      <c r="W287" s="4">
        <f t="shared" si="227"/>
        <v>0</v>
      </c>
      <c r="X287" s="4">
        <f t="shared" si="227"/>
        <v>228187.8</v>
      </c>
      <c r="Y287" s="4">
        <f t="shared" si="227"/>
        <v>0</v>
      </c>
      <c r="Z287" s="4">
        <f t="shared" si="227"/>
        <v>228187.8</v>
      </c>
      <c r="AA287" s="4">
        <f t="shared" si="227"/>
        <v>26328.300000000003</v>
      </c>
      <c r="AB287" s="4">
        <f t="shared" si="227"/>
        <v>254516.09999999998</v>
      </c>
      <c r="AC287" s="4">
        <f t="shared" si="227"/>
        <v>0</v>
      </c>
      <c r="AD287" s="4">
        <f t="shared" si="227"/>
        <v>254516.09999999998</v>
      </c>
      <c r="AE287" s="4">
        <f t="shared" si="227"/>
        <v>43666.25</v>
      </c>
      <c r="AF287" s="4">
        <f t="shared" si="227"/>
        <v>0</v>
      </c>
      <c r="AG287" s="4">
        <f t="shared" si="227"/>
        <v>43666.25</v>
      </c>
      <c r="AH287" s="4">
        <f t="shared" si="227"/>
        <v>0</v>
      </c>
      <c r="AI287" s="4">
        <f t="shared" si="227"/>
        <v>43666.25</v>
      </c>
      <c r="AJ287" s="4">
        <f t="shared" si="227"/>
        <v>8183.53</v>
      </c>
      <c r="AK287" s="4">
        <f t="shared" si="227"/>
        <v>51849.78</v>
      </c>
      <c r="AL287" s="4">
        <f t="shared" si="227"/>
        <v>0</v>
      </c>
      <c r="AM287" s="4">
        <f t="shared" si="227"/>
        <v>51849.78</v>
      </c>
    </row>
    <row r="288" spans="1:39" ht="26.25" customHeight="1" outlineLevel="4" x14ac:dyDescent="0.2">
      <c r="A288" s="137" t="s">
        <v>35</v>
      </c>
      <c r="B288" s="137" t="s">
        <v>220</v>
      </c>
      <c r="C288" s="137" t="s">
        <v>227</v>
      </c>
      <c r="D288" s="137"/>
      <c r="E288" s="13" t="s">
        <v>228</v>
      </c>
      <c r="F288" s="4">
        <f t="shared" ref="F288:Q288" si="228">F289+F292+F295+F297+F299</f>
        <v>222958.69527</v>
      </c>
      <c r="G288" s="4">
        <f t="shared" si="228"/>
        <v>0</v>
      </c>
      <c r="H288" s="4">
        <f t="shared" si="228"/>
        <v>222958.69527</v>
      </c>
      <c r="I288" s="4">
        <f t="shared" si="228"/>
        <v>0</v>
      </c>
      <c r="J288" s="4">
        <f t="shared" si="228"/>
        <v>5885.4419600000001</v>
      </c>
      <c r="K288" s="4">
        <f t="shared" si="228"/>
        <v>0</v>
      </c>
      <c r="L288" s="4">
        <f t="shared" si="228"/>
        <v>228844.13722999999</v>
      </c>
      <c r="M288" s="4">
        <f t="shared" si="228"/>
        <v>23465.622900000002</v>
      </c>
      <c r="N288" s="4">
        <f t="shared" si="228"/>
        <v>252309.76012999998</v>
      </c>
      <c r="O288" s="4">
        <f t="shared" si="228"/>
        <v>52398.8</v>
      </c>
      <c r="P288" s="4">
        <f t="shared" si="228"/>
        <v>0</v>
      </c>
      <c r="Q288" s="4">
        <f t="shared" si="228"/>
        <v>304708.56013</v>
      </c>
      <c r="R288" s="4">
        <f t="shared" ref="R288:AM288" si="229">R289+R292+R295+R297+R299+R301</f>
        <v>0</v>
      </c>
      <c r="S288" s="4">
        <f t="shared" si="229"/>
        <v>304708.56013</v>
      </c>
      <c r="T288" s="4">
        <f t="shared" si="229"/>
        <v>23381.3</v>
      </c>
      <c r="U288" s="4">
        <f t="shared" si="229"/>
        <v>0</v>
      </c>
      <c r="V288" s="4">
        <f t="shared" si="229"/>
        <v>23381.3</v>
      </c>
      <c r="W288" s="4">
        <f t="shared" si="229"/>
        <v>0</v>
      </c>
      <c r="X288" s="4">
        <f t="shared" si="229"/>
        <v>23381.3</v>
      </c>
      <c r="Y288" s="4">
        <f t="shared" si="229"/>
        <v>0</v>
      </c>
      <c r="Z288" s="4">
        <f t="shared" si="229"/>
        <v>23381.3</v>
      </c>
      <c r="AA288" s="4">
        <f t="shared" si="229"/>
        <v>0</v>
      </c>
      <c r="AB288" s="4">
        <f t="shared" si="229"/>
        <v>23381.3</v>
      </c>
      <c r="AC288" s="4">
        <f t="shared" si="229"/>
        <v>0</v>
      </c>
      <c r="AD288" s="4">
        <f t="shared" si="229"/>
        <v>23381.3</v>
      </c>
      <c r="AE288" s="4">
        <f t="shared" si="229"/>
        <v>43666.25</v>
      </c>
      <c r="AF288" s="4">
        <f t="shared" si="229"/>
        <v>0</v>
      </c>
      <c r="AG288" s="4">
        <f t="shared" si="229"/>
        <v>43666.25</v>
      </c>
      <c r="AH288" s="4">
        <f t="shared" si="229"/>
        <v>0</v>
      </c>
      <c r="AI288" s="4">
        <f t="shared" si="229"/>
        <v>43666.25</v>
      </c>
      <c r="AJ288" s="4">
        <f t="shared" si="229"/>
        <v>0</v>
      </c>
      <c r="AK288" s="4">
        <f t="shared" si="229"/>
        <v>43666.25</v>
      </c>
      <c r="AL288" s="4">
        <f t="shared" si="229"/>
        <v>0</v>
      </c>
      <c r="AM288" s="4">
        <f t="shared" si="229"/>
        <v>43666.25</v>
      </c>
    </row>
    <row r="289" spans="1:39" ht="31.5" outlineLevel="5" x14ac:dyDescent="0.2">
      <c r="A289" s="137" t="s">
        <v>35</v>
      </c>
      <c r="B289" s="137" t="s">
        <v>220</v>
      </c>
      <c r="C289" s="137" t="s">
        <v>229</v>
      </c>
      <c r="D289" s="137"/>
      <c r="E289" s="13" t="s">
        <v>230</v>
      </c>
      <c r="F289" s="4">
        <f>F291</f>
        <v>2500</v>
      </c>
      <c r="G289" s="4">
        <f>G291</f>
        <v>0</v>
      </c>
      <c r="H289" s="4">
        <f>H291</f>
        <v>2500</v>
      </c>
      <c r="I289" s="4">
        <f t="shared" ref="I289:S289" si="230">I291+I290</f>
        <v>0</v>
      </c>
      <c r="J289" s="4">
        <f t="shared" si="230"/>
        <v>1697.5958600000001</v>
      </c>
      <c r="K289" s="4">
        <f t="shared" si="230"/>
        <v>0</v>
      </c>
      <c r="L289" s="4">
        <f t="shared" si="230"/>
        <v>4197.5958600000004</v>
      </c>
      <c r="M289" s="4">
        <f t="shared" si="230"/>
        <v>0</v>
      </c>
      <c r="N289" s="4">
        <f t="shared" si="230"/>
        <v>4197.5958600000004</v>
      </c>
      <c r="O289" s="4">
        <f t="shared" si="230"/>
        <v>0</v>
      </c>
      <c r="P289" s="4">
        <f t="shared" si="230"/>
        <v>0</v>
      </c>
      <c r="Q289" s="4">
        <f t="shared" si="230"/>
        <v>4197.5958600000004</v>
      </c>
      <c r="R289" s="4">
        <f t="shared" si="230"/>
        <v>-1077.4570000000001</v>
      </c>
      <c r="S289" s="4">
        <f t="shared" si="230"/>
        <v>3120.13886</v>
      </c>
      <c r="T289" s="4">
        <f>T291</f>
        <v>4300</v>
      </c>
      <c r="U289" s="4">
        <f>U291</f>
        <v>0</v>
      </c>
      <c r="V289" s="4">
        <f>V291</f>
        <v>4300</v>
      </c>
      <c r="W289" s="4">
        <f>W291</f>
        <v>0</v>
      </c>
      <c r="X289" s="4">
        <f>X291</f>
        <v>4300</v>
      </c>
      <c r="Y289" s="4">
        <f t="shared" ref="Y289:AD289" si="231">Y291+Y290</f>
        <v>0</v>
      </c>
      <c r="Z289" s="4">
        <f t="shared" si="231"/>
        <v>4300</v>
      </c>
      <c r="AA289" s="4">
        <f t="shared" si="231"/>
        <v>0</v>
      </c>
      <c r="AB289" s="4">
        <f t="shared" si="231"/>
        <v>4300</v>
      </c>
      <c r="AC289" s="4">
        <f t="shared" si="231"/>
        <v>0</v>
      </c>
      <c r="AD289" s="4">
        <f t="shared" si="231"/>
        <v>4300</v>
      </c>
      <c r="AE289" s="4">
        <f>AE291</f>
        <v>4300</v>
      </c>
      <c r="AF289" s="4">
        <f>AF291</f>
        <v>0</v>
      </c>
      <c r="AG289" s="4">
        <f>AG291</f>
        <v>4300</v>
      </c>
      <c r="AH289" s="4">
        <f>AH291</f>
        <v>0</v>
      </c>
      <c r="AI289" s="4">
        <f>AI291</f>
        <v>4300</v>
      </c>
      <c r="AJ289" s="4">
        <f>AJ291+AJ290</f>
        <v>0</v>
      </c>
      <c r="AK289" s="4">
        <f>AK291+AK290</f>
        <v>4300</v>
      </c>
      <c r="AL289" s="4">
        <f>AL291+AL290</f>
        <v>0</v>
      </c>
      <c r="AM289" s="4">
        <f>AM291+AM290</f>
        <v>4300</v>
      </c>
    </row>
    <row r="290" spans="1:39" ht="31.5" hidden="1" customHeight="1" outlineLevel="5" x14ac:dyDescent="0.2">
      <c r="A290" s="138" t="s">
        <v>35</v>
      </c>
      <c r="B290" s="138" t="s">
        <v>220</v>
      </c>
      <c r="C290" s="138" t="s">
        <v>229</v>
      </c>
      <c r="D290" s="138" t="s">
        <v>92</v>
      </c>
      <c r="E290" s="11" t="s">
        <v>703</v>
      </c>
      <c r="F290" s="4"/>
      <c r="G290" s="4"/>
      <c r="H290" s="4"/>
      <c r="I290" s="4"/>
      <c r="J290" s="5">
        <f>1113.94529+583.65057</f>
        <v>1697.5958600000001</v>
      </c>
      <c r="K290" s="4"/>
      <c r="L290" s="5">
        <f>SUM(H290:K290)</f>
        <v>1697.5958600000001</v>
      </c>
      <c r="M290" s="4"/>
      <c r="N290" s="5">
        <f>SUM(L290:M290)</f>
        <v>1697.5958600000001</v>
      </c>
      <c r="O290" s="4"/>
      <c r="P290" s="4"/>
      <c r="Q290" s="5">
        <f>SUM(N290:P290)</f>
        <v>1697.5958600000001</v>
      </c>
      <c r="R290" s="5"/>
      <c r="S290" s="5">
        <f>SUM(Q290:R290)</f>
        <v>1697.5958600000001</v>
      </c>
      <c r="T290" s="4"/>
      <c r="U290" s="4"/>
      <c r="V290" s="4"/>
      <c r="W290" s="4"/>
      <c r="X290" s="4"/>
      <c r="Y290" s="4"/>
      <c r="Z290" s="5">
        <f>SUM(X290:Y290)</f>
        <v>0</v>
      </c>
      <c r="AA290" s="4"/>
      <c r="AB290" s="5">
        <f>SUM(Z290:AA290)</f>
        <v>0</v>
      </c>
      <c r="AC290" s="4"/>
      <c r="AD290" s="5">
        <f>SUM(AB290:AC290)</f>
        <v>0</v>
      </c>
      <c r="AE290" s="4"/>
      <c r="AF290" s="4"/>
      <c r="AG290" s="4"/>
      <c r="AH290" s="4"/>
      <c r="AI290" s="4"/>
      <c r="AJ290" s="4"/>
      <c r="AK290" s="5">
        <f>SUM(AI290:AJ290)</f>
        <v>0</v>
      </c>
      <c r="AL290" s="4"/>
      <c r="AM290" s="5">
        <f>SUM(AK290:AL290)</f>
        <v>0</v>
      </c>
    </row>
    <row r="291" spans="1:39" ht="15.75" outlineLevel="7" x14ac:dyDescent="0.2">
      <c r="A291" s="138" t="s">
        <v>35</v>
      </c>
      <c r="B291" s="138" t="s">
        <v>220</v>
      </c>
      <c r="C291" s="138" t="s">
        <v>229</v>
      </c>
      <c r="D291" s="138" t="s">
        <v>27</v>
      </c>
      <c r="E291" s="11" t="s">
        <v>28</v>
      </c>
      <c r="F291" s="5">
        <v>2500</v>
      </c>
      <c r="G291" s="5"/>
      <c r="H291" s="5">
        <f>SUM(F291:G291)</f>
        <v>2500</v>
      </c>
      <c r="I291" s="5"/>
      <c r="J291" s="5"/>
      <c r="K291" s="5"/>
      <c r="L291" s="5">
        <f>SUM(H291:K291)</f>
        <v>2500</v>
      </c>
      <c r="M291" s="5"/>
      <c r="N291" s="5">
        <f>SUM(L291:M291)</f>
        <v>2500</v>
      </c>
      <c r="O291" s="5"/>
      <c r="P291" s="5"/>
      <c r="Q291" s="5">
        <f>SUM(N291:P291)</f>
        <v>2500</v>
      </c>
      <c r="R291" s="5">
        <v>-1077.4570000000001</v>
      </c>
      <c r="S291" s="5">
        <f>SUM(Q291:R291)</f>
        <v>1422.5429999999999</v>
      </c>
      <c r="T291" s="5">
        <v>4300</v>
      </c>
      <c r="U291" s="5"/>
      <c r="V291" s="5">
        <f>SUM(T291:U291)</f>
        <v>4300</v>
      </c>
      <c r="W291" s="5"/>
      <c r="X291" s="5">
        <f>SUM(V291:W291)</f>
        <v>4300</v>
      </c>
      <c r="Y291" s="5"/>
      <c r="Z291" s="5">
        <f>SUM(X291:Y291)</f>
        <v>4300</v>
      </c>
      <c r="AA291" s="5"/>
      <c r="AB291" s="5">
        <f>SUM(Z291:AA291)</f>
        <v>4300</v>
      </c>
      <c r="AC291" s="5"/>
      <c r="AD291" s="5">
        <f>SUM(AB291:AC291)</f>
        <v>4300</v>
      </c>
      <c r="AE291" s="5">
        <v>4300</v>
      </c>
      <c r="AF291" s="5"/>
      <c r="AG291" s="5">
        <f>SUM(AE291:AF291)</f>
        <v>4300</v>
      </c>
      <c r="AH291" s="5"/>
      <c r="AI291" s="5">
        <f>SUM(AG291:AH291)</f>
        <v>4300</v>
      </c>
      <c r="AJ291" s="5"/>
      <c r="AK291" s="5">
        <f>SUM(AI291:AJ291)</f>
        <v>4300</v>
      </c>
      <c r="AL291" s="5"/>
      <c r="AM291" s="5">
        <f>SUM(AK291:AL291)</f>
        <v>4300</v>
      </c>
    </row>
    <row r="292" spans="1:39" ht="31.5" hidden="1" customHeight="1" outlineLevel="5" x14ac:dyDescent="0.2">
      <c r="A292" s="137" t="s">
        <v>35</v>
      </c>
      <c r="B292" s="137" t="s">
        <v>220</v>
      </c>
      <c r="C292" s="137" t="s">
        <v>231</v>
      </c>
      <c r="D292" s="137"/>
      <c r="E292" s="13" t="s">
        <v>613</v>
      </c>
      <c r="F292" s="4">
        <f t="shared" ref="F292:AM292" si="232">F293+F294</f>
        <v>5674.8</v>
      </c>
      <c r="G292" s="4">
        <f t="shared" si="232"/>
        <v>0</v>
      </c>
      <c r="H292" s="4">
        <f t="shared" si="232"/>
        <v>5674.8</v>
      </c>
      <c r="I292" s="4">
        <f t="shared" si="232"/>
        <v>0</v>
      </c>
      <c r="J292" s="4">
        <f t="shared" si="232"/>
        <v>3940.4096</v>
      </c>
      <c r="K292" s="4">
        <f t="shared" si="232"/>
        <v>0</v>
      </c>
      <c r="L292" s="4">
        <f t="shared" si="232"/>
        <v>9615.2096000000001</v>
      </c>
      <c r="M292" s="4">
        <f t="shared" si="232"/>
        <v>0</v>
      </c>
      <c r="N292" s="4">
        <f t="shared" si="232"/>
        <v>9615.2096000000001</v>
      </c>
      <c r="O292" s="4">
        <f t="shared" si="232"/>
        <v>0</v>
      </c>
      <c r="P292" s="4">
        <f t="shared" si="232"/>
        <v>0</v>
      </c>
      <c r="Q292" s="4">
        <f t="shared" si="232"/>
        <v>9615.2096000000001</v>
      </c>
      <c r="R292" s="4">
        <f t="shared" si="232"/>
        <v>0</v>
      </c>
      <c r="S292" s="4">
        <f t="shared" si="232"/>
        <v>9615.2096000000001</v>
      </c>
      <c r="T292" s="4">
        <f t="shared" si="232"/>
        <v>5150</v>
      </c>
      <c r="U292" s="4">
        <f t="shared" si="232"/>
        <v>0</v>
      </c>
      <c r="V292" s="4">
        <f t="shared" si="232"/>
        <v>5150</v>
      </c>
      <c r="W292" s="4">
        <f t="shared" si="232"/>
        <v>0</v>
      </c>
      <c r="X292" s="4">
        <f t="shared" si="232"/>
        <v>5150</v>
      </c>
      <c r="Y292" s="4">
        <f t="shared" si="232"/>
        <v>0</v>
      </c>
      <c r="Z292" s="4">
        <f t="shared" si="232"/>
        <v>5150</v>
      </c>
      <c r="AA292" s="4">
        <f t="shared" si="232"/>
        <v>0</v>
      </c>
      <c r="AB292" s="4">
        <f t="shared" si="232"/>
        <v>5150</v>
      </c>
      <c r="AC292" s="4">
        <f t="shared" si="232"/>
        <v>0</v>
      </c>
      <c r="AD292" s="4">
        <f t="shared" si="232"/>
        <v>5150</v>
      </c>
      <c r="AE292" s="4">
        <f t="shared" si="232"/>
        <v>5150</v>
      </c>
      <c r="AF292" s="4">
        <f t="shared" si="232"/>
        <v>0</v>
      </c>
      <c r="AG292" s="4">
        <f t="shared" si="232"/>
        <v>5150</v>
      </c>
      <c r="AH292" s="4">
        <f t="shared" si="232"/>
        <v>0</v>
      </c>
      <c r="AI292" s="4">
        <f t="shared" si="232"/>
        <v>5150</v>
      </c>
      <c r="AJ292" s="4">
        <f t="shared" si="232"/>
        <v>0</v>
      </c>
      <c r="AK292" s="4">
        <f t="shared" si="232"/>
        <v>5150</v>
      </c>
      <c r="AL292" s="4">
        <f t="shared" si="232"/>
        <v>0</v>
      </c>
      <c r="AM292" s="4">
        <f t="shared" si="232"/>
        <v>5150</v>
      </c>
    </row>
    <row r="293" spans="1:39" ht="31.5" hidden="1" customHeight="1" outlineLevel="7" x14ac:dyDescent="0.2">
      <c r="A293" s="138" t="s">
        <v>35</v>
      </c>
      <c r="B293" s="138" t="s">
        <v>220</v>
      </c>
      <c r="C293" s="138" t="s">
        <v>231</v>
      </c>
      <c r="D293" s="138" t="s">
        <v>11</v>
      </c>
      <c r="E293" s="11" t="s">
        <v>12</v>
      </c>
      <c r="F293" s="5">
        <f>650+200</f>
        <v>850</v>
      </c>
      <c r="G293" s="5"/>
      <c r="H293" s="5">
        <f>SUM(F293:G293)</f>
        <v>850</v>
      </c>
      <c r="I293" s="5"/>
      <c r="J293" s="5">
        <v>10.00778</v>
      </c>
      <c r="K293" s="5"/>
      <c r="L293" s="5">
        <f>SUM(H293:K293)</f>
        <v>860.00778000000003</v>
      </c>
      <c r="M293" s="5"/>
      <c r="N293" s="5">
        <f>SUM(L293:M293)</f>
        <v>860.00778000000003</v>
      </c>
      <c r="O293" s="5"/>
      <c r="P293" s="5"/>
      <c r="Q293" s="5">
        <f>SUM(N293:P293)</f>
        <v>860.00778000000003</v>
      </c>
      <c r="R293" s="5"/>
      <c r="S293" s="5">
        <f>SUM(Q293:R293)</f>
        <v>860.00778000000003</v>
      </c>
      <c r="T293" s="5">
        <f>650+200</f>
        <v>850</v>
      </c>
      <c r="U293" s="5"/>
      <c r="V293" s="5">
        <f>SUM(T293:U293)</f>
        <v>850</v>
      </c>
      <c r="W293" s="5"/>
      <c r="X293" s="5">
        <f>SUM(V293:W293)</f>
        <v>850</v>
      </c>
      <c r="Y293" s="5"/>
      <c r="Z293" s="5">
        <f>SUM(X293:Y293)</f>
        <v>850</v>
      </c>
      <c r="AA293" s="5"/>
      <c r="AB293" s="5">
        <f>SUM(Z293:AA293)</f>
        <v>850</v>
      </c>
      <c r="AC293" s="5"/>
      <c r="AD293" s="5">
        <f>SUM(AB293:AC293)</f>
        <v>850</v>
      </c>
      <c r="AE293" s="5">
        <f>650+200</f>
        <v>850</v>
      </c>
      <c r="AF293" s="5"/>
      <c r="AG293" s="5">
        <f>SUM(AE293:AF293)</f>
        <v>850</v>
      </c>
      <c r="AH293" s="5"/>
      <c r="AI293" s="5">
        <f>SUM(AG293:AH293)</f>
        <v>850</v>
      </c>
      <c r="AJ293" s="5"/>
      <c r="AK293" s="5">
        <f>SUM(AI293:AJ293)</f>
        <v>850</v>
      </c>
      <c r="AL293" s="5"/>
      <c r="AM293" s="5">
        <f>SUM(AK293:AL293)</f>
        <v>850</v>
      </c>
    </row>
    <row r="294" spans="1:39" ht="31.5" hidden="1" customHeight="1" outlineLevel="7" x14ac:dyDescent="0.2">
      <c r="A294" s="138" t="s">
        <v>35</v>
      </c>
      <c r="B294" s="138" t="s">
        <v>220</v>
      </c>
      <c r="C294" s="138" t="s">
        <v>231</v>
      </c>
      <c r="D294" s="138" t="s">
        <v>92</v>
      </c>
      <c r="E294" s="11" t="s">
        <v>93</v>
      </c>
      <c r="F294" s="5">
        <v>4824.8</v>
      </c>
      <c r="G294" s="5"/>
      <c r="H294" s="5">
        <f>SUM(F294:G294)</f>
        <v>4824.8</v>
      </c>
      <c r="I294" s="5"/>
      <c r="J294" s="5">
        <f>2238.058+1692.34382</f>
        <v>3930.40182</v>
      </c>
      <c r="K294" s="5"/>
      <c r="L294" s="5">
        <f>SUM(H294:K294)</f>
        <v>8755.2018200000002</v>
      </c>
      <c r="M294" s="5"/>
      <c r="N294" s="5">
        <f>SUM(L294:M294)</f>
        <v>8755.2018200000002</v>
      </c>
      <c r="O294" s="5"/>
      <c r="P294" s="5"/>
      <c r="Q294" s="5">
        <f>SUM(N294:P294)</f>
        <v>8755.2018200000002</v>
      </c>
      <c r="R294" s="5"/>
      <c r="S294" s="5">
        <f>SUM(Q294:R294)</f>
        <v>8755.2018200000002</v>
      </c>
      <c r="T294" s="5">
        <v>4300</v>
      </c>
      <c r="U294" s="5"/>
      <c r="V294" s="5">
        <f>SUM(T294:U294)</f>
        <v>4300</v>
      </c>
      <c r="W294" s="5"/>
      <c r="X294" s="5">
        <f>SUM(V294:W294)</f>
        <v>4300</v>
      </c>
      <c r="Y294" s="5"/>
      <c r="Z294" s="5">
        <f>SUM(X294:Y294)</f>
        <v>4300</v>
      </c>
      <c r="AA294" s="5"/>
      <c r="AB294" s="5">
        <f>SUM(Z294:AA294)</f>
        <v>4300</v>
      </c>
      <c r="AC294" s="5"/>
      <c r="AD294" s="5">
        <f>SUM(AB294:AC294)</f>
        <v>4300</v>
      </c>
      <c r="AE294" s="5">
        <v>4300</v>
      </c>
      <c r="AF294" s="5"/>
      <c r="AG294" s="5">
        <f>SUM(AE294:AF294)</f>
        <v>4300</v>
      </c>
      <c r="AH294" s="5"/>
      <c r="AI294" s="5">
        <f>SUM(AG294:AH294)</f>
        <v>4300</v>
      </c>
      <c r="AJ294" s="5"/>
      <c r="AK294" s="5">
        <f>SUM(AI294:AJ294)</f>
        <v>4300</v>
      </c>
      <c r="AL294" s="5"/>
      <c r="AM294" s="5">
        <f>SUM(AK294:AL294)</f>
        <v>4300</v>
      </c>
    </row>
    <row r="295" spans="1:39" ht="31.5" hidden="1" customHeight="1" outlineLevel="5" x14ac:dyDescent="0.2">
      <c r="A295" s="137" t="s">
        <v>35</v>
      </c>
      <c r="B295" s="137" t="s">
        <v>220</v>
      </c>
      <c r="C295" s="137" t="s">
        <v>232</v>
      </c>
      <c r="D295" s="137"/>
      <c r="E295" s="13" t="s">
        <v>626</v>
      </c>
      <c r="F295" s="4">
        <f t="shared" ref="F295:AM295" si="233">F296</f>
        <v>1093.3</v>
      </c>
      <c r="G295" s="4">
        <f t="shared" si="233"/>
        <v>0</v>
      </c>
      <c r="H295" s="4">
        <f t="shared" si="233"/>
        <v>1093.3</v>
      </c>
      <c r="I295" s="4">
        <f t="shared" si="233"/>
        <v>0</v>
      </c>
      <c r="J295" s="4">
        <f t="shared" si="233"/>
        <v>0</v>
      </c>
      <c r="K295" s="4">
        <f t="shared" si="233"/>
        <v>0</v>
      </c>
      <c r="L295" s="4">
        <f t="shared" si="233"/>
        <v>1093.3</v>
      </c>
      <c r="M295" s="4">
        <f t="shared" si="233"/>
        <v>0</v>
      </c>
      <c r="N295" s="4">
        <f t="shared" si="233"/>
        <v>1093.3</v>
      </c>
      <c r="O295" s="4">
        <f t="shared" si="233"/>
        <v>0</v>
      </c>
      <c r="P295" s="4">
        <f t="shared" si="233"/>
        <v>0</v>
      </c>
      <c r="Q295" s="4">
        <f t="shared" si="233"/>
        <v>1093.3</v>
      </c>
      <c r="R295" s="4">
        <f t="shared" si="233"/>
        <v>0</v>
      </c>
      <c r="S295" s="4">
        <f t="shared" si="233"/>
        <v>1093.3</v>
      </c>
      <c r="T295" s="4">
        <f t="shared" si="233"/>
        <v>1093.3</v>
      </c>
      <c r="U295" s="4">
        <f t="shared" si="233"/>
        <v>0</v>
      </c>
      <c r="V295" s="4">
        <f t="shared" si="233"/>
        <v>1093.3</v>
      </c>
      <c r="W295" s="4">
        <f t="shared" si="233"/>
        <v>0</v>
      </c>
      <c r="X295" s="4">
        <f t="shared" si="233"/>
        <v>1093.3</v>
      </c>
      <c r="Y295" s="4">
        <f t="shared" si="233"/>
        <v>0</v>
      </c>
      <c r="Z295" s="4">
        <f t="shared" si="233"/>
        <v>1093.3</v>
      </c>
      <c r="AA295" s="4">
        <f t="shared" si="233"/>
        <v>0</v>
      </c>
      <c r="AB295" s="4">
        <f t="shared" si="233"/>
        <v>1093.3</v>
      </c>
      <c r="AC295" s="4">
        <f t="shared" si="233"/>
        <v>0</v>
      </c>
      <c r="AD295" s="4">
        <f t="shared" si="233"/>
        <v>1093.3</v>
      </c>
      <c r="AE295" s="4">
        <f t="shared" si="233"/>
        <v>1093.3</v>
      </c>
      <c r="AF295" s="4">
        <f t="shared" si="233"/>
        <v>0</v>
      </c>
      <c r="AG295" s="4">
        <f t="shared" si="233"/>
        <v>1093.3</v>
      </c>
      <c r="AH295" s="4">
        <f t="shared" si="233"/>
        <v>0</v>
      </c>
      <c r="AI295" s="4">
        <f t="shared" si="233"/>
        <v>1093.3</v>
      </c>
      <c r="AJ295" s="4">
        <f t="shared" si="233"/>
        <v>0</v>
      </c>
      <c r="AK295" s="4">
        <f t="shared" si="233"/>
        <v>1093.3</v>
      </c>
      <c r="AL295" s="4">
        <f t="shared" si="233"/>
        <v>0</v>
      </c>
      <c r="AM295" s="4">
        <f t="shared" si="233"/>
        <v>1093.3</v>
      </c>
    </row>
    <row r="296" spans="1:39" ht="31.5" hidden="1" customHeight="1" outlineLevel="7" x14ac:dyDescent="0.2">
      <c r="A296" s="138" t="s">
        <v>35</v>
      </c>
      <c r="B296" s="138" t="s">
        <v>220</v>
      </c>
      <c r="C296" s="138" t="s">
        <v>232</v>
      </c>
      <c r="D296" s="138" t="s">
        <v>11</v>
      </c>
      <c r="E296" s="11" t="s">
        <v>12</v>
      </c>
      <c r="F296" s="5">
        <v>1093.3</v>
      </c>
      <c r="G296" s="5"/>
      <c r="H296" s="5">
        <f>SUM(F296:G296)</f>
        <v>1093.3</v>
      </c>
      <c r="I296" s="5"/>
      <c r="J296" s="5"/>
      <c r="K296" s="5"/>
      <c r="L296" s="5">
        <f>SUM(H296:K296)</f>
        <v>1093.3</v>
      </c>
      <c r="M296" s="5"/>
      <c r="N296" s="5">
        <f>SUM(L296:M296)</f>
        <v>1093.3</v>
      </c>
      <c r="O296" s="5"/>
      <c r="P296" s="5"/>
      <c r="Q296" s="5">
        <f>SUM(N296:P296)</f>
        <v>1093.3</v>
      </c>
      <c r="R296" s="5"/>
      <c r="S296" s="5">
        <f>SUM(Q296:R296)</f>
        <v>1093.3</v>
      </c>
      <c r="T296" s="5">
        <v>1093.3</v>
      </c>
      <c r="U296" s="5"/>
      <c r="V296" s="5">
        <f>SUM(T296:U296)</f>
        <v>1093.3</v>
      </c>
      <c r="W296" s="5"/>
      <c r="X296" s="5">
        <f>SUM(V296:W296)</f>
        <v>1093.3</v>
      </c>
      <c r="Y296" s="5"/>
      <c r="Z296" s="5">
        <f>SUM(X296:Y296)</f>
        <v>1093.3</v>
      </c>
      <c r="AA296" s="5"/>
      <c r="AB296" s="5">
        <f>SUM(Z296:AA296)</f>
        <v>1093.3</v>
      </c>
      <c r="AC296" s="5"/>
      <c r="AD296" s="5">
        <f>SUM(AB296:AC296)</f>
        <v>1093.3</v>
      </c>
      <c r="AE296" s="5">
        <v>1093.3</v>
      </c>
      <c r="AF296" s="5"/>
      <c r="AG296" s="5">
        <f>SUM(AE296:AF296)</f>
        <v>1093.3</v>
      </c>
      <c r="AH296" s="5"/>
      <c r="AI296" s="5">
        <f>SUM(AG296:AH296)</f>
        <v>1093.3</v>
      </c>
      <c r="AJ296" s="5"/>
      <c r="AK296" s="5">
        <f>SUM(AI296:AJ296)</f>
        <v>1093.3</v>
      </c>
      <c r="AL296" s="5"/>
      <c r="AM296" s="5">
        <f>SUM(AK296:AL296)</f>
        <v>1093.3</v>
      </c>
    </row>
    <row r="297" spans="1:39" ht="35.25" hidden="1" customHeight="1" outlineLevel="5" x14ac:dyDescent="0.2">
      <c r="A297" s="137" t="s">
        <v>35</v>
      </c>
      <c r="B297" s="137" t="s">
        <v>220</v>
      </c>
      <c r="C297" s="137" t="s">
        <v>233</v>
      </c>
      <c r="D297" s="137"/>
      <c r="E297" s="13" t="s">
        <v>542</v>
      </c>
      <c r="F297" s="4">
        <f t="shared" ref="F297:AM297" si="234">F298</f>
        <v>81989.695269999997</v>
      </c>
      <c r="G297" s="4">
        <f t="shared" si="234"/>
        <v>0</v>
      </c>
      <c r="H297" s="4">
        <f t="shared" si="234"/>
        <v>81989.695269999997</v>
      </c>
      <c r="I297" s="4">
        <f t="shared" si="234"/>
        <v>0</v>
      </c>
      <c r="J297" s="4">
        <f t="shared" si="234"/>
        <v>247.4365</v>
      </c>
      <c r="K297" s="4">
        <f t="shared" si="234"/>
        <v>0</v>
      </c>
      <c r="L297" s="4">
        <f t="shared" si="234"/>
        <v>82237.131769999993</v>
      </c>
      <c r="M297" s="4">
        <f t="shared" si="234"/>
        <v>23465.622900000002</v>
      </c>
      <c r="N297" s="4">
        <f t="shared" si="234"/>
        <v>105702.75466999999</v>
      </c>
      <c r="O297" s="4">
        <f t="shared" si="234"/>
        <v>0</v>
      </c>
      <c r="P297" s="4">
        <f t="shared" si="234"/>
        <v>0</v>
      </c>
      <c r="Q297" s="4">
        <f t="shared" si="234"/>
        <v>105702.75466999999</v>
      </c>
      <c r="R297" s="4">
        <f t="shared" si="234"/>
        <v>0</v>
      </c>
      <c r="S297" s="4">
        <f t="shared" si="234"/>
        <v>105702.75466999999</v>
      </c>
      <c r="T297" s="4">
        <f t="shared" si="234"/>
        <v>12838</v>
      </c>
      <c r="U297" s="4">
        <f t="shared" si="234"/>
        <v>0</v>
      </c>
      <c r="V297" s="4">
        <f t="shared" si="234"/>
        <v>12838</v>
      </c>
      <c r="W297" s="4">
        <f t="shared" si="234"/>
        <v>0</v>
      </c>
      <c r="X297" s="4">
        <f t="shared" si="234"/>
        <v>12838</v>
      </c>
      <c r="Y297" s="4">
        <f t="shared" si="234"/>
        <v>0</v>
      </c>
      <c r="Z297" s="4">
        <f t="shared" si="234"/>
        <v>12838</v>
      </c>
      <c r="AA297" s="4">
        <f t="shared" si="234"/>
        <v>0</v>
      </c>
      <c r="AB297" s="4">
        <f t="shared" si="234"/>
        <v>12838</v>
      </c>
      <c r="AC297" s="4">
        <f t="shared" si="234"/>
        <v>0</v>
      </c>
      <c r="AD297" s="4">
        <f t="shared" si="234"/>
        <v>12838</v>
      </c>
      <c r="AE297" s="4">
        <f t="shared" si="234"/>
        <v>33122.949999999997</v>
      </c>
      <c r="AF297" s="4">
        <f t="shared" si="234"/>
        <v>0</v>
      </c>
      <c r="AG297" s="4">
        <f t="shared" si="234"/>
        <v>33122.949999999997</v>
      </c>
      <c r="AH297" s="4">
        <f t="shared" si="234"/>
        <v>0</v>
      </c>
      <c r="AI297" s="4">
        <f t="shared" si="234"/>
        <v>33122.949999999997</v>
      </c>
      <c r="AJ297" s="4">
        <f t="shared" si="234"/>
        <v>0</v>
      </c>
      <c r="AK297" s="4">
        <f t="shared" si="234"/>
        <v>33122.949999999997</v>
      </c>
      <c r="AL297" s="4">
        <f t="shared" si="234"/>
        <v>0</v>
      </c>
      <c r="AM297" s="4">
        <f t="shared" si="234"/>
        <v>33122.949999999997</v>
      </c>
    </row>
    <row r="298" spans="1:39" ht="31.5" hidden="1" customHeight="1" outlineLevel="7" x14ac:dyDescent="0.2">
      <c r="A298" s="138" t="s">
        <v>35</v>
      </c>
      <c r="B298" s="138" t="s">
        <v>220</v>
      </c>
      <c r="C298" s="138" t="s">
        <v>233</v>
      </c>
      <c r="D298" s="138" t="s">
        <v>143</v>
      </c>
      <c r="E298" s="11" t="s">
        <v>144</v>
      </c>
      <c r="F298" s="16">
        <v>81989.695269999997</v>
      </c>
      <c r="G298" s="5"/>
      <c r="H298" s="5">
        <f>SUM(F298:G298)</f>
        <v>81989.695269999997</v>
      </c>
      <c r="I298" s="5"/>
      <c r="J298" s="5">
        <v>247.4365</v>
      </c>
      <c r="K298" s="5"/>
      <c r="L298" s="5">
        <f>SUM(H298:K298)</f>
        <v>82237.131769999993</v>
      </c>
      <c r="M298" s="5">
        <f>23042.06547+423.55743</f>
        <v>23465.622900000002</v>
      </c>
      <c r="N298" s="5">
        <f>SUM(L298:M298)</f>
        <v>105702.75466999999</v>
      </c>
      <c r="O298" s="5"/>
      <c r="P298" s="5"/>
      <c r="Q298" s="5">
        <f>SUM(N298:P298)</f>
        <v>105702.75466999999</v>
      </c>
      <c r="R298" s="5"/>
      <c r="S298" s="5">
        <f>SUM(Q298:R298)</f>
        <v>105702.75466999999</v>
      </c>
      <c r="T298" s="16">
        <v>12838</v>
      </c>
      <c r="U298" s="5"/>
      <c r="V298" s="5">
        <f>SUM(T298:U298)</f>
        <v>12838</v>
      </c>
      <c r="W298" s="5"/>
      <c r="X298" s="5">
        <f>SUM(V298:W298)</f>
        <v>12838</v>
      </c>
      <c r="Y298" s="5"/>
      <c r="Z298" s="5">
        <f>SUM(X298:Y298)</f>
        <v>12838</v>
      </c>
      <c r="AA298" s="5"/>
      <c r="AB298" s="5">
        <f>SUM(Z298:AA298)</f>
        <v>12838</v>
      </c>
      <c r="AC298" s="5"/>
      <c r="AD298" s="5">
        <f>SUM(AB298:AC298)</f>
        <v>12838</v>
      </c>
      <c r="AE298" s="16">
        <v>33122.949999999997</v>
      </c>
      <c r="AF298" s="5"/>
      <c r="AG298" s="5">
        <f>SUM(AE298:AF298)</f>
        <v>33122.949999999997</v>
      </c>
      <c r="AH298" s="5"/>
      <c r="AI298" s="5">
        <f>SUM(AG298:AH298)</f>
        <v>33122.949999999997</v>
      </c>
      <c r="AJ298" s="5"/>
      <c r="AK298" s="5">
        <f>SUM(AI298:AJ298)</f>
        <v>33122.949999999997</v>
      </c>
      <c r="AL298" s="5"/>
      <c r="AM298" s="5">
        <f>SUM(AK298:AL298)</f>
        <v>33122.949999999997</v>
      </c>
    </row>
    <row r="299" spans="1:39" ht="47.25" hidden="1" customHeight="1" outlineLevel="5" x14ac:dyDescent="0.2">
      <c r="A299" s="137" t="s">
        <v>35</v>
      </c>
      <c r="B299" s="137" t="s">
        <v>220</v>
      </c>
      <c r="C299" s="137" t="s">
        <v>233</v>
      </c>
      <c r="D299" s="137"/>
      <c r="E299" s="13" t="s">
        <v>578</v>
      </c>
      <c r="F299" s="4">
        <f t="shared" ref="F299:U299" si="235">F300</f>
        <v>131700.9</v>
      </c>
      <c r="G299" s="4">
        <f t="shared" si="235"/>
        <v>0</v>
      </c>
      <c r="H299" s="4">
        <f t="shared" si="235"/>
        <v>131700.9</v>
      </c>
      <c r="I299" s="4">
        <f t="shared" si="235"/>
        <v>0</v>
      </c>
      <c r="J299" s="4">
        <f t="shared" si="235"/>
        <v>0</v>
      </c>
      <c r="K299" s="4">
        <f t="shared" si="235"/>
        <v>0</v>
      </c>
      <c r="L299" s="4">
        <f t="shared" si="235"/>
        <v>131700.9</v>
      </c>
      <c r="M299" s="4">
        <f t="shared" si="235"/>
        <v>0</v>
      </c>
      <c r="N299" s="4">
        <f t="shared" si="235"/>
        <v>131700.9</v>
      </c>
      <c r="O299" s="4">
        <f t="shared" si="235"/>
        <v>52398.8</v>
      </c>
      <c r="P299" s="4">
        <f t="shared" si="235"/>
        <v>0</v>
      </c>
      <c r="Q299" s="4">
        <f t="shared" si="235"/>
        <v>184099.7</v>
      </c>
      <c r="R299" s="4">
        <f t="shared" si="235"/>
        <v>0</v>
      </c>
      <c r="S299" s="4">
        <f t="shared" si="235"/>
        <v>184099.7</v>
      </c>
      <c r="T299" s="4">
        <f t="shared" si="235"/>
        <v>0</v>
      </c>
      <c r="U299" s="4">
        <f t="shared" si="235"/>
        <v>0</v>
      </c>
      <c r="V299" s="4"/>
      <c r="W299" s="4">
        <f>W300</f>
        <v>0</v>
      </c>
      <c r="X299" s="4">
        <f>X300</f>
        <v>0</v>
      </c>
      <c r="Y299" s="4">
        <f>Y300</f>
        <v>0</v>
      </c>
      <c r="Z299" s="4">
        <f>Z300</f>
        <v>0</v>
      </c>
      <c r="AA299" s="4">
        <f>AA300</f>
        <v>0</v>
      </c>
      <c r="AB299" s="4"/>
      <c r="AC299" s="4">
        <f>AC300</f>
        <v>0</v>
      </c>
      <c r="AD299" s="4"/>
      <c r="AE299" s="4">
        <f>AE300</f>
        <v>0</v>
      </c>
      <c r="AF299" s="4">
        <f>AF300</f>
        <v>0</v>
      </c>
      <c r="AG299" s="4"/>
      <c r="AH299" s="4">
        <f>AH300</f>
        <v>0</v>
      </c>
      <c r="AI299" s="4">
        <f>AI300</f>
        <v>0</v>
      </c>
      <c r="AJ299" s="4">
        <f>AJ300</f>
        <v>0</v>
      </c>
      <c r="AK299" s="4"/>
      <c r="AL299" s="4">
        <f>AL300</f>
        <v>0</v>
      </c>
      <c r="AM299" s="4"/>
    </row>
    <row r="300" spans="1:39" ht="31.5" hidden="1" customHeight="1" outlineLevel="7" x14ac:dyDescent="0.2">
      <c r="A300" s="138" t="s">
        <v>35</v>
      </c>
      <c r="B300" s="138" t="s">
        <v>220</v>
      </c>
      <c r="C300" s="138" t="s">
        <v>233</v>
      </c>
      <c r="D300" s="138" t="s">
        <v>143</v>
      </c>
      <c r="E300" s="11" t="s">
        <v>144</v>
      </c>
      <c r="F300" s="5">
        <v>131700.9</v>
      </c>
      <c r="G300" s="5"/>
      <c r="H300" s="5">
        <f>SUM(F300:G300)</f>
        <v>131700.9</v>
      </c>
      <c r="I300" s="5"/>
      <c r="J300" s="5"/>
      <c r="K300" s="5"/>
      <c r="L300" s="5">
        <f>SUM(H300:K300)</f>
        <v>131700.9</v>
      </c>
      <c r="M300" s="5"/>
      <c r="N300" s="5">
        <f>SUM(L300:M300)</f>
        <v>131700.9</v>
      </c>
      <c r="O300" s="5">
        <v>52398.8</v>
      </c>
      <c r="P300" s="5"/>
      <c r="Q300" s="5">
        <f>SUM(N300:P300)</f>
        <v>184099.7</v>
      </c>
      <c r="R300" s="5"/>
      <c r="S300" s="5">
        <f>SUM(Q300:R300)</f>
        <v>184099.7</v>
      </c>
      <c r="T300" s="5"/>
      <c r="U300" s="5"/>
      <c r="V300" s="5"/>
      <c r="W300" s="5"/>
      <c r="X300" s="5">
        <f>SUM(V300:W300)</f>
        <v>0</v>
      </c>
      <c r="Y300" s="5"/>
      <c r="Z300" s="5">
        <f>SUM(X300:Y300)</f>
        <v>0</v>
      </c>
      <c r="AA300" s="5"/>
      <c r="AB300" s="5"/>
      <c r="AC300" s="5"/>
      <c r="AD300" s="5"/>
      <c r="AE300" s="5"/>
      <c r="AF300" s="5"/>
      <c r="AG300" s="5"/>
      <c r="AH300" s="5"/>
      <c r="AI300" s="5">
        <f>SUM(AG300:AH300)</f>
        <v>0</v>
      </c>
      <c r="AJ300" s="5"/>
      <c r="AK300" s="5"/>
      <c r="AL300" s="5"/>
      <c r="AM300" s="5"/>
    </row>
    <row r="301" spans="1:39" ht="31.5" outlineLevel="7" x14ac:dyDescent="0.2">
      <c r="A301" s="137" t="s">
        <v>35</v>
      </c>
      <c r="B301" s="137" t="s">
        <v>220</v>
      </c>
      <c r="C301" s="137" t="s">
        <v>805</v>
      </c>
      <c r="D301" s="137"/>
      <c r="E301" s="13" t="s">
        <v>806</v>
      </c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4">
        <f>R302</f>
        <v>1077.4570000000001</v>
      </c>
      <c r="S301" s="4">
        <f>S302</f>
        <v>1077.4570000000001</v>
      </c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</row>
    <row r="302" spans="1:39" ht="31.5" outlineLevel="7" x14ac:dyDescent="0.2">
      <c r="A302" s="138" t="s">
        <v>35</v>
      </c>
      <c r="B302" s="138" t="s">
        <v>220</v>
      </c>
      <c r="C302" s="138" t="s">
        <v>805</v>
      </c>
      <c r="D302" s="138" t="s">
        <v>92</v>
      </c>
      <c r="E302" s="11" t="s">
        <v>93</v>
      </c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>
        <v>1077.4570000000001</v>
      </c>
      <c r="S302" s="5">
        <f>SUM(Q302:R302)</f>
        <v>1077.4570000000001</v>
      </c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</row>
    <row r="303" spans="1:39" ht="47.25" hidden="1" outlineLevel="4" x14ac:dyDescent="0.2">
      <c r="A303" s="137" t="s">
        <v>35</v>
      </c>
      <c r="B303" s="137" t="s">
        <v>220</v>
      </c>
      <c r="C303" s="137" t="s">
        <v>234</v>
      </c>
      <c r="D303" s="137"/>
      <c r="E303" s="13" t="s">
        <v>235</v>
      </c>
      <c r="F303" s="4">
        <f t="shared" ref="F303:AF303" si="236">F304+F306</f>
        <v>80654.5</v>
      </c>
      <c r="G303" s="4">
        <f t="shared" si="236"/>
        <v>-9717.7000000000007</v>
      </c>
      <c r="H303" s="4">
        <f t="shared" si="236"/>
        <v>70936.800000000003</v>
      </c>
      <c r="I303" s="4">
        <f t="shared" si="236"/>
        <v>0</v>
      </c>
      <c r="J303" s="4">
        <f t="shared" si="236"/>
        <v>0</v>
      </c>
      <c r="K303" s="4">
        <f t="shared" si="236"/>
        <v>0</v>
      </c>
      <c r="L303" s="4">
        <f t="shared" si="236"/>
        <v>70936.800000000003</v>
      </c>
      <c r="M303" s="4">
        <f t="shared" si="236"/>
        <v>0</v>
      </c>
      <c r="N303" s="4">
        <f t="shared" si="236"/>
        <v>70936.800000000003</v>
      </c>
      <c r="O303" s="4">
        <f t="shared" si="236"/>
        <v>19877.7</v>
      </c>
      <c r="P303" s="4">
        <f t="shared" si="236"/>
        <v>0</v>
      </c>
      <c r="Q303" s="4">
        <f t="shared" si="236"/>
        <v>90814.5</v>
      </c>
      <c r="R303" s="4">
        <f t="shared" si="236"/>
        <v>0</v>
      </c>
      <c r="S303" s="4">
        <f t="shared" si="236"/>
        <v>90814.5</v>
      </c>
      <c r="T303" s="4">
        <f t="shared" si="236"/>
        <v>209584</v>
      </c>
      <c r="U303" s="4">
        <f t="shared" si="236"/>
        <v>-4777.5</v>
      </c>
      <c r="V303" s="4">
        <f t="shared" si="236"/>
        <v>204806.5</v>
      </c>
      <c r="W303" s="4">
        <f t="shared" si="236"/>
        <v>0</v>
      </c>
      <c r="X303" s="4">
        <f t="shared" si="236"/>
        <v>204806.5</v>
      </c>
      <c r="Y303" s="4">
        <f t="shared" si="236"/>
        <v>0</v>
      </c>
      <c r="Z303" s="4">
        <f t="shared" si="236"/>
        <v>204806.5</v>
      </c>
      <c r="AA303" s="4">
        <f t="shared" si="236"/>
        <v>26328.300000000003</v>
      </c>
      <c r="AB303" s="4">
        <f t="shared" si="236"/>
        <v>231134.8</v>
      </c>
      <c r="AC303" s="4">
        <f t="shared" si="236"/>
        <v>0</v>
      </c>
      <c r="AD303" s="4">
        <f t="shared" si="236"/>
        <v>231134.8</v>
      </c>
      <c r="AE303" s="4">
        <f t="shared" si="236"/>
        <v>0</v>
      </c>
      <c r="AF303" s="4">
        <f t="shared" si="236"/>
        <v>0</v>
      </c>
      <c r="AG303" s="4"/>
      <c r="AH303" s="4">
        <f t="shared" ref="AH303:AM303" si="237">AH304+AH306</f>
        <v>0</v>
      </c>
      <c r="AI303" s="4">
        <f t="shared" si="237"/>
        <v>0</v>
      </c>
      <c r="AJ303" s="4">
        <f t="shared" si="237"/>
        <v>8183.53</v>
      </c>
      <c r="AK303" s="4">
        <f t="shared" si="237"/>
        <v>8183.53</v>
      </c>
      <c r="AL303" s="4">
        <f t="shared" si="237"/>
        <v>0</v>
      </c>
      <c r="AM303" s="4">
        <f t="shared" si="237"/>
        <v>8183.53</v>
      </c>
    </row>
    <row r="304" spans="1:39" ht="31.5" hidden="1" outlineLevel="5" x14ac:dyDescent="0.2">
      <c r="A304" s="137" t="s">
        <v>35</v>
      </c>
      <c r="B304" s="137" t="s">
        <v>220</v>
      </c>
      <c r="C304" s="137" t="s">
        <v>236</v>
      </c>
      <c r="D304" s="137"/>
      <c r="E304" s="13" t="s">
        <v>237</v>
      </c>
      <c r="F304" s="4">
        <f t="shared" ref="F304:AF304" si="238">F305</f>
        <v>76621.8</v>
      </c>
      <c r="G304" s="4">
        <f t="shared" si="238"/>
        <v>-9717.7000000000007</v>
      </c>
      <c r="H304" s="4">
        <f t="shared" si="238"/>
        <v>66904.100000000006</v>
      </c>
      <c r="I304" s="4">
        <f t="shared" si="238"/>
        <v>0</v>
      </c>
      <c r="J304" s="4">
        <f t="shared" si="238"/>
        <v>0</v>
      </c>
      <c r="K304" s="4">
        <f t="shared" si="238"/>
        <v>0</v>
      </c>
      <c r="L304" s="4">
        <f t="shared" si="238"/>
        <v>66904.100000000006</v>
      </c>
      <c r="M304" s="4">
        <f t="shared" si="238"/>
        <v>0</v>
      </c>
      <c r="N304" s="4">
        <f t="shared" si="238"/>
        <v>66904.100000000006</v>
      </c>
      <c r="O304" s="4">
        <f t="shared" si="238"/>
        <v>19303.2</v>
      </c>
      <c r="P304" s="4">
        <f t="shared" si="238"/>
        <v>0</v>
      </c>
      <c r="Q304" s="4">
        <f t="shared" si="238"/>
        <v>86207.3</v>
      </c>
      <c r="R304" s="4">
        <f t="shared" si="238"/>
        <v>0</v>
      </c>
      <c r="S304" s="4">
        <f t="shared" si="238"/>
        <v>86207.3</v>
      </c>
      <c r="T304" s="4">
        <f t="shared" si="238"/>
        <v>199104.8</v>
      </c>
      <c r="U304" s="4">
        <f t="shared" si="238"/>
        <v>-4777.5</v>
      </c>
      <c r="V304" s="4">
        <f t="shared" si="238"/>
        <v>194327.3</v>
      </c>
      <c r="W304" s="4">
        <f t="shared" si="238"/>
        <v>0</v>
      </c>
      <c r="X304" s="4">
        <f t="shared" si="238"/>
        <v>194327.3</v>
      </c>
      <c r="Y304" s="4">
        <f t="shared" si="238"/>
        <v>0</v>
      </c>
      <c r="Z304" s="4">
        <f t="shared" si="238"/>
        <v>194327.3</v>
      </c>
      <c r="AA304" s="4">
        <f t="shared" si="238"/>
        <v>26160.9</v>
      </c>
      <c r="AB304" s="4">
        <f t="shared" si="238"/>
        <v>220488.19999999998</v>
      </c>
      <c r="AC304" s="4">
        <f t="shared" si="238"/>
        <v>0</v>
      </c>
      <c r="AD304" s="4">
        <f t="shared" si="238"/>
        <v>220488.19999999998</v>
      </c>
      <c r="AE304" s="4">
        <f t="shared" si="238"/>
        <v>0</v>
      </c>
      <c r="AF304" s="4">
        <f t="shared" si="238"/>
        <v>0</v>
      </c>
      <c r="AG304" s="4"/>
      <c r="AH304" s="4">
        <f>AH305</f>
        <v>0</v>
      </c>
      <c r="AI304" s="4">
        <f>AI305</f>
        <v>0</v>
      </c>
      <c r="AJ304" s="4">
        <f>AJ305</f>
        <v>0</v>
      </c>
      <c r="AK304" s="4"/>
      <c r="AL304" s="4">
        <f>AL305</f>
        <v>0</v>
      </c>
      <c r="AM304" s="4">
        <f>AM305</f>
        <v>0</v>
      </c>
    </row>
    <row r="305" spans="1:39" ht="31.5" hidden="1" outlineLevel="7" x14ac:dyDescent="0.2">
      <c r="A305" s="138" t="s">
        <v>35</v>
      </c>
      <c r="B305" s="138" t="s">
        <v>220</v>
      </c>
      <c r="C305" s="138" t="s">
        <v>236</v>
      </c>
      <c r="D305" s="138" t="s">
        <v>143</v>
      </c>
      <c r="E305" s="11" t="s">
        <v>144</v>
      </c>
      <c r="F305" s="5">
        <v>76621.8</v>
      </c>
      <c r="G305" s="5">
        <v>-9717.7000000000007</v>
      </c>
      <c r="H305" s="5">
        <f>SUM(F305:G305)</f>
        <v>66904.100000000006</v>
      </c>
      <c r="I305" s="5"/>
      <c r="J305" s="5"/>
      <c r="K305" s="5"/>
      <c r="L305" s="5">
        <f>SUM(H305:K305)</f>
        <v>66904.100000000006</v>
      </c>
      <c r="M305" s="5"/>
      <c r="N305" s="5">
        <f>SUM(L305:M305)</f>
        <v>66904.100000000006</v>
      </c>
      <c r="O305" s="5">
        <v>19303.2</v>
      </c>
      <c r="P305" s="5"/>
      <c r="Q305" s="5">
        <f>SUM(N305:P305)</f>
        <v>86207.3</v>
      </c>
      <c r="R305" s="5"/>
      <c r="S305" s="5">
        <f>SUM(Q305:R305)</f>
        <v>86207.3</v>
      </c>
      <c r="T305" s="5">
        <v>199104.8</v>
      </c>
      <c r="U305" s="5">
        <v>-4777.5</v>
      </c>
      <c r="V305" s="5">
        <f>SUM(T305:U305)</f>
        <v>194327.3</v>
      </c>
      <c r="W305" s="5"/>
      <c r="X305" s="5">
        <f>SUM(V305:W305)</f>
        <v>194327.3</v>
      </c>
      <c r="Y305" s="5"/>
      <c r="Z305" s="5">
        <f>SUM(X305:Y305)</f>
        <v>194327.3</v>
      </c>
      <c r="AA305" s="5">
        <v>26160.9</v>
      </c>
      <c r="AB305" s="5">
        <f>SUM(Z305:AA305)</f>
        <v>220488.19999999998</v>
      </c>
      <c r="AC305" s="5"/>
      <c r="AD305" s="5">
        <f>SUM(AB305:AC305)</f>
        <v>220488.19999999998</v>
      </c>
      <c r="AE305" s="5"/>
      <c r="AF305" s="5"/>
      <c r="AG305" s="5"/>
      <c r="AH305" s="5"/>
      <c r="AI305" s="5">
        <f>SUM(AG305:AH305)</f>
        <v>0</v>
      </c>
      <c r="AJ305" s="5"/>
      <c r="AK305" s="5"/>
      <c r="AL305" s="5"/>
      <c r="AM305" s="5">
        <f>SUM(AK305:AL305)</f>
        <v>0</v>
      </c>
    </row>
    <row r="306" spans="1:39" ht="31.5" hidden="1" outlineLevel="5" x14ac:dyDescent="0.2">
      <c r="A306" s="137" t="s">
        <v>35</v>
      </c>
      <c r="B306" s="137" t="s">
        <v>220</v>
      </c>
      <c r="C306" s="137" t="s">
        <v>238</v>
      </c>
      <c r="D306" s="137"/>
      <c r="E306" s="13" t="s">
        <v>239</v>
      </c>
      <c r="F306" s="4">
        <f t="shared" ref="F306:AF306" si="239">F307</f>
        <v>4032.7</v>
      </c>
      <c r="G306" s="4">
        <f t="shared" si="239"/>
        <v>0</v>
      </c>
      <c r="H306" s="4">
        <f t="shared" si="239"/>
        <v>4032.7</v>
      </c>
      <c r="I306" s="4">
        <f t="shared" si="239"/>
        <v>0</v>
      </c>
      <c r="J306" s="4">
        <f t="shared" si="239"/>
        <v>0</v>
      </c>
      <c r="K306" s="4">
        <f t="shared" si="239"/>
        <v>0</v>
      </c>
      <c r="L306" s="4">
        <f t="shared" si="239"/>
        <v>4032.7</v>
      </c>
      <c r="M306" s="4">
        <f t="shared" si="239"/>
        <v>0</v>
      </c>
      <c r="N306" s="4">
        <f t="shared" si="239"/>
        <v>4032.7</v>
      </c>
      <c r="O306" s="4">
        <f t="shared" si="239"/>
        <v>574.5</v>
      </c>
      <c r="P306" s="4">
        <f t="shared" si="239"/>
        <v>0</v>
      </c>
      <c r="Q306" s="4">
        <f t="shared" si="239"/>
        <v>4607.2</v>
      </c>
      <c r="R306" s="4">
        <f t="shared" si="239"/>
        <v>0</v>
      </c>
      <c r="S306" s="4">
        <f t="shared" si="239"/>
        <v>4607.2</v>
      </c>
      <c r="T306" s="4">
        <f t="shared" si="239"/>
        <v>10479.200000000001</v>
      </c>
      <c r="U306" s="4">
        <f t="shared" si="239"/>
        <v>0</v>
      </c>
      <c r="V306" s="4">
        <f t="shared" si="239"/>
        <v>10479.200000000001</v>
      </c>
      <c r="W306" s="4">
        <f t="shared" si="239"/>
        <v>0</v>
      </c>
      <c r="X306" s="4">
        <f t="shared" si="239"/>
        <v>10479.200000000001</v>
      </c>
      <c r="Y306" s="4">
        <f t="shared" si="239"/>
        <v>0</v>
      </c>
      <c r="Z306" s="4">
        <f t="shared" si="239"/>
        <v>10479.200000000001</v>
      </c>
      <c r="AA306" s="4">
        <f t="shared" si="239"/>
        <v>167.4</v>
      </c>
      <c r="AB306" s="4">
        <f t="shared" si="239"/>
        <v>10646.6</v>
      </c>
      <c r="AC306" s="4">
        <f t="shared" si="239"/>
        <v>0</v>
      </c>
      <c r="AD306" s="4">
        <f t="shared" si="239"/>
        <v>10646.6</v>
      </c>
      <c r="AE306" s="4">
        <f t="shared" si="239"/>
        <v>0</v>
      </c>
      <c r="AF306" s="4">
        <f t="shared" si="239"/>
        <v>0</v>
      </c>
      <c r="AG306" s="4"/>
      <c r="AH306" s="4">
        <f t="shared" ref="AH306:AM306" si="240">AH307</f>
        <v>0</v>
      </c>
      <c r="AI306" s="4">
        <f t="shared" si="240"/>
        <v>0</v>
      </c>
      <c r="AJ306" s="4">
        <f t="shared" si="240"/>
        <v>8183.53</v>
      </c>
      <c r="AK306" s="4">
        <f t="shared" si="240"/>
        <v>8183.53</v>
      </c>
      <c r="AL306" s="4">
        <f t="shared" si="240"/>
        <v>0</v>
      </c>
      <c r="AM306" s="4">
        <f t="shared" si="240"/>
        <v>8183.53</v>
      </c>
    </row>
    <row r="307" spans="1:39" ht="31.5" hidden="1" outlineLevel="7" x14ac:dyDescent="0.2">
      <c r="A307" s="138" t="s">
        <v>35</v>
      </c>
      <c r="B307" s="138" t="s">
        <v>220</v>
      </c>
      <c r="C307" s="138" t="s">
        <v>238</v>
      </c>
      <c r="D307" s="138" t="s">
        <v>143</v>
      </c>
      <c r="E307" s="11" t="s">
        <v>144</v>
      </c>
      <c r="F307" s="5">
        <v>4032.7</v>
      </c>
      <c r="G307" s="5"/>
      <c r="H307" s="5">
        <f>SUM(F307:G307)</f>
        <v>4032.7</v>
      </c>
      <c r="I307" s="5"/>
      <c r="J307" s="5"/>
      <c r="K307" s="5"/>
      <c r="L307" s="5">
        <f>SUM(H307:K307)</f>
        <v>4032.7</v>
      </c>
      <c r="M307" s="5"/>
      <c r="N307" s="5">
        <f>SUM(L307:M307)</f>
        <v>4032.7</v>
      </c>
      <c r="O307" s="5">
        <v>574.5</v>
      </c>
      <c r="P307" s="5"/>
      <c r="Q307" s="5">
        <f>SUM(N307:P307)</f>
        <v>4607.2</v>
      </c>
      <c r="R307" s="5"/>
      <c r="S307" s="5">
        <f>SUM(Q307:R307)</f>
        <v>4607.2</v>
      </c>
      <c r="T307" s="5">
        <v>10479.200000000001</v>
      </c>
      <c r="U307" s="5"/>
      <c r="V307" s="5">
        <f>SUM(T307:U307)</f>
        <v>10479.200000000001</v>
      </c>
      <c r="W307" s="5"/>
      <c r="X307" s="5">
        <f>SUM(V307:W307)</f>
        <v>10479.200000000001</v>
      </c>
      <c r="Y307" s="5"/>
      <c r="Z307" s="5">
        <f>SUM(X307:Y307)</f>
        <v>10479.200000000001</v>
      </c>
      <c r="AA307" s="5">
        <v>167.4</v>
      </c>
      <c r="AB307" s="5">
        <f>SUM(Z307:AA307)</f>
        <v>10646.6</v>
      </c>
      <c r="AC307" s="5"/>
      <c r="AD307" s="5">
        <f>SUM(AB307:AC307)</f>
        <v>10646.6</v>
      </c>
      <c r="AE307" s="5"/>
      <c r="AF307" s="5"/>
      <c r="AG307" s="5"/>
      <c r="AH307" s="5"/>
      <c r="AI307" s="5">
        <f>SUM(AG307:AH307)</f>
        <v>0</v>
      </c>
      <c r="AJ307" s="5">
        <v>8183.53</v>
      </c>
      <c r="AK307" s="5">
        <f>SUM(AI307:AJ307)</f>
        <v>8183.53</v>
      </c>
      <c r="AL307" s="5"/>
      <c r="AM307" s="5">
        <f>SUM(AK307:AL307)</f>
        <v>8183.53</v>
      </c>
    </row>
    <row r="308" spans="1:39" ht="15.75" outlineLevel="1" x14ac:dyDescent="0.2">
      <c r="A308" s="137" t="s">
        <v>35</v>
      </c>
      <c r="B308" s="137" t="s">
        <v>242</v>
      </c>
      <c r="C308" s="137"/>
      <c r="D308" s="137"/>
      <c r="E308" s="13" t="s">
        <v>243</v>
      </c>
      <c r="F308" s="4">
        <f t="shared" ref="F308:O309" si="241">F309</f>
        <v>7374.5</v>
      </c>
      <c r="G308" s="4">
        <f t="shared" si="241"/>
        <v>0</v>
      </c>
      <c r="H308" s="4">
        <f t="shared" si="241"/>
        <v>7374.5</v>
      </c>
      <c r="I308" s="4">
        <f t="shared" si="241"/>
        <v>0</v>
      </c>
      <c r="J308" s="4">
        <f t="shared" si="241"/>
        <v>9397.7464900000014</v>
      </c>
      <c r="K308" s="4">
        <f t="shared" si="241"/>
        <v>60.699640000000002</v>
      </c>
      <c r="L308" s="4">
        <f t="shared" si="241"/>
        <v>16832.94613</v>
      </c>
      <c r="M308" s="4">
        <f t="shared" si="241"/>
        <v>2052.7973200000001</v>
      </c>
      <c r="N308" s="4">
        <f t="shared" si="241"/>
        <v>18885.743450000002</v>
      </c>
      <c r="O308" s="4">
        <f t="shared" si="241"/>
        <v>0</v>
      </c>
      <c r="P308" s="4">
        <f t="shared" ref="P308:Y309" si="242">P309</f>
        <v>0</v>
      </c>
      <c r="Q308" s="4">
        <f t="shared" si="242"/>
        <v>18885.743450000002</v>
      </c>
      <c r="R308" s="4">
        <f t="shared" si="242"/>
        <v>2000</v>
      </c>
      <c r="S308" s="4">
        <f t="shared" si="242"/>
        <v>20885.743450000002</v>
      </c>
      <c r="T308" s="4">
        <f t="shared" si="242"/>
        <v>5875</v>
      </c>
      <c r="U308" s="4">
        <f t="shared" si="242"/>
        <v>0</v>
      </c>
      <c r="V308" s="4">
        <f t="shared" si="242"/>
        <v>5875</v>
      </c>
      <c r="W308" s="4">
        <f t="shared" si="242"/>
        <v>0</v>
      </c>
      <c r="X308" s="4">
        <f t="shared" si="242"/>
        <v>5875</v>
      </c>
      <c r="Y308" s="4">
        <f t="shared" si="242"/>
        <v>0</v>
      </c>
      <c r="Z308" s="4">
        <f t="shared" ref="Z308:AI309" si="243">Z309</f>
        <v>5875</v>
      </c>
      <c r="AA308" s="4">
        <f t="shared" si="243"/>
        <v>0</v>
      </c>
      <c r="AB308" s="4">
        <f t="shared" si="243"/>
        <v>5875</v>
      </c>
      <c r="AC308" s="4">
        <f t="shared" si="243"/>
        <v>0</v>
      </c>
      <c r="AD308" s="4">
        <f t="shared" si="243"/>
        <v>5875</v>
      </c>
      <c r="AE308" s="4">
        <f t="shared" si="243"/>
        <v>5875</v>
      </c>
      <c r="AF308" s="4">
        <f t="shared" si="243"/>
        <v>0</v>
      </c>
      <c r="AG308" s="4">
        <f t="shared" si="243"/>
        <v>5875</v>
      </c>
      <c r="AH308" s="4">
        <f t="shared" si="243"/>
        <v>0</v>
      </c>
      <c r="AI308" s="4">
        <f t="shared" si="243"/>
        <v>5875</v>
      </c>
      <c r="AJ308" s="4">
        <f t="shared" ref="AJ308:AM309" si="244">AJ309</f>
        <v>0</v>
      </c>
      <c r="AK308" s="4">
        <f t="shared" si="244"/>
        <v>5875</v>
      </c>
      <c r="AL308" s="4">
        <f t="shared" si="244"/>
        <v>0</v>
      </c>
      <c r="AM308" s="4">
        <f t="shared" si="244"/>
        <v>5875</v>
      </c>
    </row>
    <row r="309" spans="1:39" ht="31.5" outlineLevel="2" x14ac:dyDescent="0.2">
      <c r="A309" s="137" t="s">
        <v>35</v>
      </c>
      <c r="B309" s="137" t="s">
        <v>242</v>
      </c>
      <c r="C309" s="137" t="s">
        <v>170</v>
      </c>
      <c r="D309" s="137"/>
      <c r="E309" s="13" t="s">
        <v>171</v>
      </c>
      <c r="F309" s="4">
        <f t="shared" si="241"/>
        <v>7374.5</v>
      </c>
      <c r="G309" s="4">
        <f t="shared" si="241"/>
        <v>0</v>
      </c>
      <c r="H309" s="4">
        <f t="shared" si="241"/>
        <v>7374.5</v>
      </c>
      <c r="I309" s="4">
        <f t="shared" si="241"/>
        <v>0</v>
      </c>
      <c r="J309" s="4">
        <f t="shared" si="241"/>
        <v>9397.7464900000014</v>
      </c>
      <c r="K309" s="4">
        <f t="shared" si="241"/>
        <v>60.699640000000002</v>
      </c>
      <c r="L309" s="4">
        <f t="shared" si="241"/>
        <v>16832.94613</v>
      </c>
      <c r="M309" s="4">
        <f t="shared" si="241"/>
        <v>2052.7973200000001</v>
      </c>
      <c r="N309" s="4">
        <f t="shared" si="241"/>
        <v>18885.743450000002</v>
      </c>
      <c r="O309" s="4">
        <f t="shared" si="241"/>
        <v>0</v>
      </c>
      <c r="P309" s="4">
        <f t="shared" si="242"/>
        <v>0</v>
      </c>
      <c r="Q309" s="4">
        <f t="shared" si="242"/>
        <v>18885.743450000002</v>
      </c>
      <c r="R309" s="4">
        <f t="shared" si="242"/>
        <v>2000</v>
      </c>
      <c r="S309" s="4">
        <f t="shared" si="242"/>
        <v>20885.743450000002</v>
      </c>
      <c r="T309" s="4">
        <f t="shared" si="242"/>
        <v>5875</v>
      </c>
      <c r="U309" s="4">
        <f t="shared" si="242"/>
        <v>0</v>
      </c>
      <c r="V309" s="4">
        <f t="shared" si="242"/>
        <v>5875</v>
      </c>
      <c r="W309" s="4">
        <f t="shared" si="242"/>
        <v>0</v>
      </c>
      <c r="X309" s="4">
        <f t="shared" si="242"/>
        <v>5875</v>
      </c>
      <c r="Y309" s="4">
        <f t="shared" si="242"/>
        <v>0</v>
      </c>
      <c r="Z309" s="4">
        <f t="shared" si="243"/>
        <v>5875</v>
      </c>
      <c r="AA309" s="4">
        <f t="shared" si="243"/>
        <v>0</v>
      </c>
      <c r="AB309" s="4">
        <f t="shared" si="243"/>
        <v>5875</v>
      </c>
      <c r="AC309" s="4">
        <f t="shared" si="243"/>
        <v>0</v>
      </c>
      <c r="AD309" s="4">
        <f t="shared" si="243"/>
        <v>5875</v>
      </c>
      <c r="AE309" s="4">
        <f t="shared" si="243"/>
        <v>5875</v>
      </c>
      <c r="AF309" s="4">
        <f t="shared" si="243"/>
        <v>0</v>
      </c>
      <c r="AG309" s="4">
        <f t="shared" si="243"/>
        <v>5875</v>
      </c>
      <c r="AH309" s="4">
        <f t="shared" si="243"/>
        <v>0</v>
      </c>
      <c r="AI309" s="4">
        <f t="shared" si="243"/>
        <v>5875</v>
      </c>
      <c r="AJ309" s="4">
        <f t="shared" si="244"/>
        <v>0</v>
      </c>
      <c r="AK309" s="4">
        <f t="shared" si="244"/>
        <v>5875</v>
      </c>
      <c r="AL309" s="4">
        <f t="shared" si="244"/>
        <v>0</v>
      </c>
      <c r="AM309" s="4">
        <f t="shared" si="244"/>
        <v>5875</v>
      </c>
    </row>
    <row r="310" spans="1:39" ht="47.25" outlineLevel="3" x14ac:dyDescent="0.2">
      <c r="A310" s="137" t="s">
        <v>35</v>
      </c>
      <c r="B310" s="137" t="s">
        <v>242</v>
      </c>
      <c r="C310" s="137" t="s">
        <v>244</v>
      </c>
      <c r="D310" s="137"/>
      <c r="E310" s="13" t="s">
        <v>245</v>
      </c>
      <c r="F310" s="4">
        <f>F311+F320</f>
        <v>7374.5</v>
      </c>
      <c r="G310" s="4">
        <f>G311+G320</f>
        <v>0</v>
      </c>
      <c r="H310" s="4">
        <f>H311+H320</f>
        <v>7374.5</v>
      </c>
      <c r="I310" s="4">
        <f>I311+I320</f>
        <v>0</v>
      </c>
      <c r="J310" s="4">
        <f>J311+J320+J325</f>
        <v>9397.7464900000014</v>
      </c>
      <c r="K310" s="4">
        <f>K311+K320+K325</f>
        <v>60.699640000000002</v>
      </c>
      <c r="L310" s="4">
        <f>L311+L320+L325</f>
        <v>16832.94613</v>
      </c>
      <c r="M310" s="4">
        <f>M311+M320+M325</f>
        <v>2052.7973200000001</v>
      </c>
      <c r="N310" s="4">
        <f>N311+N320+N325</f>
        <v>18885.743450000002</v>
      </c>
      <c r="O310" s="4">
        <f>O311+O320</f>
        <v>0</v>
      </c>
      <c r="P310" s="4">
        <f t="shared" ref="P310:Z310" si="245">P311+P320+P325</f>
        <v>0</v>
      </c>
      <c r="Q310" s="4">
        <f t="shared" si="245"/>
        <v>18885.743450000002</v>
      </c>
      <c r="R310" s="4">
        <f t="shared" si="245"/>
        <v>2000</v>
      </c>
      <c r="S310" s="4">
        <f t="shared" si="245"/>
        <v>20885.743450000002</v>
      </c>
      <c r="T310" s="4">
        <f t="shared" si="245"/>
        <v>5875</v>
      </c>
      <c r="U310" s="4">
        <f t="shared" si="245"/>
        <v>0</v>
      </c>
      <c r="V310" s="4">
        <f t="shared" si="245"/>
        <v>5875</v>
      </c>
      <c r="W310" s="4">
        <f t="shared" si="245"/>
        <v>0</v>
      </c>
      <c r="X310" s="4">
        <f t="shared" si="245"/>
        <v>5875</v>
      </c>
      <c r="Y310" s="4">
        <f t="shared" si="245"/>
        <v>0</v>
      </c>
      <c r="Z310" s="4">
        <f t="shared" si="245"/>
        <v>5875</v>
      </c>
      <c r="AA310" s="4">
        <f>AA311+AA320</f>
        <v>0</v>
      </c>
      <c r="AB310" s="4">
        <f>AB311+AB320+AB325</f>
        <v>5875</v>
      </c>
      <c r="AC310" s="4">
        <f>AC311+AC320</f>
        <v>0</v>
      </c>
      <c r="AD310" s="4">
        <f t="shared" ref="AD310:AI310" si="246">AD311+AD320+AD325</f>
        <v>5875</v>
      </c>
      <c r="AE310" s="4">
        <f t="shared" si="246"/>
        <v>5875</v>
      </c>
      <c r="AF310" s="4">
        <f t="shared" si="246"/>
        <v>0</v>
      </c>
      <c r="AG310" s="4">
        <f t="shared" si="246"/>
        <v>5875</v>
      </c>
      <c r="AH310" s="4">
        <f t="shared" si="246"/>
        <v>0</v>
      </c>
      <c r="AI310" s="4">
        <f t="shared" si="246"/>
        <v>5875</v>
      </c>
      <c r="AJ310" s="4">
        <f>AJ311+AJ320</f>
        <v>0</v>
      </c>
      <c r="AK310" s="4">
        <f>AK311+AK320+AK325</f>
        <v>5875</v>
      </c>
      <c r="AL310" s="4">
        <f>AL311+AL320</f>
        <v>0</v>
      </c>
      <c r="AM310" s="4">
        <f>AM311+AM320+AM325</f>
        <v>5875</v>
      </c>
    </row>
    <row r="311" spans="1:39" ht="47.25" outlineLevel="4" x14ac:dyDescent="0.2">
      <c r="A311" s="137" t="s">
        <v>35</v>
      </c>
      <c r="B311" s="137" t="s">
        <v>242</v>
      </c>
      <c r="C311" s="137" t="s">
        <v>246</v>
      </c>
      <c r="D311" s="137"/>
      <c r="E311" s="13" t="s">
        <v>247</v>
      </c>
      <c r="F311" s="4">
        <f>F312+F315</f>
        <v>5874.5</v>
      </c>
      <c r="G311" s="4">
        <f>G312+G315</f>
        <v>0</v>
      </c>
      <c r="H311" s="4">
        <f>H312+H315</f>
        <v>5874.5</v>
      </c>
      <c r="I311" s="4">
        <f t="shared" ref="I311:AM311" si="247">I312+I315+I318</f>
        <v>0</v>
      </c>
      <c r="J311" s="4">
        <f t="shared" si="247"/>
        <v>3675.80798</v>
      </c>
      <c r="K311" s="4">
        <f t="shared" si="247"/>
        <v>60.699640000000002</v>
      </c>
      <c r="L311" s="4">
        <f t="shared" si="247"/>
        <v>9611.0076200000003</v>
      </c>
      <c r="M311" s="60">
        <f t="shared" si="247"/>
        <v>-3.3360000000000001E-2</v>
      </c>
      <c r="N311" s="4">
        <f t="shared" si="247"/>
        <v>9610.9742600000009</v>
      </c>
      <c r="O311" s="4">
        <f t="shared" si="247"/>
        <v>0</v>
      </c>
      <c r="P311" s="4">
        <f t="shared" si="247"/>
        <v>0</v>
      </c>
      <c r="Q311" s="4">
        <f t="shared" si="247"/>
        <v>9610.9742600000009</v>
      </c>
      <c r="R311" s="4">
        <f t="shared" si="247"/>
        <v>2000</v>
      </c>
      <c r="S311" s="4">
        <f t="shared" si="247"/>
        <v>11610.974260000001</v>
      </c>
      <c r="T311" s="4">
        <f t="shared" si="247"/>
        <v>5875</v>
      </c>
      <c r="U311" s="4">
        <f t="shared" si="247"/>
        <v>0</v>
      </c>
      <c r="V311" s="4">
        <f t="shared" si="247"/>
        <v>5875</v>
      </c>
      <c r="W311" s="4">
        <f t="shared" si="247"/>
        <v>0</v>
      </c>
      <c r="X311" s="4">
        <f t="shared" si="247"/>
        <v>5875</v>
      </c>
      <c r="Y311" s="4">
        <f t="shared" si="247"/>
        <v>0</v>
      </c>
      <c r="Z311" s="4">
        <f t="shared" si="247"/>
        <v>5875</v>
      </c>
      <c r="AA311" s="4">
        <f t="shared" si="247"/>
        <v>0</v>
      </c>
      <c r="AB311" s="4">
        <f t="shared" si="247"/>
        <v>5875</v>
      </c>
      <c r="AC311" s="4">
        <f t="shared" si="247"/>
        <v>0</v>
      </c>
      <c r="AD311" s="4">
        <f t="shared" si="247"/>
        <v>5875</v>
      </c>
      <c r="AE311" s="4">
        <f t="shared" si="247"/>
        <v>5875</v>
      </c>
      <c r="AF311" s="4">
        <f t="shared" si="247"/>
        <v>0</v>
      </c>
      <c r="AG311" s="4">
        <f t="shared" si="247"/>
        <v>5875</v>
      </c>
      <c r="AH311" s="4">
        <f t="shared" si="247"/>
        <v>0</v>
      </c>
      <c r="AI311" s="4">
        <f t="shared" si="247"/>
        <v>5875</v>
      </c>
      <c r="AJ311" s="4">
        <f t="shared" si="247"/>
        <v>0</v>
      </c>
      <c r="AK311" s="4">
        <f t="shared" si="247"/>
        <v>5875</v>
      </c>
      <c r="AL311" s="4">
        <f t="shared" si="247"/>
        <v>0</v>
      </c>
      <c r="AM311" s="4">
        <f t="shared" si="247"/>
        <v>5875</v>
      </c>
    </row>
    <row r="312" spans="1:39" ht="63" outlineLevel="5" x14ac:dyDescent="0.2">
      <c r="A312" s="137" t="s">
        <v>35</v>
      </c>
      <c r="B312" s="137" t="s">
        <v>242</v>
      </c>
      <c r="C312" s="137" t="s">
        <v>248</v>
      </c>
      <c r="D312" s="137"/>
      <c r="E312" s="13" t="s">
        <v>249</v>
      </c>
      <c r="F312" s="4">
        <f>F314</f>
        <v>3874.5</v>
      </c>
      <c r="G312" s="4">
        <f>G314</f>
        <v>0</v>
      </c>
      <c r="H312" s="4">
        <f>H314</f>
        <v>3874.5</v>
      </c>
      <c r="I312" s="4">
        <f>I314</f>
        <v>0</v>
      </c>
      <c r="J312" s="4">
        <f>J314+J313</f>
        <v>302.43078000000003</v>
      </c>
      <c r="K312" s="4">
        <f>K314+K313</f>
        <v>0</v>
      </c>
      <c r="L312" s="4">
        <f>L314+L313</f>
        <v>4176.9307800000006</v>
      </c>
      <c r="M312" s="60">
        <f>M314+M313</f>
        <v>0</v>
      </c>
      <c r="N312" s="4">
        <f>N314+N313</f>
        <v>4176.9307800000006</v>
      </c>
      <c r="O312" s="4">
        <f>O314</f>
        <v>0</v>
      </c>
      <c r="P312" s="4">
        <f>P314+P313</f>
        <v>0</v>
      </c>
      <c r="Q312" s="4">
        <f>Q314+Q313</f>
        <v>4176.9307800000006</v>
      </c>
      <c r="R312" s="4">
        <f>R314+R313</f>
        <v>2000</v>
      </c>
      <c r="S312" s="4">
        <f>S314+S313</f>
        <v>6176.9307800000006</v>
      </c>
      <c r="T312" s="4">
        <f>T314</f>
        <v>3875</v>
      </c>
      <c r="U312" s="4">
        <f>U314</f>
        <v>0</v>
      </c>
      <c r="V312" s="4">
        <f>V314</f>
        <v>3875</v>
      </c>
      <c r="W312" s="4">
        <f>W314</f>
        <v>0</v>
      </c>
      <c r="X312" s="4">
        <f>X314</f>
        <v>3875</v>
      </c>
      <c r="Y312" s="4">
        <f>Y314+Y313</f>
        <v>0</v>
      </c>
      <c r="Z312" s="4">
        <f>Z314+Z313</f>
        <v>3875</v>
      </c>
      <c r="AA312" s="4">
        <f>AA314</f>
        <v>0</v>
      </c>
      <c r="AB312" s="4">
        <f>AB314+AB313</f>
        <v>3875</v>
      </c>
      <c r="AC312" s="4">
        <f>AC314</f>
        <v>0</v>
      </c>
      <c r="AD312" s="4">
        <f>AD314+AD313</f>
        <v>3875</v>
      </c>
      <c r="AE312" s="4">
        <f t="shared" ref="AE312:AJ312" si="248">AE314</f>
        <v>3875</v>
      </c>
      <c r="AF312" s="4">
        <f t="shared" si="248"/>
        <v>0</v>
      </c>
      <c r="AG312" s="4">
        <f t="shared" si="248"/>
        <v>3875</v>
      </c>
      <c r="AH312" s="4">
        <f t="shared" si="248"/>
        <v>0</v>
      </c>
      <c r="AI312" s="4">
        <f t="shared" si="248"/>
        <v>3875</v>
      </c>
      <c r="AJ312" s="4">
        <f t="shared" si="248"/>
        <v>0</v>
      </c>
      <c r="AK312" s="4">
        <f>AK314+AK313</f>
        <v>3875</v>
      </c>
      <c r="AL312" s="4">
        <f>AL314</f>
        <v>0</v>
      </c>
      <c r="AM312" s="4">
        <f>AM314+AM313</f>
        <v>3875</v>
      </c>
    </row>
    <row r="313" spans="1:39" ht="15.75" hidden="1" outlineLevel="5" x14ac:dyDescent="0.2">
      <c r="A313" s="138" t="s">
        <v>35</v>
      </c>
      <c r="B313" s="138" t="s">
        <v>242</v>
      </c>
      <c r="C313" s="138" t="s">
        <v>248</v>
      </c>
      <c r="D313" s="6" t="s">
        <v>11</v>
      </c>
      <c r="E313" s="10" t="s">
        <v>591</v>
      </c>
      <c r="F313" s="4"/>
      <c r="G313" s="4"/>
      <c r="H313" s="4"/>
      <c r="I313" s="4"/>
      <c r="J313" s="5">
        <f>104.17804+86.42412</f>
        <v>190.60216</v>
      </c>
      <c r="K313" s="5">
        <f>73+80</f>
        <v>153</v>
      </c>
      <c r="L313" s="5">
        <f>SUM(H313:K313)</f>
        <v>343.60216000000003</v>
      </c>
      <c r="M313" s="17"/>
      <c r="N313" s="5">
        <f>SUM(L313:M313)</f>
        <v>343.60216000000003</v>
      </c>
      <c r="O313" s="4"/>
      <c r="P313" s="5"/>
      <c r="Q313" s="5">
        <f>SUM(N313:P313)</f>
        <v>343.60216000000003</v>
      </c>
      <c r="R313" s="5"/>
      <c r="S313" s="5">
        <f>SUM(Q313:R313)</f>
        <v>343.60216000000003</v>
      </c>
      <c r="T313" s="4"/>
      <c r="U313" s="4"/>
      <c r="V313" s="4"/>
      <c r="W313" s="4"/>
      <c r="X313" s="4"/>
      <c r="Y313" s="5"/>
      <c r="Z313" s="5">
        <f>SUM(X313:Y313)</f>
        <v>0</v>
      </c>
      <c r="AA313" s="4"/>
      <c r="AB313" s="5">
        <f>SUM(Z313:AA313)</f>
        <v>0</v>
      </c>
      <c r="AC313" s="4"/>
      <c r="AD313" s="5">
        <f>SUM(AB313:AC313)</f>
        <v>0</v>
      </c>
      <c r="AE313" s="4"/>
      <c r="AF313" s="4"/>
      <c r="AG313" s="4"/>
      <c r="AH313" s="4"/>
      <c r="AI313" s="4"/>
      <c r="AJ313" s="4"/>
      <c r="AK313" s="5">
        <f>SUM(AI313:AJ313)</f>
        <v>0</v>
      </c>
      <c r="AL313" s="4"/>
      <c r="AM313" s="5">
        <f>SUM(AK313:AL313)</f>
        <v>0</v>
      </c>
    </row>
    <row r="314" spans="1:39" ht="15.75" outlineLevel="7" x14ac:dyDescent="0.2">
      <c r="A314" s="138" t="s">
        <v>35</v>
      </c>
      <c r="B314" s="138" t="s">
        <v>242</v>
      </c>
      <c r="C314" s="138" t="s">
        <v>248</v>
      </c>
      <c r="D314" s="138" t="s">
        <v>27</v>
      </c>
      <c r="E314" s="11" t="s">
        <v>28</v>
      </c>
      <c r="F314" s="5">
        <v>3874.5</v>
      </c>
      <c r="G314" s="5"/>
      <c r="H314" s="5">
        <f>SUM(F314:G314)</f>
        <v>3874.5</v>
      </c>
      <c r="I314" s="5"/>
      <c r="J314" s="5">
        <f>46.16767+23.00301+42.65794</f>
        <v>111.82862</v>
      </c>
      <c r="K314" s="5">
        <f>-73-80</f>
        <v>-153</v>
      </c>
      <c r="L314" s="5">
        <f>SUM(H314:K314)</f>
        <v>3833.3286200000002</v>
      </c>
      <c r="M314" s="17"/>
      <c r="N314" s="5">
        <f>SUM(L314:M314)</f>
        <v>3833.3286200000002</v>
      </c>
      <c r="O314" s="5"/>
      <c r="P314" s="5"/>
      <c r="Q314" s="5">
        <f>SUM(N314:P314)</f>
        <v>3833.3286200000002</v>
      </c>
      <c r="R314" s="5">
        <v>2000</v>
      </c>
      <c r="S314" s="5">
        <f>SUM(Q314:R314)</f>
        <v>5833.3286200000002</v>
      </c>
      <c r="T314" s="5">
        <v>3875</v>
      </c>
      <c r="U314" s="5"/>
      <c r="V314" s="5">
        <f>SUM(T314:U314)</f>
        <v>3875</v>
      </c>
      <c r="W314" s="5"/>
      <c r="X314" s="5">
        <f>SUM(V314:W314)</f>
        <v>3875</v>
      </c>
      <c r="Y314" s="5"/>
      <c r="Z314" s="5">
        <f>SUM(X314:Y314)</f>
        <v>3875</v>
      </c>
      <c r="AA314" s="5"/>
      <c r="AB314" s="5">
        <f>SUM(Z314:AA314)</f>
        <v>3875</v>
      </c>
      <c r="AC314" s="5"/>
      <c r="AD314" s="5">
        <f>SUM(AB314:AC314)</f>
        <v>3875</v>
      </c>
      <c r="AE314" s="5">
        <v>3875</v>
      </c>
      <c r="AF314" s="5"/>
      <c r="AG314" s="5">
        <f>SUM(AE314:AF314)</f>
        <v>3875</v>
      </c>
      <c r="AH314" s="5"/>
      <c r="AI314" s="5">
        <f>SUM(AG314:AH314)</f>
        <v>3875</v>
      </c>
      <c r="AJ314" s="5"/>
      <c r="AK314" s="5">
        <f>SUM(AI314:AJ314)</f>
        <v>3875</v>
      </c>
      <c r="AL314" s="5"/>
      <c r="AM314" s="5">
        <f>SUM(AK314:AL314)</f>
        <v>3875</v>
      </c>
    </row>
    <row r="315" spans="1:39" ht="31.5" hidden="1" outlineLevel="5" x14ac:dyDescent="0.2">
      <c r="A315" s="137" t="s">
        <v>35</v>
      </c>
      <c r="B315" s="137" t="s">
        <v>242</v>
      </c>
      <c r="C315" s="137" t="s">
        <v>250</v>
      </c>
      <c r="D315" s="137"/>
      <c r="E315" s="13" t="s">
        <v>251</v>
      </c>
      <c r="F315" s="4">
        <f>F317</f>
        <v>2000</v>
      </c>
      <c r="G315" s="4">
        <f>G317</f>
        <v>0</v>
      </c>
      <c r="H315" s="4">
        <f>H317</f>
        <v>2000</v>
      </c>
      <c r="I315" s="4">
        <f>I317</f>
        <v>0</v>
      </c>
      <c r="J315" s="4">
        <f>J317+J316</f>
        <v>1.70686</v>
      </c>
      <c r="K315" s="4">
        <f>K317+K316</f>
        <v>60.699640000000002</v>
      </c>
      <c r="L315" s="4">
        <f>L317+L316</f>
        <v>2062.4064999999996</v>
      </c>
      <c r="M315" s="60">
        <f>M317+M316</f>
        <v>-3.3360000000000001E-2</v>
      </c>
      <c r="N315" s="4">
        <f>N317+N316</f>
        <v>2062.3731399999997</v>
      </c>
      <c r="O315" s="4">
        <f>O317</f>
        <v>0</v>
      </c>
      <c r="P315" s="4">
        <f>P317+P316</f>
        <v>0</v>
      </c>
      <c r="Q315" s="4">
        <f>Q317+Q316</f>
        <v>2062.3731399999997</v>
      </c>
      <c r="R315" s="4">
        <f>R317+R316</f>
        <v>0</v>
      </c>
      <c r="S315" s="4">
        <f>S317+S316</f>
        <v>2062.3731399999997</v>
      </c>
      <c r="T315" s="4">
        <f>T317</f>
        <v>2000</v>
      </c>
      <c r="U315" s="4">
        <f>U317</f>
        <v>0</v>
      </c>
      <c r="V315" s="4">
        <f>V317</f>
        <v>2000</v>
      </c>
      <c r="W315" s="4">
        <f>W317</f>
        <v>0</v>
      </c>
      <c r="X315" s="4">
        <f>X317</f>
        <v>2000</v>
      </c>
      <c r="Y315" s="4">
        <f>Y317+Y316</f>
        <v>0</v>
      </c>
      <c r="Z315" s="4">
        <f>Z317+Z316</f>
        <v>2000</v>
      </c>
      <c r="AA315" s="4">
        <f>AA317</f>
        <v>0</v>
      </c>
      <c r="AB315" s="4">
        <f>AB317+AB316</f>
        <v>2000</v>
      </c>
      <c r="AC315" s="4">
        <f>AC317</f>
        <v>0</v>
      </c>
      <c r="AD315" s="4">
        <f>AD317+AD316</f>
        <v>2000</v>
      </c>
      <c r="AE315" s="4">
        <f t="shared" ref="AE315:AJ315" si="249">AE317</f>
        <v>2000</v>
      </c>
      <c r="AF315" s="4">
        <f t="shared" si="249"/>
        <v>0</v>
      </c>
      <c r="AG315" s="4">
        <f t="shared" si="249"/>
        <v>2000</v>
      </c>
      <c r="AH315" s="4">
        <f t="shared" si="249"/>
        <v>0</v>
      </c>
      <c r="AI315" s="4">
        <f t="shared" si="249"/>
        <v>2000</v>
      </c>
      <c r="AJ315" s="4">
        <f t="shared" si="249"/>
        <v>0</v>
      </c>
      <c r="AK315" s="4">
        <f>AK317+AK316</f>
        <v>2000</v>
      </c>
      <c r="AL315" s="4">
        <f>AL317</f>
        <v>0</v>
      </c>
      <c r="AM315" s="4">
        <f>AM317+AM316</f>
        <v>2000</v>
      </c>
    </row>
    <row r="316" spans="1:39" ht="15.75" hidden="1" outlineLevel="5" x14ac:dyDescent="0.2">
      <c r="A316" s="138" t="s">
        <v>35</v>
      </c>
      <c r="B316" s="138" t="s">
        <v>242</v>
      </c>
      <c r="C316" s="138" t="s">
        <v>250</v>
      </c>
      <c r="D316" s="6" t="s">
        <v>11</v>
      </c>
      <c r="E316" s="10" t="s">
        <v>591</v>
      </c>
      <c r="F316" s="5"/>
      <c r="G316" s="5"/>
      <c r="H316" s="5"/>
      <c r="I316" s="5"/>
      <c r="J316" s="5">
        <v>1.70686</v>
      </c>
      <c r="K316" s="5"/>
      <c r="L316" s="5">
        <f>SUM(H316:K316)</f>
        <v>1.70686</v>
      </c>
      <c r="M316" s="5"/>
      <c r="N316" s="5">
        <f>SUM(L316:M316)</f>
        <v>1.70686</v>
      </c>
      <c r="O316" s="5"/>
      <c r="P316" s="5"/>
      <c r="Q316" s="5">
        <f>SUM(N316:P316)</f>
        <v>1.70686</v>
      </c>
      <c r="R316" s="5"/>
      <c r="S316" s="5">
        <f>SUM(Q316:R316)</f>
        <v>1.70686</v>
      </c>
      <c r="T316" s="5"/>
      <c r="U316" s="5"/>
      <c r="V316" s="5"/>
      <c r="W316" s="5"/>
      <c r="X316" s="5"/>
      <c r="Y316" s="5"/>
      <c r="Z316" s="5">
        <f>SUM(X316:Y316)</f>
        <v>0</v>
      </c>
      <c r="AA316" s="5"/>
      <c r="AB316" s="5">
        <f>SUM(Z316:AA316)</f>
        <v>0</v>
      </c>
      <c r="AC316" s="5"/>
      <c r="AD316" s="5">
        <f>SUM(AB316:AC316)</f>
        <v>0</v>
      </c>
      <c r="AE316" s="5"/>
      <c r="AF316" s="5"/>
      <c r="AG316" s="5"/>
      <c r="AH316" s="5"/>
      <c r="AI316" s="5"/>
      <c r="AJ316" s="5"/>
      <c r="AK316" s="5">
        <f>SUM(AI316:AJ316)</f>
        <v>0</v>
      </c>
      <c r="AL316" s="5"/>
      <c r="AM316" s="5">
        <f>SUM(AK316:AL316)</f>
        <v>0</v>
      </c>
    </row>
    <row r="317" spans="1:39" ht="31.5" hidden="1" outlineLevel="7" x14ac:dyDescent="0.2">
      <c r="A317" s="138" t="s">
        <v>35</v>
      </c>
      <c r="B317" s="138" t="s">
        <v>242</v>
      </c>
      <c r="C317" s="138" t="s">
        <v>250</v>
      </c>
      <c r="D317" s="138" t="s">
        <v>92</v>
      </c>
      <c r="E317" s="11" t="s">
        <v>93</v>
      </c>
      <c r="F317" s="5">
        <v>2000</v>
      </c>
      <c r="G317" s="5"/>
      <c r="H317" s="5">
        <f>SUM(F317:G317)</f>
        <v>2000</v>
      </c>
      <c r="I317" s="5"/>
      <c r="J317" s="5"/>
      <c r="K317" s="5">
        <v>60.699640000000002</v>
      </c>
      <c r="L317" s="5">
        <f>SUM(H317:K317)</f>
        <v>2060.6996399999998</v>
      </c>
      <c r="M317" s="17">
        <v>-3.3360000000000001E-2</v>
      </c>
      <c r="N317" s="5">
        <f>SUM(L317:M317)</f>
        <v>2060.6662799999999</v>
      </c>
      <c r="O317" s="5"/>
      <c r="P317" s="5"/>
      <c r="Q317" s="5">
        <f>SUM(N317:P317)</f>
        <v>2060.6662799999999</v>
      </c>
      <c r="R317" s="5"/>
      <c r="S317" s="5">
        <f>SUM(Q317:R317)</f>
        <v>2060.6662799999999</v>
      </c>
      <c r="T317" s="5">
        <v>2000</v>
      </c>
      <c r="U317" s="5"/>
      <c r="V317" s="5">
        <f>SUM(T317:U317)</f>
        <v>2000</v>
      </c>
      <c r="W317" s="5"/>
      <c r="X317" s="5">
        <f>SUM(V317:W317)</f>
        <v>2000</v>
      </c>
      <c r="Y317" s="5"/>
      <c r="Z317" s="5">
        <f>SUM(X317:Y317)</f>
        <v>2000</v>
      </c>
      <c r="AA317" s="5"/>
      <c r="AB317" s="5">
        <f>SUM(Z317:AA317)</f>
        <v>2000</v>
      </c>
      <c r="AC317" s="5"/>
      <c r="AD317" s="5">
        <f>SUM(AB317:AC317)</f>
        <v>2000</v>
      </c>
      <c r="AE317" s="5">
        <v>2000</v>
      </c>
      <c r="AF317" s="5"/>
      <c r="AG317" s="5">
        <f>SUM(AE317:AF317)</f>
        <v>2000</v>
      </c>
      <c r="AH317" s="5"/>
      <c r="AI317" s="5">
        <f>SUM(AG317:AH317)</f>
        <v>2000</v>
      </c>
      <c r="AJ317" s="5"/>
      <c r="AK317" s="5">
        <f>SUM(AI317:AJ317)</f>
        <v>2000</v>
      </c>
      <c r="AL317" s="5"/>
      <c r="AM317" s="5">
        <f>SUM(AK317:AL317)</f>
        <v>2000</v>
      </c>
    </row>
    <row r="318" spans="1:39" ht="31.5" hidden="1" outlineLevel="7" x14ac:dyDescent="0.2">
      <c r="A318" s="137" t="s">
        <v>35</v>
      </c>
      <c r="B318" s="137" t="s">
        <v>242</v>
      </c>
      <c r="C318" s="7" t="s">
        <v>679</v>
      </c>
      <c r="D318" s="7"/>
      <c r="E318" s="21" t="s">
        <v>825</v>
      </c>
      <c r="F318" s="5"/>
      <c r="G318" s="5"/>
      <c r="H318" s="5"/>
      <c r="I318" s="4">
        <f t="shared" ref="I318:S318" si="250">I319</f>
        <v>0</v>
      </c>
      <c r="J318" s="4">
        <f t="shared" si="250"/>
        <v>3371.6703400000001</v>
      </c>
      <c r="K318" s="4">
        <f t="shared" si="250"/>
        <v>0</v>
      </c>
      <c r="L318" s="4">
        <f t="shared" si="250"/>
        <v>3371.6703400000001</v>
      </c>
      <c r="M318" s="4">
        <f t="shared" si="250"/>
        <v>0</v>
      </c>
      <c r="N318" s="4">
        <f t="shared" si="250"/>
        <v>3371.6703400000001</v>
      </c>
      <c r="O318" s="4">
        <f t="shared" si="250"/>
        <v>0</v>
      </c>
      <c r="P318" s="4">
        <f t="shared" si="250"/>
        <v>0</v>
      </c>
      <c r="Q318" s="4">
        <f t="shared" si="250"/>
        <v>3371.6703400000001</v>
      </c>
      <c r="R318" s="4">
        <f t="shared" si="250"/>
        <v>0</v>
      </c>
      <c r="S318" s="4">
        <f t="shared" si="250"/>
        <v>3371.6703400000001</v>
      </c>
      <c r="T318" s="5"/>
      <c r="U318" s="5"/>
      <c r="V318" s="5"/>
      <c r="W318" s="5"/>
      <c r="X318" s="5"/>
      <c r="Y318" s="4">
        <f t="shared" ref="Y318:AD318" si="251">Y319</f>
        <v>0</v>
      </c>
      <c r="Z318" s="4">
        <f t="shared" si="251"/>
        <v>0</v>
      </c>
      <c r="AA318" s="4">
        <f t="shared" si="251"/>
        <v>0</v>
      </c>
      <c r="AB318" s="4">
        <f t="shared" si="251"/>
        <v>0</v>
      </c>
      <c r="AC318" s="4">
        <f t="shared" si="251"/>
        <v>0</v>
      </c>
      <c r="AD318" s="4">
        <f t="shared" si="251"/>
        <v>0</v>
      </c>
      <c r="AE318" s="5"/>
      <c r="AF318" s="5"/>
      <c r="AG318" s="5"/>
      <c r="AH318" s="5"/>
      <c r="AI318" s="5"/>
      <c r="AJ318" s="4">
        <f>AJ319</f>
        <v>0</v>
      </c>
      <c r="AK318" s="4">
        <f>AK319</f>
        <v>0</v>
      </c>
      <c r="AL318" s="4">
        <f>AL319</f>
        <v>0</v>
      </c>
      <c r="AM318" s="4">
        <f>AM319</f>
        <v>0</v>
      </c>
    </row>
    <row r="319" spans="1:39" ht="31.5" hidden="1" outlineLevel="7" x14ac:dyDescent="0.2">
      <c r="A319" s="138" t="s">
        <v>35</v>
      </c>
      <c r="B319" s="138" t="s">
        <v>242</v>
      </c>
      <c r="C319" s="6" t="s">
        <v>679</v>
      </c>
      <c r="D319" s="6" t="s">
        <v>92</v>
      </c>
      <c r="E319" s="20" t="s">
        <v>584</v>
      </c>
      <c r="F319" s="5"/>
      <c r="G319" s="5"/>
      <c r="H319" s="5"/>
      <c r="I319" s="5"/>
      <c r="J319" s="5">
        <v>3371.6703400000001</v>
      </c>
      <c r="K319" s="5"/>
      <c r="L319" s="5">
        <f>SUM(H319:K319)</f>
        <v>3371.6703400000001</v>
      </c>
      <c r="M319" s="5"/>
      <c r="N319" s="5">
        <f>SUM(L319:M319)</f>
        <v>3371.6703400000001</v>
      </c>
      <c r="O319" s="5"/>
      <c r="P319" s="5"/>
      <c r="Q319" s="5">
        <f>SUM(N319:P319)</f>
        <v>3371.6703400000001</v>
      </c>
      <c r="R319" s="5"/>
      <c r="S319" s="5">
        <f>SUM(Q319:R319)</f>
        <v>3371.6703400000001</v>
      </c>
      <c r="T319" s="5"/>
      <c r="U319" s="5"/>
      <c r="V319" s="5"/>
      <c r="W319" s="5"/>
      <c r="X319" s="5"/>
      <c r="Y319" s="5"/>
      <c r="Z319" s="5">
        <f>SUM(X319:Y319)</f>
        <v>0</v>
      </c>
      <c r="AA319" s="5"/>
      <c r="AB319" s="5">
        <f>SUM(Z319:AA319)</f>
        <v>0</v>
      </c>
      <c r="AC319" s="5"/>
      <c r="AD319" s="5">
        <f>SUM(AB319:AC319)</f>
        <v>0</v>
      </c>
      <c r="AE319" s="5"/>
      <c r="AF319" s="5"/>
      <c r="AG319" s="5"/>
      <c r="AH319" s="5"/>
      <c r="AI319" s="5"/>
      <c r="AJ319" s="5"/>
      <c r="AK319" s="5">
        <f>SUM(AI319:AJ319)</f>
        <v>0</v>
      </c>
      <c r="AL319" s="5"/>
      <c r="AM319" s="5">
        <f>SUM(AK319:AL319)</f>
        <v>0</v>
      </c>
    </row>
    <row r="320" spans="1:39" ht="31.5" hidden="1" outlineLevel="7" x14ac:dyDescent="0.2">
      <c r="A320" s="137" t="s">
        <v>35</v>
      </c>
      <c r="B320" s="137" t="s">
        <v>242</v>
      </c>
      <c r="C320" s="7" t="s">
        <v>592</v>
      </c>
      <c r="D320" s="138"/>
      <c r="E320" s="9" t="s">
        <v>589</v>
      </c>
      <c r="F320" s="4">
        <f t="shared" ref="F320:U320" si="252">F321</f>
        <v>1500</v>
      </c>
      <c r="G320" s="4">
        <f t="shared" si="252"/>
        <v>0</v>
      </c>
      <c r="H320" s="4">
        <f t="shared" si="252"/>
        <v>1500</v>
      </c>
      <c r="I320" s="4">
        <f t="shared" si="252"/>
        <v>0</v>
      </c>
      <c r="J320" s="4">
        <f t="shared" si="252"/>
        <v>2888.9335099999998</v>
      </c>
      <c r="K320" s="4">
        <f t="shared" si="252"/>
        <v>0</v>
      </c>
      <c r="L320" s="4">
        <f t="shared" si="252"/>
        <v>4388.9335099999998</v>
      </c>
      <c r="M320" s="4">
        <f t="shared" si="252"/>
        <v>2052.83068</v>
      </c>
      <c r="N320" s="4">
        <f t="shared" si="252"/>
        <v>6441.7641899999999</v>
      </c>
      <c r="O320" s="4">
        <f t="shared" si="252"/>
        <v>0</v>
      </c>
      <c r="P320" s="4">
        <f t="shared" si="252"/>
        <v>0</v>
      </c>
      <c r="Q320" s="4">
        <f t="shared" si="252"/>
        <v>6441.7641899999999</v>
      </c>
      <c r="R320" s="4">
        <f t="shared" si="252"/>
        <v>0</v>
      </c>
      <c r="S320" s="4">
        <f t="shared" si="252"/>
        <v>6441.7641899999999</v>
      </c>
      <c r="T320" s="4">
        <f t="shared" si="252"/>
        <v>0</v>
      </c>
      <c r="U320" s="4">
        <f t="shared" si="252"/>
        <v>0</v>
      </c>
      <c r="V320" s="4"/>
      <c r="W320" s="4">
        <f>W321</f>
        <v>0</v>
      </c>
      <c r="X320" s="4"/>
      <c r="Y320" s="4">
        <f t="shared" ref="Y320:AF320" si="253">Y321</f>
        <v>0</v>
      </c>
      <c r="Z320" s="4">
        <f t="shared" si="253"/>
        <v>0</v>
      </c>
      <c r="AA320" s="4">
        <f t="shared" si="253"/>
        <v>0</v>
      </c>
      <c r="AB320" s="4">
        <f t="shared" si="253"/>
        <v>0</v>
      </c>
      <c r="AC320" s="4">
        <f t="shared" si="253"/>
        <v>0</v>
      </c>
      <c r="AD320" s="4">
        <f t="shared" si="253"/>
        <v>0</v>
      </c>
      <c r="AE320" s="4">
        <f t="shared" si="253"/>
        <v>0</v>
      </c>
      <c r="AF320" s="4">
        <f t="shared" si="253"/>
        <v>0</v>
      </c>
      <c r="AG320" s="4"/>
      <c r="AH320" s="4">
        <f>AH321</f>
        <v>0</v>
      </c>
      <c r="AI320" s="4"/>
      <c r="AJ320" s="4">
        <f>AJ321</f>
        <v>0</v>
      </c>
      <c r="AK320" s="4">
        <f>AK321</f>
        <v>0</v>
      </c>
      <c r="AL320" s="4">
        <f>AL321</f>
        <v>0</v>
      </c>
      <c r="AM320" s="4">
        <f>AM321</f>
        <v>0</v>
      </c>
    </row>
    <row r="321" spans="1:39" s="30" customFormat="1" ht="31.5" hidden="1" outlineLevel="7" x14ac:dyDescent="0.2">
      <c r="A321" s="137" t="s">
        <v>35</v>
      </c>
      <c r="B321" s="137" t="s">
        <v>242</v>
      </c>
      <c r="C321" s="7" t="s">
        <v>593</v>
      </c>
      <c r="D321" s="7"/>
      <c r="E321" s="9" t="s">
        <v>590</v>
      </c>
      <c r="F321" s="4">
        <f>F322</f>
        <v>1500</v>
      </c>
      <c r="G321" s="4">
        <f>G322</f>
        <v>0</v>
      </c>
      <c r="H321" s="4">
        <f>H322</f>
        <v>1500</v>
      </c>
      <c r="I321" s="4">
        <f>I322</f>
        <v>0</v>
      </c>
      <c r="J321" s="4">
        <f>J322+J324</f>
        <v>2888.9335099999998</v>
      </c>
      <c r="K321" s="4">
        <f>K322+K324</f>
        <v>0</v>
      </c>
      <c r="L321" s="4">
        <f>L322+L324</f>
        <v>4388.9335099999998</v>
      </c>
      <c r="M321" s="4">
        <f t="shared" ref="M321:AD321" si="254">M322+M324+M323</f>
        <v>2052.83068</v>
      </c>
      <c r="N321" s="4">
        <f t="shared" si="254"/>
        <v>6441.7641899999999</v>
      </c>
      <c r="O321" s="4">
        <f t="shared" si="254"/>
        <v>0</v>
      </c>
      <c r="P321" s="4">
        <f t="shared" si="254"/>
        <v>0</v>
      </c>
      <c r="Q321" s="4">
        <f t="shared" si="254"/>
        <v>6441.7641899999999</v>
      </c>
      <c r="R321" s="4">
        <f t="shared" si="254"/>
        <v>0</v>
      </c>
      <c r="S321" s="4">
        <f t="shared" si="254"/>
        <v>6441.7641899999999</v>
      </c>
      <c r="T321" s="4">
        <f t="shared" si="254"/>
        <v>0</v>
      </c>
      <c r="U321" s="4">
        <f t="shared" si="254"/>
        <v>0</v>
      </c>
      <c r="V321" s="4">
        <f t="shared" si="254"/>
        <v>0</v>
      </c>
      <c r="W321" s="4">
        <f t="shared" si="254"/>
        <v>0</v>
      </c>
      <c r="X321" s="4">
        <f t="shared" si="254"/>
        <v>0</v>
      </c>
      <c r="Y321" s="4">
        <f t="shared" si="254"/>
        <v>0</v>
      </c>
      <c r="Z321" s="4">
        <f t="shared" si="254"/>
        <v>0</v>
      </c>
      <c r="AA321" s="4">
        <f t="shared" si="254"/>
        <v>0</v>
      </c>
      <c r="AB321" s="4">
        <f t="shared" si="254"/>
        <v>0</v>
      </c>
      <c r="AC321" s="4">
        <f t="shared" si="254"/>
        <v>0</v>
      </c>
      <c r="AD321" s="4">
        <f t="shared" si="254"/>
        <v>0</v>
      </c>
      <c r="AE321" s="4">
        <f>AE322+AE324</f>
        <v>0</v>
      </c>
      <c r="AF321" s="4">
        <f>AF322+AF324</f>
        <v>0</v>
      </c>
      <c r="AG321" s="4">
        <f>AG322+AG324</f>
        <v>0</v>
      </c>
      <c r="AH321" s="4">
        <f>AH322+AH324</f>
        <v>0</v>
      </c>
      <c r="AI321" s="4"/>
      <c r="AJ321" s="4">
        <f>AJ322+AJ324+AJ323</f>
        <v>0</v>
      </c>
      <c r="AK321" s="4">
        <f>AK322+AK324+AK323</f>
        <v>0</v>
      </c>
      <c r="AL321" s="4">
        <f>AL322+AL324+AL323</f>
        <v>0</v>
      </c>
      <c r="AM321" s="4">
        <f>AM322+AM324+AM323</f>
        <v>0</v>
      </c>
    </row>
    <row r="322" spans="1:39" ht="15.75" hidden="1" outlineLevel="7" x14ac:dyDescent="0.2">
      <c r="A322" s="138" t="s">
        <v>35</v>
      </c>
      <c r="B322" s="138" t="s">
        <v>242</v>
      </c>
      <c r="C322" s="6" t="s">
        <v>593</v>
      </c>
      <c r="D322" s="6" t="s">
        <v>11</v>
      </c>
      <c r="E322" s="10" t="s">
        <v>591</v>
      </c>
      <c r="F322" s="5">
        <v>1500</v>
      </c>
      <c r="G322" s="5"/>
      <c r="H322" s="5">
        <f>SUM(F322:G322)</f>
        <v>1500</v>
      </c>
      <c r="I322" s="5"/>
      <c r="J322" s="5">
        <f>950+580.10059</f>
        <v>1530.10059</v>
      </c>
      <c r="K322" s="5"/>
      <c r="L322" s="5">
        <f>SUM(H322:K322)</f>
        <v>3030.10059</v>
      </c>
      <c r="M322" s="5"/>
      <c r="N322" s="5">
        <f>SUM(L322:M322)</f>
        <v>3030.10059</v>
      </c>
      <c r="O322" s="5"/>
      <c r="P322" s="5"/>
      <c r="Q322" s="5">
        <f>SUM(N322:P322)</f>
        <v>3030.10059</v>
      </c>
      <c r="R322" s="5"/>
      <c r="S322" s="5">
        <f>SUM(Q322:R322)</f>
        <v>3030.10059</v>
      </c>
      <c r="T322" s="5"/>
      <c r="U322" s="5"/>
      <c r="V322" s="5"/>
      <c r="W322" s="5"/>
      <c r="X322" s="5"/>
      <c r="Y322" s="5"/>
      <c r="Z322" s="5">
        <f>SUM(X322:Y322)</f>
        <v>0</v>
      </c>
      <c r="AA322" s="5"/>
      <c r="AB322" s="5">
        <f>SUM(Z322:AA322)</f>
        <v>0</v>
      </c>
      <c r="AC322" s="5"/>
      <c r="AD322" s="5">
        <f>SUM(AB322:AC322)</f>
        <v>0</v>
      </c>
      <c r="AE322" s="5"/>
      <c r="AF322" s="5"/>
      <c r="AG322" s="5"/>
      <c r="AH322" s="5"/>
      <c r="AI322" s="5"/>
      <c r="AJ322" s="5"/>
      <c r="AK322" s="5">
        <f>SUM(AI322:AJ322)</f>
        <v>0</v>
      </c>
      <c r="AL322" s="5"/>
      <c r="AM322" s="5">
        <f>SUM(AK322:AL322)</f>
        <v>0</v>
      </c>
    </row>
    <row r="323" spans="1:39" ht="31.5" hidden="1" outlineLevel="7" x14ac:dyDescent="0.2">
      <c r="A323" s="138" t="s">
        <v>35</v>
      </c>
      <c r="B323" s="138" t="s">
        <v>242</v>
      </c>
      <c r="C323" s="6" t="s">
        <v>593</v>
      </c>
      <c r="D323" s="6" t="s">
        <v>92</v>
      </c>
      <c r="E323" s="10" t="s">
        <v>584</v>
      </c>
      <c r="F323" s="5"/>
      <c r="G323" s="5"/>
      <c r="H323" s="5"/>
      <c r="I323" s="5"/>
      <c r="J323" s="5"/>
      <c r="K323" s="5"/>
      <c r="L323" s="5"/>
      <c r="M323" s="5">
        <v>2052.83068</v>
      </c>
      <c r="N323" s="5">
        <f>SUM(L323:M323)</f>
        <v>2052.83068</v>
      </c>
      <c r="O323" s="5"/>
      <c r="P323" s="5"/>
      <c r="Q323" s="5">
        <f>SUM(N323:P323)</f>
        <v>2052.83068</v>
      </c>
      <c r="R323" s="5"/>
      <c r="S323" s="5">
        <f>SUM(Q323:R323)</f>
        <v>2052.83068</v>
      </c>
      <c r="T323" s="5"/>
      <c r="U323" s="5"/>
      <c r="V323" s="5"/>
      <c r="W323" s="5"/>
      <c r="X323" s="5"/>
      <c r="Y323" s="5"/>
      <c r="Z323" s="5"/>
      <c r="AA323" s="5"/>
      <c r="AB323" s="5">
        <f>SUM(Z323:AA323)</f>
        <v>0</v>
      </c>
      <c r="AC323" s="5"/>
      <c r="AD323" s="5">
        <f>SUM(AB323:AC323)</f>
        <v>0</v>
      </c>
      <c r="AE323" s="5"/>
      <c r="AF323" s="5"/>
      <c r="AG323" s="5"/>
      <c r="AH323" s="5"/>
      <c r="AI323" s="5"/>
      <c r="AJ323" s="5"/>
      <c r="AK323" s="5">
        <f>SUM(AI323:AJ323)</f>
        <v>0</v>
      </c>
      <c r="AL323" s="5"/>
      <c r="AM323" s="5">
        <f>SUM(AK323:AL323)</f>
        <v>0</v>
      </c>
    </row>
    <row r="324" spans="1:39" ht="15.75" hidden="1" outlineLevel="7" x14ac:dyDescent="0.2">
      <c r="A324" s="138" t="s">
        <v>35</v>
      </c>
      <c r="B324" s="138" t="s">
        <v>242</v>
      </c>
      <c r="C324" s="6" t="s">
        <v>593</v>
      </c>
      <c r="D324" s="138" t="s">
        <v>27</v>
      </c>
      <c r="E324" s="11" t="s">
        <v>28</v>
      </c>
      <c r="F324" s="5"/>
      <c r="G324" s="5"/>
      <c r="H324" s="5"/>
      <c r="I324" s="5"/>
      <c r="J324" s="5">
        <v>1358.8329200000001</v>
      </c>
      <c r="K324" s="5"/>
      <c r="L324" s="5">
        <f>SUM(H324:K324)</f>
        <v>1358.8329200000001</v>
      </c>
      <c r="M324" s="5"/>
      <c r="N324" s="5">
        <f>SUM(L324:M324)</f>
        <v>1358.8329200000001</v>
      </c>
      <c r="O324" s="5"/>
      <c r="P324" s="5"/>
      <c r="Q324" s="5">
        <f>SUM(N324:P324)</f>
        <v>1358.8329200000001</v>
      </c>
      <c r="R324" s="5"/>
      <c r="S324" s="5">
        <f>SUM(Q324:R324)</f>
        <v>1358.8329200000001</v>
      </c>
      <c r="T324" s="5"/>
      <c r="U324" s="5"/>
      <c r="V324" s="5"/>
      <c r="W324" s="5"/>
      <c r="X324" s="5"/>
      <c r="Y324" s="5"/>
      <c r="Z324" s="5">
        <f>SUM(X324:Y324)</f>
        <v>0</v>
      </c>
      <c r="AA324" s="5"/>
      <c r="AB324" s="5">
        <f>SUM(Z324:AA324)</f>
        <v>0</v>
      </c>
      <c r="AC324" s="5"/>
      <c r="AD324" s="5">
        <f>SUM(AB324:AC324)</f>
        <v>0</v>
      </c>
      <c r="AE324" s="5"/>
      <c r="AF324" s="5"/>
      <c r="AG324" s="5"/>
      <c r="AH324" s="5"/>
      <c r="AI324" s="5"/>
      <c r="AJ324" s="5"/>
      <c r="AK324" s="5">
        <f>SUM(AI324:AJ324)</f>
        <v>0</v>
      </c>
      <c r="AL324" s="5"/>
      <c r="AM324" s="5">
        <f>SUM(AK324:AL324)</f>
        <v>0</v>
      </c>
    </row>
    <row r="325" spans="1:39" s="30" customFormat="1" ht="15.75" hidden="1" outlineLevel="7" x14ac:dyDescent="0.2">
      <c r="A325" s="137" t="s">
        <v>35</v>
      </c>
      <c r="B325" s="137" t="s">
        <v>242</v>
      </c>
      <c r="C325" s="7" t="s">
        <v>716</v>
      </c>
      <c r="D325" s="137"/>
      <c r="E325" s="13" t="s">
        <v>252</v>
      </c>
      <c r="F325" s="4"/>
      <c r="G325" s="4"/>
      <c r="H325" s="4"/>
      <c r="I325" s="4"/>
      <c r="J325" s="4">
        <f t="shared" ref="J325:N326" si="255">J326</f>
        <v>2833.0050000000001</v>
      </c>
      <c r="K325" s="4">
        <f t="shared" si="255"/>
        <v>0</v>
      </c>
      <c r="L325" s="4">
        <f t="shared" si="255"/>
        <v>2833.0050000000001</v>
      </c>
      <c r="M325" s="4">
        <f t="shared" si="255"/>
        <v>0</v>
      </c>
      <c r="N325" s="4">
        <f t="shared" si="255"/>
        <v>2833.0050000000001</v>
      </c>
      <c r="O325" s="4"/>
      <c r="P325" s="4">
        <f t="shared" ref="P325:S326" si="256">P326</f>
        <v>0</v>
      </c>
      <c r="Q325" s="4">
        <f t="shared" si="256"/>
        <v>2833.0050000000001</v>
      </c>
      <c r="R325" s="4">
        <f t="shared" si="256"/>
        <v>0</v>
      </c>
      <c r="S325" s="4">
        <f t="shared" si="256"/>
        <v>2833.0050000000001</v>
      </c>
      <c r="T325" s="4"/>
      <c r="U325" s="4"/>
      <c r="V325" s="4"/>
      <c r="W325" s="4"/>
      <c r="X325" s="4"/>
      <c r="Y325" s="4">
        <f>Y326</f>
        <v>0</v>
      </c>
      <c r="Z325" s="4">
        <f>Z326</f>
        <v>0</v>
      </c>
      <c r="AA325" s="4"/>
      <c r="AB325" s="4">
        <f>AB326</f>
        <v>0</v>
      </c>
      <c r="AC325" s="4"/>
      <c r="AD325" s="4">
        <f>AD326</f>
        <v>0</v>
      </c>
      <c r="AE325" s="4"/>
      <c r="AF325" s="4"/>
      <c r="AG325" s="4"/>
      <c r="AH325" s="4"/>
      <c r="AI325" s="4"/>
      <c r="AJ325" s="4"/>
      <c r="AK325" s="4">
        <f>AK326</f>
        <v>0</v>
      </c>
      <c r="AL325" s="4"/>
      <c r="AM325" s="4">
        <f>AM326</f>
        <v>0</v>
      </c>
    </row>
    <row r="326" spans="1:39" s="30" customFormat="1" ht="31.5" hidden="1" outlineLevel="7" x14ac:dyDescent="0.2">
      <c r="A326" s="137" t="s">
        <v>35</v>
      </c>
      <c r="B326" s="137" t="s">
        <v>242</v>
      </c>
      <c r="C326" s="7" t="s">
        <v>718</v>
      </c>
      <c r="D326" s="137"/>
      <c r="E326" s="13" t="s">
        <v>719</v>
      </c>
      <c r="F326" s="4"/>
      <c r="G326" s="4"/>
      <c r="H326" s="4"/>
      <c r="I326" s="4"/>
      <c r="J326" s="4">
        <f t="shared" si="255"/>
        <v>2833.0050000000001</v>
      </c>
      <c r="K326" s="4">
        <f t="shared" si="255"/>
        <v>0</v>
      </c>
      <c r="L326" s="4">
        <f t="shared" si="255"/>
        <v>2833.0050000000001</v>
      </c>
      <c r="M326" s="4">
        <f t="shared" si="255"/>
        <v>0</v>
      </c>
      <c r="N326" s="4">
        <f t="shared" si="255"/>
        <v>2833.0050000000001</v>
      </c>
      <c r="O326" s="4"/>
      <c r="P326" s="4">
        <f t="shared" si="256"/>
        <v>0</v>
      </c>
      <c r="Q326" s="4">
        <f t="shared" si="256"/>
        <v>2833.0050000000001</v>
      </c>
      <c r="R326" s="4">
        <f t="shared" si="256"/>
        <v>0</v>
      </c>
      <c r="S326" s="4">
        <f t="shared" si="256"/>
        <v>2833.0050000000001</v>
      </c>
      <c r="T326" s="4"/>
      <c r="U326" s="4"/>
      <c r="V326" s="4"/>
      <c r="W326" s="4"/>
      <c r="X326" s="4"/>
      <c r="Y326" s="4">
        <f>Y327</f>
        <v>0</v>
      </c>
      <c r="Z326" s="4">
        <f>Z327</f>
        <v>0</v>
      </c>
      <c r="AA326" s="4"/>
      <c r="AB326" s="4">
        <f>AB327</f>
        <v>0</v>
      </c>
      <c r="AC326" s="4"/>
      <c r="AD326" s="4">
        <f>AD327</f>
        <v>0</v>
      </c>
      <c r="AE326" s="4"/>
      <c r="AF326" s="4"/>
      <c r="AG326" s="4"/>
      <c r="AH326" s="4"/>
      <c r="AI326" s="4"/>
      <c r="AJ326" s="4"/>
      <c r="AK326" s="4">
        <f>AK327</f>
        <v>0</v>
      </c>
      <c r="AL326" s="4"/>
      <c r="AM326" s="4">
        <f>AM327</f>
        <v>0</v>
      </c>
    </row>
    <row r="327" spans="1:39" ht="31.5" hidden="1" outlineLevel="7" x14ac:dyDescent="0.2">
      <c r="A327" s="138" t="s">
        <v>35</v>
      </c>
      <c r="B327" s="138" t="s">
        <v>242</v>
      </c>
      <c r="C327" s="6" t="s">
        <v>717</v>
      </c>
      <c r="D327" s="6" t="s">
        <v>92</v>
      </c>
      <c r="E327" s="10" t="s">
        <v>584</v>
      </c>
      <c r="F327" s="5"/>
      <c r="G327" s="5"/>
      <c r="H327" s="5"/>
      <c r="I327" s="5"/>
      <c r="J327" s="5">
        <f>920+1913.005</f>
        <v>2833.0050000000001</v>
      </c>
      <c r="K327" s="5"/>
      <c r="L327" s="5">
        <f>SUM(H327:K327)</f>
        <v>2833.0050000000001</v>
      </c>
      <c r="M327" s="5"/>
      <c r="N327" s="5">
        <f>SUM(L327:M327)</f>
        <v>2833.0050000000001</v>
      </c>
      <c r="O327" s="5"/>
      <c r="P327" s="5"/>
      <c r="Q327" s="5">
        <f>SUM(N327:P327)</f>
        <v>2833.0050000000001</v>
      </c>
      <c r="R327" s="5"/>
      <c r="S327" s="5">
        <f>SUM(Q327:R327)</f>
        <v>2833.0050000000001</v>
      </c>
      <c r="T327" s="5"/>
      <c r="U327" s="5"/>
      <c r="V327" s="5"/>
      <c r="W327" s="5"/>
      <c r="X327" s="5"/>
      <c r="Y327" s="5"/>
      <c r="Z327" s="5">
        <f>SUM(X327:Y327)</f>
        <v>0</v>
      </c>
      <c r="AA327" s="5"/>
      <c r="AB327" s="5">
        <f>SUM(Z327:AA327)</f>
        <v>0</v>
      </c>
      <c r="AC327" s="5"/>
      <c r="AD327" s="5">
        <f>SUM(AB327:AC327)</f>
        <v>0</v>
      </c>
      <c r="AE327" s="5"/>
      <c r="AF327" s="5"/>
      <c r="AG327" s="5"/>
      <c r="AH327" s="5"/>
      <c r="AI327" s="5"/>
      <c r="AJ327" s="5"/>
      <c r="AK327" s="5">
        <f>SUM(AI327:AJ327)</f>
        <v>0</v>
      </c>
      <c r="AL327" s="5"/>
      <c r="AM327" s="5">
        <f>SUM(AK327:AL327)</f>
        <v>0</v>
      </c>
    </row>
    <row r="328" spans="1:39" ht="15.75" outlineLevel="1" collapsed="1" x14ac:dyDescent="0.2">
      <c r="A328" s="137" t="s">
        <v>35</v>
      </c>
      <c r="B328" s="137" t="s">
        <v>253</v>
      </c>
      <c r="C328" s="137"/>
      <c r="D328" s="137"/>
      <c r="E328" s="13" t="s">
        <v>254</v>
      </c>
      <c r="F328" s="4">
        <f>F329+F334</f>
        <v>102830.9</v>
      </c>
      <c r="G328" s="4">
        <f>G329+G334</f>
        <v>0.8</v>
      </c>
      <c r="H328" s="4">
        <f>H329+H334</f>
        <v>102831.7</v>
      </c>
      <c r="I328" s="4">
        <f t="shared" ref="I328:AM328" si="257">I329+I334+I377</f>
        <v>734.7</v>
      </c>
      <c r="J328" s="4">
        <f t="shared" si="257"/>
        <v>0</v>
      </c>
      <c r="K328" s="4">
        <f t="shared" si="257"/>
        <v>-6805.2163899999996</v>
      </c>
      <c r="L328" s="4">
        <f t="shared" si="257"/>
        <v>96761.183609999993</v>
      </c>
      <c r="M328" s="4">
        <f t="shared" si="257"/>
        <v>15379.989519999999</v>
      </c>
      <c r="N328" s="4">
        <f t="shared" si="257"/>
        <v>112141.17313</v>
      </c>
      <c r="O328" s="4">
        <f t="shared" si="257"/>
        <v>0</v>
      </c>
      <c r="P328" s="4">
        <f t="shared" si="257"/>
        <v>0</v>
      </c>
      <c r="Q328" s="4">
        <f t="shared" si="257"/>
        <v>112141.17313</v>
      </c>
      <c r="R328" s="4">
        <f t="shared" si="257"/>
        <v>-211.38181999999983</v>
      </c>
      <c r="S328" s="4">
        <f t="shared" si="257"/>
        <v>111929.79130999999</v>
      </c>
      <c r="T328" s="4">
        <f t="shared" si="257"/>
        <v>99923.4</v>
      </c>
      <c r="U328" s="4">
        <f t="shared" si="257"/>
        <v>0</v>
      </c>
      <c r="V328" s="4">
        <f t="shared" si="257"/>
        <v>99923.4</v>
      </c>
      <c r="W328" s="4">
        <f t="shared" si="257"/>
        <v>0</v>
      </c>
      <c r="X328" s="4">
        <f t="shared" si="257"/>
        <v>99923.4</v>
      </c>
      <c r="Y328" s="4">
        <f t="shared" si="257"/>
        <v>0</v>
      </c>
      <c r="Z328" s="4">
        <f t="shared" si="257"/>
        <v>99923.4</v>
      </c>
      <c r="AA328" s="4">
        <f t="shared" si="257"/>
        <v>0</v>
      </c>
      <c r="AB328" s="4">
        <f t="shared" si="257"/>
        <v>99923.4</v>
      </c>
      <c r="AC328" s="4">
        <f t="shared" si="257"/>
        <v>0</v>
      </c>
      <c r="AD328" s="4">
        <f t="shared" si="257"/>
        <v>99923.4</v>
      </c>
      <c r="AE328" s="4">
        <f t="shared" si="257"/>
        <v>102448.5</v>
      </c>
      <c r="AF328" s="4">
        <f t="shared" si="257"/>
        <v>0</v>
      </c>
      <c r="AG328" s="4">
        <f t="shared" si="257"/>
        <v>102448.5</v>
      </c>
      <c r="AH328" s="4">
        <f t="shared" si="257"/>
        <v>-666.68100000000004</v>
      </c>
      <c r="AI328" s="4">
        <f t="shared" si="257"/>
        <v>101781.819</v>
      </c>
      <c r="AJ328" s="4">
        <f t="shared" si="257"/>
        <v>0</v>
      </c>
      <c r="AK328" s="4">
        <f t="shared" si="257"/>
        <v>101781.819</v>
      </c>
      <c r="AL328" s="4">
        <f t="shared" si="257"/>
        <v>0</v>
      </c>
      <c r="AM328" s="4">
        <f t="shared" si="257"/>
        <v>101781.819</v>
      </c>
    </row>
    <row r="329" spans="1:39" ht="47.25" hidden="1" outlineLevel="2" x14ac:dyDescent="0.2">
      <c r="A329" s="137" t="s">
        <v>35</v>
      </c>
      <c r="B329" s="137" t="s">
        <v>253</v>
      </c>
      <c r="C329" s="137" t="s">
        <v>76</v>
      </c>
      <c r="D329" s="137"/>
      <c r="E329" s="13" t="s">
        <v>77</v>
      </c>
      <c r="F329" s="4">
        <f t="shared" ref="F329:O332" si="258">F330</f>
        <v>37.700000000000003</v>
      </c>
      <c r="G329" s="4">
        <f t="shared" si="258"/>
        <v>0</v>
      </c>
      <c r="H329" s="4">
        <f t="shared" si="258"/>
        <v>37.700000000000003</v>
      </c>
      <c r="I329" s="4">
        <f t="shared" si="258"/>
        <v>0</v>
      </c>
      <c r="J329" s="4">
        <f t="shared" si="258"/>
        <v>0</v>
      </c>
      <c r="K329" s="4">
        <f t="shared" si="258"/>
        <v>0</v>
      </c>
      <c r="L329" s="4">
        <f t="shared" si="258"/>
        <v>37.700000000000003</v>
      </c>
      <c r="M329" s="4">
        <f t="shared" si="258"/>
        <v>0</v>
      </c>
      <c r="N329" s="4">
        <f t="shared" si="258"/>
        <v>37.700000000000003</v>
      </c>
      <c r="O329" s="4">
        <f t="shared" si="258"/>
        <v>0</v>
      </c>
      <c r="P329" s="4">
        <f t="shared" ref="P329:Y332" si="259">P330</f>
        <v>0</v>
      </c>
      <c r="Q329" s="4">
        <f t="shared" si="259"/>
        <v>37.700000000000003</v>
      </c>
      <c r="R329" s="4">
        <f t="shared" si="259"/>
        <v>0</v>
      </c>
      <c r="S329" s="4">
        <f t="shared" si="259"/>
        <v>37.700000000000003</v>
      </c>
      <c r="T329" s="4">
        <f t="shared" si="259"/>
        <v>37.700000000000003</v>
      </c>
      <c r="U329" s="4">
        <f t="shared" si="259"/>
        <v>0</v>
      </c>
      <c r="V329" s="4">
        <f t="shared" si="259"/>
        <v>37.700000000000003</v>
      </c>
      <c r="W329" s="4">
        <f t="shared" si="259"/>
        <v>0</v>
      </c>
      <c r="X329" s="4">
        <f t="shared" si="259"/>
        <v>37.700000000000003</v>
      </c>
      <c r="Y329" s="4">
        <f t="shared" si="259"/>
        <v>0</v>
      </c>
      <c r="Z329" s="4">
        <f t="shared" ref="Z329:AI332" si="260">Z330</f>
        <v>37.700000000000003</v>
      </c>
      <c r="AA329" s="4">
        <f t="shared" si="260"/>
        <v>0</v>
      </c>
      <c r="AB329" s="4">
        <f t="shared" si="260"/>
        <v>37.700000000000003</v>
      </c>
      <c r="AC329" s="4">
        <f t="shared" si="260"/>
        <v>0</v>
      </c>
      <c r="AD329" s="4">
        <f t="shared" si="260"/>
        <v>37.700000000000003</v>
      </c>
      <c r="AE329" s="4">
        <f t="shared" si="260"/>
        <v>37.700000000000003</v>
      </c>
      <c r="AF329" s="4">
        <f t="shared" si="260"/>
        <v>0</v>
      </c>
      <c r="AG329" s="4">
        <f t="shared" si="260"/>
        <v>37.700000000000003</v>
      </c>
      <c r="AH329" s="4">
        <f t="shared" si="260"/>
        <v>0</v>
      </c>
      <c r="AI329" s="4">
        <f t="shared" si="260"/>
        <v>37.700000000000003</v>
      </c>
      <c r="AJ329" s="4">
        <f t="shared" ref="AJ329:AM332" si="261">AJ330</f>
        <v>0</v>
      </c>
      <c r="AK329" s="4">
        <f t="shared" si="261"/>
        <v>37.700000000000003</v>
      </c>
      <c r="AL329" s="4">
        <f t="shared" si="261"/>
        <v>0</v>
      </c>
      <c r="AM329" s="4">
        <f t="shared" si="261"/>
        <v>37.700000000000003</v>
      </c>
    </row>
    <row r="330" spans="1:39" ht="31.5" hidden="1" outlineLevel="3" x14ac:dyDescent="0.2">
      <c r="A330" s="137" t="s">
        <v>35</v>
      </c>
      <c r="B330" s="137" t="s">
        <v>253</v>
      </c>
      <c r="C330" s="137" t="s">
        <v>78</v>
      </c>
      <c r="D330" s="137"/>
      <c r="E330" s="13" t="s">
        <v>79</v>
      </c>
      <c r="F330" s="4">
        <f t="shared" si="258"/>
        <v>37.700000000000003</v>
      </c>
      <c r="G330" s="4">
        <f t="shared" si="258"/>
        <v>0</v>
      </c>
      <c r="H330" s="4">
        <f t="shared" si="258"/>
        <v>37.700000000000003</v>
      </c>
      <c r="I330" s="4">
        <f t="shared" si="258"/>
        <v>0</v>
      </c>
      <c r="J330" s="4">
        <f t="shared" si="258"/>
        <v>0</v>
      </c>
      <c r="K330" s="4">
        <f t="shared" si="258"/>
        <v>0</v>
      </c>
      <c r="L330" s="4">
        <f t="shared" si="258"/>
        <v>37.700000000000003</v>
      </c>
      <c r="M330" s="4">
        <f t="shared" si="258"/>
        <v>0</v>
      </c>
      <c r="N330" s="4">
        <f t="shared" si="258"/>
        <v>37.700000000000003</v>
      </c>
      <c r="O330" s="4">
        <f t="shared" si="258"/>
        <v>0</v>
      </c>
      <c r="P330" s="4">
        <f t="shared" si="259"/>
        <v>0</v>
      </c>
      <c r="Q330" s="4">
        <f t="shared" si="259"/>
        <v>37.700000000000003</v>
      </c>
      <c r="R330" s="4">
        <f t="shared" si="259"/>
        <v>0</v>
      </c>
      <c r="S330" s="4">
        <f t="shared" si="259"/>
        <v>37.700000000000003</v>
      </c>
      <c r="T330" s="4">
        <f t="shared" si="259"/>
        <v>37.700000000000003</v>
      </c>
      <c r="U330" s="4">
        <f t="shared" si="259"/>
        <v>0</v>
      </c>
      <c r="V330" s="4">
        <f t="shared" si="259"/>
        <v>37.700000000000003</v>
      </c>
      <c r="W330" s="4">
        <f t="shared" si="259"/>
        <v>0</v>
      </c>
      <c r="X330" s="4">
        <f t="shared" si="259"/>
        <v>37.700000000000003</v>
      </c>
      <c r="Y330" s="4">
        <f t="shared" si="259"/>
        <v>0</v>
      </c>
      <c r="Z330" s="4">
        <f t="shared" si="260"/>
        <v>37.700000000000003</v>
      </c>
      <c r="AA330" s="4">
        <f t="shared" si="260"/>
        <v>0</v>
      </c>
      <c r="AB330" s="4">
        <f t="shared" si="260"/>
        <v>37.700000000000003</v>
      </c>
      <c r="AC330" s="4">
        <f t="shared" si="260"/>
        <v>0</v>
      </c>
      <c r="AD330" s="4">
        <f t="shared" si="260"/>
        <v>37.700000000000003</v>
      </c>
      <c r="AE330" s="4">
        <f t="shared" si="260"/>
        <v>37.700000000000003</v>
      </c>
      <c r="AF330" s="4">
        <f t="shared" si="260"/>
        <v>0</v>
      </c>
      <c r="AG330" s="4">
        <f t="shared" si="260"/>
        <v>37.700000000000003</v>
      </c>
      <c r="AH330" s="4">
        <f t="shared" si="260"/>
        <v>0</v>
      </c>
      <c r="AI330" s="4">
        <f t="shared" si="260"/>
        <v>37.700000000000003</v>
      </c>
      <c r="AJ330" s="4">
        <f t="shared" si="261"/>
        <v>0</v>
      </c>
      <c r="AK330" s="4">
        <f t="shared" si="261"/>
        <v>37.700000000000003</v>
      </c>
      <c r="AL330" s="4">
        <f t="shared" si="261"/>
        <v>0</v>
      </c>
      <c r="AM330" s="4">
        <f t="shared" si="261"/>
        <v>37.700000000000003</v>
      </c>
    </row>
    <row r="331" spans="1:39" ht="31.5" hidden="1" outlineLevel="4" x14ac:dyDescent="0.2">
      <c r="A331" s="137" t="s">
        <v>35</v>
      </c>
      <c r="B331" s="137" t="s">
        <v>253</v>
      </c>
      <c r="C331" s="137" t="s">
        <v>147</v>
      </c>
      <c r="D331" s="137"/>
      <c r="E331" s="13" t="s">
        <v>148</v>
      </c>
      <c r="F331" s="4">
        <f t="shared" si="258"/>
        <v>37.700000000000003</v>
      </c>
      <c r="G331" s="4">
        <f t="shared" si="258"/>
        <v>0</v>
      </c>
      <c r="H331" s="4">
        <f t="shared" si="258"/>
        <v>37.700000000000003</v>
      </c>
      <c r="I331" s="4">
        <f t="shared" si="258"/>
        <v>0</v>
      </c>
      <c r="J331" s="4">
        <f t="shared" si="258"/>
        <v>0</v>
      </c>
      <c r="K331" s="4">
        <f t="shared" si="258"/>
        <v>0</v>
      </c>
      <c r="L331" s="4">
        <f t="shared" si="258"/>
        <v>37.700000000000003</v>
      </c>
      <c r="M331" s="4">
        <f t="shared" si="258"/>
        <v>0</v>
      </c>
      <c r="N331" s="4">
        <f t="shared" si="258"/>
        <v>37.700000000000003</v>
      </c>
      <c r="O331" s="4">
        <f t="shared" si="258"/>
        <v>0</v>
      </c>
      <c r="P331" s="4">
        <f t="shared" si="259"/>
        <v>0</v>
      </c>
      <c r="Q331" s="4">
        <f t="shared" si="259"/>
        <v>37.700000000000003</v>
      </c>
      <c r="R331" s="4">
        <f t="shared" si="259"/>
        <v>0</v>
      </c>
      <c r="S331" s="4">
        <f t="shared" si="259"/>
        <v>37.700000000000003</v>
      </c>
      <c r="T331" s="4">
        <f t="shared" si="259"/>
        <v>37.700000000000003</v>
      </c>
      <c r="U331" s="4">
        <f t="shared" si="259"/>
        <v>0</v>
      </c>
      <c r="V331" s="4">
        <f t="shared" si="259"/>
        <v>37.700000000000003</v>
      </c>
      <c r="W331" s="4">
        <f t="shared" si="259"/>
        <v>0</v>
      </c>
      <c r="X331" s="4">
        <f t="shared" si="259"/>
        <v>37.700000000000003</v>
      </c>
      <c r="Y331" s="4">
        <f t="shared" si="259"/>
        <v>0</v>
      </c>
      <c r="Z331" s="4">
        <f t="shared" si="260"/>
        <v>37.700000000000003</v>
      </c>
      <c r="AA331" s="4">
        <f t="shared" si="260"/>
        <v>0</v>
      </c>
      <c r="AB331" s="4">
        <f t="shared" si="260"/>
        <v>37.700000000000003</v>
      </c>
      <c r="AC331" s="4">
        <f t="shared" si="260"/>
        <v>0</v>
      </c>
      <c r="AD331" s="4">
        <f t="shared" si="260"/>
        <v>37.700000000000003</v>
      </c>
      <c r="AE331" s="4">
        <f t="shared" si="260"/>
        <v>37.700000000000003</v>
      </c>
      <c r="AF331" s="4">
        <f t="shared" si="260"/>
        <v>0</v>
      </c>
      <c r="AG331" s="4">
        <f t="shared" si="260"/>
        <v>37.700000000000003</v>
      </c>
      <c r="AH331" s="4">
        <f t="shared" si="260"/>
        <v>0</v>
      </c>
      <c r="AI331" s="4">
        <f t="shared" si="260"/>
        <v>37.700000000000003</v>
      </c>
      <c r="AJ331" s="4">
        <f t="shared" si="261"/>
        <v>0</v>
      </c>
      <c r="AK331" s="4">
        <f t="shared" si="261"/>
        <v>37.700000000000003</v>
      </c>
      <c r="AL331" s="4">
        <f t="shared" si="261"/>
        <v>0</v>
      </c>
      <c r="AM331" s="4">
        <f t="shared" si="261"/>
        <v>37.700000000000003</v>
      </c>
    </row>
    <row r="332" spans="1:39" ht="31.5" hidden="1" outlineLevel="5" x14ac:dyDescent="0.2">
      <c r="A332" s="137" t="s">
        <v>35</v>
      </c>
      <c r="B332" s="137" t="s">
        <v>253</v>
      </c>
      <c r="C332" s="137" t="s">
        <v>255</v>
      </c>
      <c r="D332" s="137"/>
      <c r="E332" s="13" t="s">
        <v>607</v>
      </c>
      <c r="F332" s="4">
        <f t="shared" si="258"/>
        <v>37.700000000000003</v>
      </c>
      <c r="G332" s="4">
        <f t="shared" si="258"/>
        <v>0</v>
      </c>
      <c r="H332" s="4">
        <f t="shared" si="258"/>
        <v>37.700000000000003</v>
      </c>
      <c r="I332" s="4">
        <f t="shared" si="258"/>
        <v>0</v>
      </c>
      <c r="J332" s="4">
        <f t="shared" si="258"/>
        <v>0</v>
      </c>
      <c r="K332" s="4">
        <f t="shared" si="258"/>
        <v>0</v>
      </c>
      <c r="L332" s="4">
        <f t="shared" si="258"/>
        <v>37.700000000000003</v>
      </c>
      <c r="M332" s="4">
        <f t="shared" si="258"/>
        <v>0</v>
      </c>
      <c r="N332" s="4">
        <f t="shared" si="258"/>
        <v>37.700000000000003</v>
      </c>
      <c r="O332" s="4">
        <f t="shared" si="258"/>
        <v>0</v>
      </c>
      <c r="P332" s="4">
        <f t="shared" si="259"/>
        <v>0</v>
      </c>
      <c r="Q332" s="4">
        <f t="shared" si="259"/>
        <v>37.700000000000003</v>
      </c>
      <c r="R332" s="4">
        <f t="shared" si="259"/>
        <v>0</v>
      </c>
      <c r="S332" s="4">
        <f t="shared" si="259"/>
        <v>37.700000000000003</v>
      </c>
      <c r="T332" s="4">
        <f t="shared" si="259"/>
        <v>37.700000000000003</v>
      </c>
      <c r="U332" s="4">
        <f t="shared" si="259"/>
        <v>0</v>
      </c>
      <c r="V332" s="4">
        <f t="shared" si="259"/>
        <v>37.700000000000003</v>
      </c>
      <c r="W332" s="4">
        <f t="shared" si="259"/>
        <v>0</v>
      </c>
      <c r="X332" s="4">
        <f t="shared" si="259"/>
        <v>37.700000000000003</v>
      </c>
      <c r="Y332" s="4">
        <f t="shared" si="259"/>
        <v>0</v>
      </c>
      <c r="Z332" s="4">
        <f t="shared" si="260"/>
        <v>37.700000000000003</v>
      </c>
      <c r="AA332" s="4">
        <f t="shared" si="260"/>
        <v>0</v>
      </c>
      <c r="AB332" s="4">
        <f t="shared" si="260"/>
        <v>37.700000000000003</v>
      </c>
      <c r="AC332" s="4">
        <f t="shared" si="260"/>
        <v>0</v>
      </c>
      <c r="AD332" s="4">
        <f t="shared" si="260"/>
        <v>37.700000000000003</v>
      </c>
      <c r="AE332" s="4">
        <f t="shared" si="260"/>
        <v>37.700000000000003</v>
      </c>
      <c r="AF332" s="4">
        <f t="shared" si="260"/>
        <v>0</v>
      </c>
      <c r="AG332" s="4">
        <f t="shared" si="260"/>
        <v>37.700000000000003</v>
      </c>
      <c r="AH332" s="4">
        <f t="shared" si="260"/>
        <v>0</v>
      </c>
      <c r="AI332" s="4">
        <f t="shared" si="260"/>
        <v>37.700000000000003</v>
      </c>
      <c r="AJ332" s="4">
        <f t="shared" si="261"/>
        <v>0</v>
      </c>
      <c r="AK332" s="4">
        <f t="shared" si="261"/>
        <v>37.700000000000003</v>
      </c>
      <c r="AL332" s="4">
        <f t="shared" si="261"/>
        <v>0</v>
      </c>
      <c r="AM332" s="4">
        <f t="shared" si="261"/>
        <v>37.700000000000003</v>
      </c>
    </row>
    <row r="333" spans="1:39" ht="31.5" hidden="1" outlineLevel="7" x14ac:dyDescent="0.2">
      <c r="A333" s="138" t="s">
        <v>35</v>
      </c>
      <c r="B333" s="138" t="s">
        <v>253</v>
      </c>
      <c r="C333" s="138" t="s">
        <v>255</v>
      </c>
      <c r="D333" s="138" t="s">
        <v>92</v>
      </c>
      <c r="E333" s="11" t="s">
        <v>93</v>
      </c>
      <c r="F333" s="5">
        <v>37.700000000000003</v>
      </c>
      <c r="G333" s="5"/>
      <c r="H333" s="5">
        <f>SUM(F333:G333)</f>
        <v>37.700000000000003</v>
      </c>
      <c r="I333" s="5"/>
      <c r="J333" s="5"/>
      <c r="K333" s="5"/>
      <c r="L333" s="5">
        <f>SUM(H333:K333)</f>
        <v>37.700000000000003</v>
      </c>
      <c r="M333" s="5"/>
      <c r="N333" s="5">
        <f>SUM(L333:M333)</f>
        <v>37.700000000000003</v>
      </c>
      <c r="O333" s="5"/>
      <c r="P333" s="5"/>
      <c r="Q333" s="5">
        <f>SUM(N333:P333)</f>
        <v>37.700000000000003</v>
      </c>
      <c r="R333" s="5"/>
      <c r="S333" s="5">
        <f>SUM(Q333:R333)</f>
        <v>37.700000000000003</v>
      </c>
      <c r="T333" s="5">
        <v>37.700000000000003</v>
      </c>
      <c r="U333" s="5"/>
      <c r="V333" s="5">
        <f>SUM(T333:U333)</f>
        <v>37.700000000000003</v>
      </c>
      <c r="W333" s="5"/>
      <c r="X333" s="5">
        <f>SUM(V333:W333)</f>
        <v>37.700000000000003</v>
      </c>
      <c r="Y333" s="5"/>
      <c r="Z333" s="5">
        <f>SUM(X333:Y333)</f>
        <v>37.700000000000003</v>
      </c>
      <c r="AA333" s="5"/>
      <c r="AB333" s="5">
        <f>SUM(Z333:AA333)</f>
        <v>37.700000000000003</v>
      </c>
      <c r="AC333" s="5"/>
      <c r="AD333" s="5">
        <f>SUM(AB333:AC333)</f>
        <v>37.700000000000003</v>
      </c>
      <c r="AE333" s="5">
        <v>37.700000000000003</v>
      </c>
      <c r="AF333" s="5"/>
      <c r="AG333" s="5">
        <f>SUM(AE333:AF333)</f>
        <v>37.700000000000003</v>
      </c>
      <c r="AH333" s="5"/>
      <c r="AI333" s="5">
        <f>SUM(AG333:AH333)</f>
        <v>37.700000000000003</v>
      </c>
      <c r="AJ333" s="5"/>
      <c r="AK333" s="5">
        <f>SUM(AI333:AJ333)</f>
        <v>37.700000000000003</v>
      </c>
      <c r="AL333" s="5"/>
      <c r="AM333" s="5">
        <f>SUM(AK333:AL333)</f>
        <v>37.700000000000003</v>
      </c>
    </row>
    <row r="334" spans="1:39" ht="31.5" outlineLevel="2" x14ac:dyDescent="0.2">
      <c r="A334" s="137" t="s">
        <v>35</v>
      </c>
      <c r="B334" s="137" t="s">
        <v>253</v>
      </c>
      <c r="C334" s="137" t="s">
        <v>170</v>
      </c>
      <c r="D334" s="137"/>
      <c r="E334" s="13" t="s">
        <v>171</v>
      </c>
      <c r="F334" s="4">
        <f t="shared" ref="F334:AM334" si="262">F335+F373</f>
        <v>102793.2</v>
      </c>
      <c r="G334" s="4">
        <f t="shared" si="262"/>
        <v>0.8</v>
      </c>
      <c r="H334" s="4">
        <f t="shared" si="262"/>
        <v>102794</v>
      </c>
      <c r="I334" s="4">
        <f t="shared" si="262"/>
        <v>0</v>
      </c>
      <c r="J334" s="4">
        <f t="shared" si="262"/>
        <v>0</v>
      </c>
      <c r="K334" s="4">
        <f t="shared" si="262"/>
        <v>-7000.5163899999998</v>
      </c>
      <c r="L334" s="4">
        <f t="shared" si="262"/>
        <v>95793.483609999996</v>
      </c>
      <c r="M334" s="4">
        <f t="shared" si="262"/>
        <v>14137</v>
      </c>
      <c r="N334" s="4">
        <f t="shared" si="262"/>
        <v>109930.48361</v>
      </c>
      <c r="O334" s="4">
        <f t="shared" si="262"/>
        <v>0</v>
      </c>
      <c r="P334" s="4">
        <f t="shared" si="262"/>
        <v>0</v>
      </c>
      <c r="Q334" s="4">
        <f t="shared" si="262"/>
        <v>109930.48361</v>
      </c>
      <c r="R334" s="4">
        <f t="shared" si="262"/>
        <v>-260.38181999999983</v>
      </c>
      <c r="S334" s="4">
        <f t="shared" si="262"/>
        <v>109670.10178999999</v>
      </c>
      <c r="T334" s="4">
        <f t="shared" si="262"/>
        <v>99885.7</v>
      </c>
      <c r="U334" s="4">
        <f t="shared" si="262"/>
        <v>0</v>
      </c>
      <c r="V334" s="4">
        <f t="shared" si="262"/>
        <v>99885.7</v>
      </c>
      <c r="W334" s="4">
        <f t="shared" si="262"/>
        <v>0</v>
      </c>
      <c r="X334" s="4">
        <f t="shared" si="262"/>
        <v>99885.7</v>
      </c>
      <c r="Y334" s="4">
        <f t="shared" si="262"/>
        <v>0</v>
      </c>
      <c r="Z334" s="4">
        <f t="shared" si="262"/>
        <v>99885.7</v>
      </c>
      <c r="AA334" s="4">
        <f t="shared" si="262"/>
        <v>0</v>
      </c>
      <c r="AB334" s="4">
        <f t="shared" si="262"/>
        <v>99885.7</v>
      </c>
      <c r="AC334" s="4">
        <f t="shared" si="262"/>
        <v>0</v>
      </c>
      <c r="AD334" s="4">
        <f t="shared" si="262"/>
        <v>99885.7</v>
      </c>
      <c r="AE334" s="4">
        <f t="shared" si="262"/>
        <v>102410.8</v>
      </c>
      <c r="AF334" s="4">
        <f t="shared" si="262"/>
        <v>0</v>
      </c>
      <c r="AG334" s="4">
        <f t="shared" si="262"/>
        <v>102410.8</v>
      </c>
      <c r="AH334" s="4">
        <f t="shared" si="262"/>
        <v>-666.68100000000004</v>
      </c>
      <c r="AI334" s="4">
        <f t="shared" si="262"/>
        <v>101744.11900000001</v>
      </c>
      <c r="AJ334" s="4">
        <f t="shared" si="262"/>
        <v>0</v>
      </c>
      <c r="AK334" s="4">
        <f t="shared" si="262"/>
        <v>101744.11900000001</v>
      </c>
      <c r="AL334" s="4">
        <f t="shared" si="262"/>
        <v>0</v>
      </c>
      <c r="AM334" s="4">
        <f t="shared" si="262"/>
        <v>101744.11900000001</v>
      </c>
    </row>
    <row r="335" spans="1:39" ht="15.75" outlineLevel="3" x14ac:dyDescent="0.2">
      <c r="A335" s="137" t="s">
        <v>35</v>
      </c>
      <c r="B335" s="137" t="s">
        <v>253</v>
      </c>
      <c r="C335" s="137" t="s">
        <v>172</v>
      </c>
      <c r="D335" s="137"/>
      <c r="E335" s="13" t="s">
        <v>597</v>
      </c>
      <c r="F335" s="4">
        <f t="shared" ref="F335:Q335" si="263">F336+F343+F348+F361+F366</f>
        <v>70202.5</v>
      </c>
      <c r="G335" s="4">
        <f t="shared" si="263"/>
        <v>0.8</v>
      </c>
      <c r="H335" s="4">
        <f t="shared" si="263"/>
        <v>70203.3</v>
      </c>
      <c r="I335" s="4">
        <f t="shared" si="263"/>
        <v>0</v>
      </c>
      <c r="J335" s="4">
        <f t="shared" si="263"/>
        <v>0</v>
      </c>
      <c r="K335" s="4">
        <f t="shared" si="263"/>
        <v>-0.51639000000000002</v>
      </c>
      <c r="L335" s="4">
        <f t="shared" si="263"/>
        <v>70202.783609999999</v>
      </c>
      <c r="M335" s="4">
        <f t="shared" si="263"/>
        <v>14137</v>
      </c>
      <c r="N335" s="4">
        <f t="shared" si="263"/>
        <v>84339.783609999999</v>
      </c>
      <c r="O335" s="4">
        <f t="shared" si="263"/>
        <v>0</v>
      </c>
      <c r="P335" s="4">
        <f t="shared" si="263"/>
        <v>0</v>
      </c>
      <c r="Q335" s="4">
        <f t="shared" si="263"/>
        <v>84339.783609999999</v>
      </c>
      <c r="R335" s="4">
        <f>R336+R343+R348+R361+R366+R358</f>
        <v>-260.38181999999983</v>
      </c>
      <c r="S335" s="4">
        <f>S336+S343+S348+S361+S366+S358</f>
        <v>84079.401789999989</v>
      </c>
      <c r="T335" s="4">
        <f t="shared" ref="T335:AM335" si="264">T336+T343+T348+T361+T366</f>
        <v>68885.7</v>
      </c>
      <c r="U335" s="4">
        <f t="shared" si="264"/>
        <v>0</v>
      </c>
      <c r="V335" s="4">
        <f t="shared" si="264"/>
        <v>68885.7</v>
      </c>
      <c r="W335" s="4">
        <f t="shared" si="264"/>
        <v>0</v>
      </c>
      <c r="X335" s="4">
        <f t="shared" si="264"/>
        <v>68885.7</v>
      </c>
      <c r="Y335" s="4">
        <f t="shared" si="264"/>
        <v>0</v>
      </c>
      <c r="Z335" s="4">
        <f t="shared" si="264"/>
        <v>68885.7</v>
      </c>
      <c r="AA335" s="4">
        <f t="shared" si="264"/>
        <v>0</v>
      </c>
      <c r="AB335" s="4">
        <f t="shared" si="264"/>
        <v>68885.7</v>
      </c>
      <c r="AC335" s="4">
        <f t="shared" si="264"/>
        <v>0</v>
      </c>
      <c r="AD335" s="4">
        <f t="shared" si="264"/>
        <v>68885.7</v>
      </c>
      <c r="AE335" s="4">
        <f t="shared" si="264"/>
        <v>73010.8</v>
      </c>
      <c r="AF335" s="4">
        <f t="shared" si="264"/>
        <v>0</v>
      </c>
      <c r="AG335" s="4">
        <f t="shared" si="264"/>
        <v>73010.8</v>
      </c>
      <c r="AH335" s="4">
        <f t="shared" si="264"/>
        <v>-666.68100000000004</v>
      </c>
      <c r="AI335" s="4">
        <f t="shared" si="264"/>
        <v>72344.119000000006</v>
      </c>
      <c r="AJ335" s="4">
        <f t="shared" si="264"/>
        <v>0</v>
      </c>
      <c r="AK335" s="4">
        <f t="shared" si="264"/>
        <v>72344.119000000006</v>
      </c>
      <c r="AL335" s="4">
        <f t="shared" si="264"/>
        <v>0</v>
      </c>
      <c r="AM335" s="4">
        <f t="shared" si="264"/>
        <v>72344.119000000006</v>
      </c>
    </row>
    <row r="336" spans="1:39" ht="31.5" outlineLevel="4" x14ac:dyDescent="0.2">
      <c r="A336" s="137" t="s">
        <v>35</v>
      </c>
      <c r="B336" s="137" t="s">
        <v>253</v>
      </c>
      <c r="C336" s="137" t="s">
        <v>173</v>
      </c>
      <c r="D336" s="137"/>
      <c r="E336" s="13" t="s">
        <v>174</v>
      </c>
      <c r="F336" s="4">
        <f t="shared" ref="F336:M336" si="265">F337+F341</f>
        <v>13871.3</v>
      </c>
      <c r="G336" s="4">
        <f t="shared" si="265"/>
        <v>0</v>
      </c>
      <c r="H336" s="4">
        <f t="shared" si="265"/>
        <v>13871.3</v>
      </c>
      <c r="I336" s="4">
        <f t="shared" si="265"/>
        <v>0</v>
      </c>
      <c r="J336" s="4">
        <f t="shared" si="265"/>
        <v>0</v>
      </c>
      <c r="K336" s="4">
        <f t="shared" si="265"/>
        <v>0</v>
      </c>
      <c r="L336" s="4">
        <f t="shared" si="265"/>
        <v>13871.3</v>
      </c>
      <c r="M336" s="4">
        <f t="shared" si="265"/>
        <v>937</v>
      </c>
      <c r="N336" s="4">
        <f t="shared" ref="N336:AM336" si="266">N337+N341+N339</f>
        <v>14808.3</v>
      </c>
      <c r="O336" s="4">
        <f t="shared" si="266"/>
        <v>0</v>
      </c>
      <c r="P336" s="4">
        <f t="shared" si="266"/>
        <v>0</v>
      </c>
      <c r="Q336" s="4">
        <f t="shared" si="266"/>
        <v>14808.3</v>
      </c>
      <c r="R336" s="4">
        <f t="shared" si="266"/>
        <v>-5313.0133999999998</v>
      </c>
      <c r="S336" s="4">
        <f t="shared" si="266"/>
        <v>9495.2865999999995</v>
      </c>
      <c r="T336" s="4">
        <f t="shared" si="266"/>
        <v>12300</v>
      </c>
      <c r="U336" s="4">
        <f t="shared" si="266"/>
        <v>0</v>
      </c>
      <c r="V336" s="4">
        <f t="shared" si="266"/>
        <v>12300</v>
      </c>
      <c r="W336" s="4">
        <f t="shared" si="266"/>
        <v>0</v>
      </c>
      <c r="X336" s="4">
        <f t="shared" si="266"/>
        <v>12300</v>
      </c>
      <c r="Y336" s="4">
        <f t="shared" si="266"/>
        <v>0</v>
      </c>
      <c r="Z336" s="4">
        <f t="shared" si="266"/>
        <v>12300</v>
      </c>
      <c r="AA336" s="4">
        <f t="shared" si="266"/>
        <v>0</v>
      </c>
      <c r="AB336" s="4">
        <f t="shared" si="266"/>
        <v>12300</v>
      </c>
      <c r="AC336" s="4">
        <f t="shared" si="266"/>
        <v>0</v>
      </c>
      <c r="AD336" s="4">
        <f t="shared" si="266"/>
        <v>12300</v>
      </c>
      <c r="AE336" s="4">
        <f t="shared" si="266"/>
        <v>12300</v>
      </c>
      <c r="AF336" s="4">
        <f t="shared" si="266"/>
        <v>0</v>
      </c>
      <c r="AG336" s="4">
        <f t="shared" si="266"/>
        <v>12300</v>
      </c>
      <c r="AH336" s="4">
        <f t="shared" si="266"/>
        <v>-666.68100000000004</v>
      </c>
      <c r="AI336" s="4">
        <f t="shared" si="266"/>
        <v>11633.319</v>
      </c>
      <c r="AJ336" s="4">
        <f t="shared" si="266"/>
        <v>0</v>
      </c>
      <c r="AK336" s="4">
        <f t="shared" si="266"/>
        <v>11633.319</v>
      </c>
      <c r="AL336" s="4">
        <f t="shared" si="266"/>
        <v>0</v>
      </c>
      <c r="AM336" s="4">
        <f t="shared" si="266"/>
        <v>11633.319</v>
      </c>
    </row>
    <row r="337" spans="1:39" ht="15.75" outlineLevel="5" x14ac:dyDescent="0.2">
      <c r="A337" s="137" t="s">
        <v>35</v>
      </c>
      <c r="B337" s="137" t="s">
        <v>253</v>
      </c>
      <c r="C337" s="137" t="s">
        <v>256</v>
      </c>
      <c r="D337" s="137"/>
      <c r="E337" s="13" t="s">
        <v>257</v>
      </c>
      <c r="F337" s="4">
        <f t="shared" ref="F337:AM337" si="267">F338</f>
        <v>8871.2999999999993</v>
      </c>
      <c r="G337" s="4">
        <f t="shared" si="267"/>
        <v>0</v>
      </c>
      <c r="H337" s="4">
        <f t="shared" si="267"/>
        <v>8871.2999999999993</v>
      </c>
      <c r="I337" s="4">
        <f t="shared" si="267"/>
        <v>0</v>
      </c>
      <c r="J337" s="4">
        <f t="shared" si="267"/>
        <v>0</v>
      </c>
      <c r="K337" s="4">
        <f t="shared" si="267"/>
        <v>0</v>
      </c>
      <c r="L337" s="4">
        <f t="shared" si="267"/>
        <v>8871.2999999999993</v>
      </c>
      <c r="M337" s="4">
        <f t="shared" si="267"/>
        <v>0</v>
      </c>
      <c r="N337" s="4">
        <f t="shared" si="267"/>
        <v>8871.2999999999993</v>
      </c>
      <c r="O337" s="4">
        <f t="shared" si="267"/>
        <v>0</v>
      </c>
      <c r="P337" s="4">
        <f t="shared" si="267"/>
        <v>0</v>
      </c>
      <c r="Q337" s="4">
        <f t="shared" si="267"/>
        <v>8871.2999999999993</v>
      </c>
      <c r="R337" s="4">
        <f t="shared" si="267"/>
        <v>-5113.0133999999998</v>
      </c>
      <c r="S337" s="4">
        <f t="shared" si="267"/>
        <v>3758.2865999999995</v>
      </c>
      <c r="T337" s="4">
        <f t="shared" si="267"/>
        <v>9000</v>
      </c>
      <c r="U337" s="4">
        <f t="shared" si="267"/>
        <v>0</v>
      </c>
      <c r="V337" s="4">
        <f t="shared" si="267"/>
        <v>9000</v>
      </c>
      <c r="W337" s="4">
        <f t="shared" si="267"/>
        <v>0</v>
      </c>
      <c r="X337" s="4">
        <f t="shared" si="267"/>
        <v>9000</v>
      </c>
      <c r="Y337" s="4">
        <f t="shared" si="267"/>
        <v>0</v>
      </c>
      <c r="Z337" s="4">
        <f t="shared" si="267"/>
        <v>9000</v>
      </c>
      <c r="AA337" s="4">
        <f t="shared" si="267"/>
        <v>0</v>
      </c>
      <c r="AB337" s="4">
        <f t="shared" si="267"/>
        <v>9000</v>
      </c>
      <c r="AC337" s="4">
        <f t="shared" si="267"/>
        <v>0</v>
      </c>
      <c r="AD337" s="4">
        <f t="shared" si="267"/>
        <v>9000</v>
      </c>
      <c r="AE337" s="4">
        <f t="shared" si="267"/>
        <v>9000</v>
      </c>
      <c r="AF337" s="4">
        <f t="shared" si="267"/>
        <v>0</v>
      </c>
      <c r="AG337" s="4">
        <f t="shared" si="267"/>
        <v>9000</v>
      </c>
      <c r="AH337" s="4">
        <f t="shared" si="267"/>
        <v>0</v>
      </c>
      <c r="AI337" s="4">
        <f t="shared" si="267"/>
        <v>9000</v>
      </c>
      <c r="AJ337" s="4">
        <f t="shared" si="267"/>
        <v>0</v>
      </c>
      <c r="AK337" s="4">
        <f t="shared" si="267"/>
        <v>9000</v>
      </c>
      <c r="AL337" s="4">
        <f t="shared" si="267"/>
        <v>0</v>
      </c>
      <c r="AM337" s="4">
        <f t="shared" si="267"/>
        <v>9000</v>
      </c>
    </row>
    <row r="338" spans="1:39" ht="31.5" outlineLevel="7" x14ac:dyDescent="0.2">
      <c r="A338" s="138" t="s">
        <v>35</v>
      </c>
      <c r="B338" s="138" t="s">
        <v>253</v>
      </c>
      <c r="C338" s="138" t="s">
        <v>256</v>
      </c>
      <c r="D338" s="138" t="s">
        <v>92</v>
      </c>
      <c r="E338" s="11" t="s">
        <v>93</v>
      </c>
      <c r="F338" s="5">
        <v>8871.2999999999993</v>
      </c>
      <c r="G338" s="5"/>
      <c r="H338" s="5">
        <f>SUM(F338:G338)</f>
        <v>8871.2999999999993</v>
      </c>
      <c r="I338" s="5"/>
      <c r="J338" s="5"/>
      <c r="K338" s="5"/>
      <c r="L338" s="5">
        <f>SUM(H338:K338)</f>
        <v>8871.2999999999993</v>
      </c>
      <c r="M338" s="5"/>
      <c r="N338" s="5">
        <f>SUM(L338:M338)</f>
        <v>8871.2999999999993</v>
      </c>
      <c r="O338" s="5"/>
      <c r="P338" s="5"/>
      <c r="Q338" s="5">
        <f>SUM(N338:P338)</f>
        <v>8871.2999999999993</v>
      </c>
      <c r="R338" s="5">
        <f>-1584.8292-400-2360.4842-647.7-120</f>
        <v>-5113.0133999999998</v>
      </c>
      <c r="S338" s="5">
        <f>SUM(Q338:R338)</f>
        <v>3758.2865999999995</v>
      </c>
      <c r="T338" s="5">
        <v>9000</v>
      </c>
      <c r="U338" s="5"/>
      <c r="V338" s="5">
        <f>SUM(T338:U338)</f>
        <v>9000</v>
      </c>
      <c r="W338" s="5"/>
      <c r="X338" s="5">
        <f>SUM(V338:W338)</f>
        <v>9000</v>
      </c>
      <c r="Y338" s="5"/>
      <c r="Z338" s="5">
        <f>SUM(X338:Y338)</f>
        <v>9000</v>
      </c>
      <c r="AA338" s="5"/>
      <c r="AB338" s="5">
        <f>SUM(Z338:AA338)</f>
        <v>9000</v>
      </c>
      <c r="AC338" s="5"/>
      <c r="AD338" s="5">
        <f>SUM(AB338:AC338)</f>
        <v>9000</v>
      </c>
      <c r="AE338" s="5">
        <v>9000</v>
      </c>
      <c r="AF338" s="5"/>
      <c r="AG338" s="5">
        <f>SUM(AE338:AF338)</f>
        <v>9000</v>
      </c>
      <c r="AH338" s="5"/>
      <c r="AI338" s="5">
        <f>SUM(AG338:AH338)</f>
        <v>9000</v>
      </c>
      <c r="AJ338" s="5"/>
      <c r="AK338" s="5">
        <f>SUM(AI338:AJ338)</f>
        <v>9000</v>
      </c>
      <c r="AL338" s="5"/>
      <c r="AM338" s="5">
        <f>SUM(AK338:AL338)</f>
        <v>9000</v>
      </c>
    </row>
    <row r="339" spans="1:39" ht="47.25" hidden="1" outlineLevel="7" x14ac:dyDescent="0.2">
      <c r="A339" s="137" t="s">
        <v>35</v>
      </c>
      <c r="B339" s="137" t="s">
        <v>253</v>
      </c>
      <c r="C339" s="137" t="s">
        <v>754</v>
      </c>
      <c r="D339" s="137"/>
      <c r="E339" s="13" t="s">
        <v>800</v>
      </c>
      <c r="F339" s="5"/>
      <c r="G339" s="5"/>
      <c r="H339" s="5"/>
      <c r="I339" s="5"/>
      <c r="J339" s="5"/>
      <c r="K339" s="5"/>
      <c r="L339" s="5"/>
      <c r="M339" s="5"/>
      <c r="N339" s="5"/>
      <c r="O339" s="4">
        <f>O340</f>
        <v>0</v>
      </c>
      <c r="P339" s="4">
        <f>P340</f>
        <v>0</v>
      </c>
      <c r="Q339" s="4">
        <f>Q340</f>
        <v>0</v>
      </c>
      <c r="R339" s="4">
        <f>R340</f>
        <v>0</v>
      </c>
      <c r="S339" s="4">
        <f>S340</f>
        <v>0</v>
      </c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</row>
    <row r="340" spans="1:39" ht="31.5" hidden="1" outlineLevel="7" x14ac:dyDescent="0.2">
      <c r="A340" s="138" t="s">
        <v>35</v>
      </c>
      <c r="B340" s="138" t="s">
        <v>253</v>
      </c>
      <c r="C340" s="138" t="s">
        <v>754</v>
      </c>
      <c r="D340" s="138" t="s">
        <v>92</v>
      </c>
      <c r="E340" s="11" t="s">
        <v>93</v>
      </c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>
        <f>SUM(N340:P340)</f>
        <v>0</v>
      </c>
      <c r="R340" s="5"/>
      <c r="S340" s="5">
        <f>SUM(Q340:R340)</f>
        <v>0</v>
      </c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</row>
    <row r="341" spans="1:39" ht="31.5" outlineLevel="5" x14ac:dyDescent="0.2">
      <c r="A341" s="137" t="s">
        <v>35</v>
      </c>
      <c r="B341" s="137" t="s">
        <v>253</v>
      </c>
      <c r="C341" s="137" t="s">
        <v>258</v>
      </c>
      <c r="D341" s="137"/>
      <c r="E341" s="13" t="s">
        <v>259</v>
      </c>
      <c r="F341" s="4">
        <f t="shared" ref="F341:AM341" si="268">F342</f>
        <v>5000</v>
      </c>
      <c r="G341" s="4">
        <f t="shared" si="268"/>
        <v>0</v>
      </c>
      <c r="H341" s="4">
        <f t="shared" si="268"/>
        <v>5000</v>
      </c>
      <c r="I341" s="4">
        <f t="shared" si="268"/>
        <v>0</v>
      </c>
      <c r="J341" s="4">
        <f t="shared" si="268"/>
        <v>0</v>
      </c>
      <c r="K341" s="4">
        <f t="shared" si="268"/>
        <v>0</v>
      </c>
      <c r="L341" s="4">
        <f t="shared" si="268"/>
        <v>5000</v>
      </c>
      <c r="M341" s="4">
        <f t="shared" si="268"/>
        <v>937</v>
      </c>
      <c r="N341" s="4">
        <f t="shared" si="268"/>
        <v>5937</v>
      </c>
      <c r="O341" s="4">
        <f t="shared" si="268"/>
        <v>0</v>
      </c>
      <c r="P341" s="4">
        <f t="shared" si="268"/>
        <v>0</v>
      </c>
      <c r="Q341" s="4">
        <f t="shared" si="268"/>
        <v>5937</v>
      </c>
      <c r="R341" s="4">
        <f t="shared" si="268"/>
        <v>-200</v>
      </c>
      <c r="S341" s="4">
        <f t="shared" si="268"/>
        <v>5737</v>
      </c>
      <c r="T341" s="4">
        <f t="shared" si="268"/>
        <v>3300</v>
      </c>
      <c r="U341" s="4">
        <f t="shared" si="268"/>
        <v>0</v>
      </c>
      <c r="V341" s="4">
        <f t="shared" si="268"/>
        <v>3300</v>
      </c>
      <c r="W341" s="4">
        <f t="shared" si="268"/>
        <v>0</v>
      </c>
      <c r="X341" s="4">
        <f t="shared" si="268"/>
        <v>3300</v>
      </c>
      <c r="Y341" s="4">
        <f t="shared" si="268"/>
        <v>0</v>
      </c>
      <c r="Z341" s="4">
        <f t="shared" si="268"/>
        <v>3300</v>
      </c>
      <c r="AA341" s="4">
        <f t="shared" si="268"/>
        <v>0</v>
      </c>
      <c r="AB341" s="4">
        <f t="shared" si="268"/>
        <v>3300</v>
      </c>
      <c r="AC341" s="4">
        <f t="shared" si="268"/>
        <v>0</v>
      </c>
      <c r="AD341" s="4">
        <f t="shared" si="268"/>
        <v>3300</v>
      </c>
      <c r="AE341" s="4">
        <f t="shared" si="268"/>
        <v>3300</v>
      </c>
      <c r="AF341" s="4">
        <f t="shared" si="268"/>
        <v>0</v>
      </c>
      <c r="AG341" s="4">
        <f t="shared" si="268"/>
        <v>3300</v>
      </c>
      <c r="AH341" s="4">
        <f t="shared" si="268"/>
        <v>-666.68100000000004</v>
      </c>
      <c r="AI341" s="4">
        <f t="shared" si="268"/>
        <v>2633.319</v>
      </c>
      <c r="AJ341" s="4">
        <f t="shared" si="268"/>
        <v>0</v>
      </c>
      <c r="AK341" s="4">
        <f t="shared" si="268"/>
        <v>2633.319</v>
      </c>
      <c r="AL341" s="4">
        <f t="shared" si="268"/>
        <v>0</v>
      </c>
      <c r="AM341" s="4">
        <f t="shared" si="268"/>
        <v>2633.319</v>
      </c>
    </row>
    <row r="342" spans="1:39" ht="31.5" outlineLevel="7" x14ac:dyDescent="0.2">
      <c r="A342" s="138" t="s">
        <v>35</v>
      </c>
      <c r="B342" s="138" t="s">
        <v>253</v>
      </c>
      <c r="C342" s="138" t="s">
        <v>258</v>
      </c>
      <c r="D342" s="138" t="s">
        <v>92</v>
      </c>
      <c r="E342" s="11" t="s">
        <v>93</v>
      </c>
      <c r="F342" s="5">
        <v>5000</v>
      </c>
      <c r="G342" s="5"/>
      <c r="H342" s="5">
        <f>SUM(F342:G342)</f>
        <v>5000</v>
      </c>
      <c r="I342" s="5"/>
      <c r="J342" s="5"/>
      <c r="K342" s="5"/>
      <c r="L342" s="5">
        <f>SUM(H342:K342)</f>
        <v>5000</v>
      </c>
      <c r="M342" s="5">
        <v>937</v>
      </c>
      <c r="N342" s="5">
        <f>SUM(L342:M342)</f>
        <v>5937</v>
      </c>
      <c r="O342" s="5"/>
      <c r="P342" s="5"/>
      <c r="Q342" s="5">
        <f>SUM(N342:P342)</f>
        <v>5937</v>
      </c>
      <c r="R342" s="5">
        <f>-200</f>
        <v>-200</v>
      </c>
      <c r="S342" s="5">
        <f>SUM(Q342:R342)</f>
        <v>5737</v>
      </c>
      <c r="T342" s="5">
        <v>3300</v>
      </c>
      <c r="U342" s="5"/>
      <c r="V342" s="5">
        <f>SUM(T342:U342)</f>
        <v>3300</v>
      </c>
      <c r="W342" s="5"/>
      <c r="X342" s="5">
        <f>SUM(V342:W342)</f>
        <v>3300</v>
      </c>
      <c r="Y342" s="5"/>
      <c r="Z342" s="5">
        <f>SUM(X342:Y342)</f>
        <v>3300</v>
      </c>
      <c r="AA342" s="5"/>
      <c r="AB342" s="5">
        <f>SUM(Z342:AA342)</f>
        <v>3300</v>
      </c>
      <c r="AC342" s="5"/>
      <c r="AD342" s="5">
        <f>SUM(AB342:AC342)</f>
        <v>3300</v>
      </c>
      <c r="AE342" s="5">
        <v>3300</v>
      </c>
      <c r="AF342" s="5"/>
      <c r="AG342" s="5">
        <f>SUM(AE342:AF342)</f>
        <v>3300</v>
      </c>
      <c r="AH342" s="5">
        <v>-666.68100000000004</v>
      </c>
      <c r="AI342" s="5">
        <f>SUM(AG342:AH342)</f>
        <v>2633.319</v>
      </c>
      <c r="AJ342" s="5"/>
      <c r="AK342" s="5">
        <f>SUM(AI342:AJ342)</f>
        <v>2633.319</v>
      </c>
      <c r="AL342" s="5"/>
      <c r="AM342" s="5">
        <f>SUM(AK342:AL342)</f>
        <v>2633.319</v>
      </c>
    </row>
    <row r="343" spans="1:39" ht="31.5" hidden="1" outlineLevel="4" x14ac:dyDescent="0.2">
      <c r="A343" s="137" t="s">
        <v>35</v>
      </c>
      <c r="B343" s="137" t="s">
        <v>253</v>
      </c>
      <c r="C343" s="137" t="s">
        <v>222</v>
      </c>
      <c r="D343" s="137"/>
      <c r="E343" s="13" t="s">
        <v>223</v>
      </c>
      <c r="F343" s="4">
        <f t="shared" ref="F343:AM343" si="269">F344+F346</f>
        <v>2295.8000000000002</v>
      </c>
      <c r="G343" s="4">
        <f t="shared" si="269"/>
        <v>0</v>
      </c>
      <c r="H343" s="4">
        <f t="shared" si="269"/>
        <v>2295.8000000000002</v>
      </c>
      <c r="I343" s="4">
        <f t="shared" si="269"/>
        <v>0</v>
      </c>
      <c r="J343" s="4">
        <f t="shared" si="269"/>
        <v>0</v>
      </c>
      <c r="K343" s="4">
        <f t="shared" si="269"/>
        <v>-0.51639000000000002</v>
      </c>
      <c r="L343" s="4">
        <f t="shared" si="269"/>
        <v>2295.2836100000004</v>
      </c>
      <c r="M343" s="4">
        <f t="shared" si="269"/>
        <v>0</v>
      </c>
      <c r="N343" s="4">
        <f t="shared" si="269"/>
        <v>2295.2836100000004</v>
      </c>
      <c r="O343" s="4">
        <f t="shared" si="269"/>
        <v>0</v>
      </c>
      <c r="P343" s="4">
        <f t="shared" si="269"/>
        <v>0</v>
      </c>
      <c r="Q343" s="4">
        <f t="shared" si="269"/>
        <v>2295.2836100000004</v>
      </c>
      <c r="R343" s="4">
        <f t="shared" si="269"/>
        <v>0</v>
      </c>
      <c r="S343" s="4">
        <f t="shared" si="269"/>
        <v>2295.2836100000004</v>
      </c>
      <c r="T343" s="4">
        <f t="shared" si="269"/>
        <v>2283.3000000000002</v>
      </c>
      <c r="U343" s="4">
        <f t="shared" si="269"/>
        <v>0</v>
      </c>
      <c r="V343" s="4">
        <f t="shared" si="269"/>
        <v>2283.3000000000002</v>
      </c>
      <c r="W343" s="4">
        <f t="shared" si="269"/>
        <v>0</v>
      </c>
      <c r="X343" s="4">
        <f t="shared" si="269"/>
        <v>2283.3000000000002</v>
      </c>
      <c r="Y343" s="4">
        <f t="shared" si="269"/>
        <v>0</v>
      </c>
      <c r="Z343" s="4">
        <f t="shared" si="269"/>
        <v>2283.3000000000002</v>
      </c>
      <c r="AA343" s="4">
        <f t="shared" si="269"/>
        <v>0</v>
      </c>
      <c r="AB343" s="4">
        <f t="shared" si="269"/>
        <v>2283.3000000000002</v>
      </c>
      <c r="AC343" s="4">
        <f t="shared" si="269"/>
        <v>0</v>
      </c>
      <c r="AD343" s="4">
        <f t="shared" si="269"/>
        <v>2283.3000000000002</v>
      </c>
      <c r="AE343" s="4">
        <f t="shared" si="269"/>
        <v>2283.3000000000002</v>
      </c>
      <c r="AF343" s="4">
        <f t="shared" si="269"/>
        <v>0</v>
      </c>
      <c r="AG343" s="4">
        <f t="shared" si="269"/>
        <v>2283.3000000000002</v>
      </c>
      <c r="AH343" s="4">
        <f t="shared" si="269"/>
        <v>0</v>
      </c>
      <c r="AI343" s="4">
        <f t="shared" si="269"/>
        <v>2283.3000000000002</v>
      </c>
      <c r="AJ343" s="4">
        <f t="shared" si="269"/>
        <v>0</v>
      </c>
      <c r="AK343" s="4">
        <f t="shared" si="269"/>
        <v>2283.3000000000002</v>
      </c>
      <c r="AL343" s="4">
        <f t="shared" si="269"/>
        <v>0</v>
      </c>
      <c r="AM343" s="4">
        <f t="shared" si="269"/>
        <v>2283.3000000000002</v>
      </c>
    </row>
    <row r="344" spans="1:39" ht="15.75" hidden="1" customHeight="1" outlineLevel="5" x14ac:dyDescent="0.2">
      <c r="A344" s="137" t="s">
        <v>35</v>
      </c>
      <c r="B344" s="137" t="s">
        <v>253</v>
      </c>
      <c r="C344" s="137" t="s">
        <v>260</v>
      </c>
      <c r="D344" s="137"/>
      <c r="E344" s="13" t="s">
        <v>261</v>
      </c>
      <c r="F344" s="4">
        <f t="shared" ref="F344:AM344" si="270">F345</f>
        <v>2183.3000000000002</v>
      </c>
      <c r="G344" s="4">
        <f t="shared" si="270"/>
        <v>0</v>
      </c>
      <c r="H344" s="4">
        <f t="shared" si="270"/>
        <v>2183.3000000000002</v>
      </c>
      <c r="I344" s="4">
        <f t="shared" si="270"/>
        <v>0</v>
      </c>
      <c r="J344" s="4">
        <f t="shared" si="270"/>
        <v>0</v>
      </c>
      <c r="K344" s="4">
        <f t="shared" si="270"/>
        <v>0</v>
      </c>
      <c r="L344" s="4">
        <f t="shared" si="270"/>
        <v>2183.3000000000002</v>
      </c>
      <c r="M344" s="4">
        <f t="shared" si="270"/>
        <v>0</v>
      </c>
      <c r="N344" s="4">
        <f t="shared" si="270"/>
        <v>2183.3000000000002</v>
      </c>
      <c r="O344" s="4">
        <f t="shared" si="270"/>
        <v>0</v>
      </c>
      <c r="P344" s="4">
        <f t="shared" si="270"/>
        <v>0</v>
      </c>
      <c r="Q344" s="4">
        <f t="shared" si="270"/>
        <v>2183.3000000000002</v>
      </c>
      <c r="R344" s="4">
        <f t="shared" si="270"/>
        <v>0</v>
      </c>
      <c r="S344" s="4">
        <f t="shared" si="270"/>
        <v>2183.3000000000002</v>
      </c>
      <c r="T344" s="4">
        <f t="shared" si="270"/>
        <v>2183.3000000000002</v>
      </c>
      <c r="U344" s="4">
        <f t="shared" si="270"/>
        <v>0</v>
      </c>
      <c r="V344" s="4">
        <f t="shared" si="270"/>
        <v>2183.3000000000002</v>
      </c>
      <c r="W344" s="4">
        <f t="shared" si="270"/>
        <v>0</v>
      </c>
      <c r="X344" s="4">
        <f t="shared" si="270"/>
        <v>2183.3000000000002</v>
      </c>
      <c r="Y344" s="4">
        <f t="shared" si="270"/>
        <v>0</v>
      </c>
      <c r="Z344" s="4">
        <f t="shared" si="270"/>
        <v>2183.3000000000002</v>
      </c>
      <c r="AA344" s="4">
        <f t="shared" si="270"/>
        <v>0</v>
      </c>
      <c r="AB344" s="4">
        <f t="shared" si="270"/>
        <v>2183.3000000000002</v>
      </c>
      <c r="AC344" s="4">
        <f t="shared" si="270"/>
        <v>0</v>
      </c>
      <c r="AD344" s="4">
        <f t="shared" si="270"/>
        <v>2183.3000000000002</v>
      </c>
      <c r="AE344" s="4">
        <f t="shared" si="270"/>
        <v>2183.3000000000002</v>
      </c>
      <c r="AF344" s="4">
        <f t="shared" si="270"/>
        <v>0</v>
      </c>
      <c r="AG344" s="4">
        <f t="shared" si="270"/>
        <v>2183.3000000000002</v>
      </c>
      <c r="AH344" s="4">
        <f t="shared" si="270"/>
        <v>0</v>
      </c>
      <c r="AI344" s="4">
        <f t="shared" si="270"/>
        <v>2183.3000000000002</v>
      </c>
      <c r="AJ344" s="4">
        <f t="shared" si="270"/>
        <v>0</v>
      </c>
      <c r="AK344" s="4">
        <f t="shared" si="270"/>
        <v>2183.3000000000002</v>
      </c>
      <c r="AL344" s="4">
        <f t="shared" si="270"/>
        <v>0</v>
      </c>
      <c r="AM344" s="4">
        <f t="shared" si="270"/>
        <v>2183.3000000000002</v>
      </c>
    </row>
    <row r="345" spans="1:39" ht="31.5" hidden="1" customHeight="1" outlineLevel="7" x14ac:dyDescent="0.2">
      <c r="A345" s="138" t="s">
        <v>35</v>
      </c>
      <c r="B345" s="138" t="s">
        <v>253</v>
      </c>
      <c r="C345" s="138" t="s">
        <v>260</v>
      </c>
      <c r="D345" s="138" t="s">
        <v>92</v>
      </c>
      <c r="E345" s="11" t="s">
        <v>93</v>
      </c>
      <c r="F345" s="5">
        <v>2183.3000000000002</v>
      </c>
      <c r="G345" s="5"/>
      <c r="H345" s="5">
        <f>SUM(F345:G345)</f>
        <v>2183.3000000000002</v>
      </c>
      <c r="I345" s="5"/>
      <c r="J345" s="5"/>
      <c r="K345" s="5"/>
      <c r="L345" s="5">
        <f>SUM(H345:K345)</f>
        <v>2183.3000000000002</v>
      </c>
      <c r="M345" s="5"/>
      <c r="N345" s="5">
        <f>SUM(L345:M345)</f>
        <v>2183.3000000000002</v>
      </c>
      <c r="O345" s="5"/>
      <c r="P345" s="5"/>
      <c r="Q345" s="5">
        <f>SUM(N345:P345)</f>
        <v>2183.3000000000002</v>
      </c>
      <c r="R345" s="5"/>
      <c r="S345" s="5">
        <f>SUM(Q345:R345)</f>
        <v>2183.3000000000002</v>
      </c>
      <c r="T345" s="5">
        <v>2183.3000000000002</v>
      </c>
      <c r="U345" s="5"/>
      <c r="V345" s="5">
        <f>SUM(T345:U345)</f>
        <v>2183.3000000000002</v>
      </c>
      <c r="W345" s="5"/>
      <c r="X345" s="5">
        <f>SUM(V345:W345)</f>
        <v>2183.3000000000002</v>
      </c>
      <c r="Y345" s="5"/>
      <c r="Z345" s="5">
        <f>SUM(X345:Y345)</f>
        <v>2183.3000000000002</v>
      </c>
      <c r="AA345" s="5"/>
      <c r="AB345" s="5">
        <f>SUM(Z345:AA345)</f>
        <v>2183.3000000000002</v>
      </c>
      <c r="AC345" s="5"/>
      <c r="AD345" s="5">
        <f>SUM(AB345:AC345)</f>
        <v>2183.3000000000002</v>
      </c>
      <c r="AE345" s="5">
        <v>2183.3000000000002</v>
      </c>
      <c r="AF345" s="5"/>
      <c r="AG345" s="5">
        <f>SUM(AE345:AF345)</f>
        <v>2183.3000000000002</v>
      </c>
      <c r="AH345" s="5"/>
      <c r="AI345" s="5">
        <f>SUM(AG345:AH345)</f>
        <v>2183.3000000000002</v>
      </c>
      <c r="AJ345" s="5"/>
      <c r="AK345" s="5">
        <f>SUM(AI345:AJ345)</f>
        <v>2183.3000000000002</v>
      </c>
      <c r="AL345" s="5"/>
      <c r="AM345" s="5">
        <f>SUM(AK345:AL345)</f>
        <v>2183.3000000000002</v>
      </c>
    </row>
    <row r="346" spans="1:39" ht="47.25" hidden="1" outlineLevel="5" x14ac:dyDescent="0.2">
      <c r="A346" s="137" t="s">
        <v>35</v>
      </c>
      <c r="B346" s="137" t="s">
        <v>253</v>
      </c>
      <c r="C346" s="137" t="s">
        <v>262</v>
      </c>
      <c r="D346" s="137"/>
      <c r="E346" s="13" t="s">
        <v>263</v>
      </c>
      <c r="F346" s="4">
        <f t="shared" ref="F346:AM346" si="271">F347</f>
        <v>112.5</v>
      </c>
      <c r="G346" s="4">
        <f t="shared" si="271"/>
        <v>0</v>
      </c>
      <c r="H346" s="4">
        <f t="shared" si="271"/>
        <v>112.5</v>
      </c>
      <c r="I346" s="4">
        <f t="shared" si="271"/>
        <v>0</v>
      </c>
      <c r="J346" s="4">
        <f t="shared" si="271"/>
        <v>0</v>
      </c>
      <c r="K346" s="4">
        <f t="shared" si="271"/>
        <v>-0.51639000000000002</v>
      </c>
      <c r="L346" s="4">
        <f t="shared" si="271"/>
        <v>111.98361</v>
      </c>
      <c r="M346" s="4">
        <f t="shared" si="271"/>
        <v>0</v>
      </c>
      <c r="N346" s="4">
        <f t="shared" si="271"/>
        <v>111.98361</v>
      </c>
      <c r="O346" s="4">
        <f t="shared" si="271"/>
        <v>0</v>
      </c>
      <c r="P346" s="4">
        <f t="shared" si="271"/>
        <v>0</v>
      </c>
      <c r="Q346" s="4">
        <f t="shared" si="271"/>
        <v>111.98361</v>
      </c>
      <c r="R346" s="4">
        <f t="shared" si="271"/>
        <v>0</v>
      </c>
      <c r="S346" s="4">
        <f t="shared" si="271"/>
        <v>111.98361</v>
      </c>
      <c r="T346" s="4">
        <f t="shared" si="271"/>
        <v>100</v>
      </c>
      <c r="U346" s="4">
        <f t="shared" si="271"/>
        <v>0</v>
      </c>
      <c r="V346" s="4">
        <f t="shared" si="271"/>
        <v>100</v>
      </c>
      <c r="W346" s="4">
        <f t="shared" si="271"/>
        <v>0</v>
      </c>
      <c r="X346" s="4">
        <f t="shared" si="271"/>
        <v>100</v>
      </c>
      <c r="Y346" s="4">
        <f t="shared" si="271"/>
        <v>0</v>
      </c>
      <c r="Z346" s="4">
        <f t="shared" si="271"/>
        <v>100</v>
      </c>
      <c r="AA346" s="4">
        <f t="shared" si="271"/>
        <v>0</v>
      </c>
      <c r="AB346" s="4">
        <f t="shared" si="271"/>
        <v>100</v>
      </c>
      <c r="AC346" s="4">
        <f t="shared" si="271"/>
        <v>0</v>
      </c>
      <c r="AD346" s="4">
        <f t="shared" si="271"/>
        <v>100</v>
      </c>
      <c r="AE346" s="4">
        <f t="shared" si="271"/>
        <v>100</v>
      </c>
      <c r="AF346" s="4">
        <f t="shared" si="271"/>
        <v>0</v>
      </c>
      <c r="AG346" s="4">
        <f t="shared" si="271"/>
        <v>100</v>
      </c>
      <c r="AH346" s="4">
        <f t="shared" si="271"/>
        <v>0</v>
      </c>
      <c r="AI346" s="4">
        <f t="shared" si="271"/>
        <v>100</v>
      </c>
      <c r="AJ346" s="4">
        <f t="shared" si="271"/>
        <v>0</v>
      </c>
      <c r="AK346" s="4">
        <f t="shared" si="271"/>
        <v>100</v>
      </c>
      <c r="AL346" s="4">
        <f t="shared" si="271"/>
        <v>0</v>
      </c>
      <c r="AM346" s="4">
        <f t="shared" si="271"/>
        <v>100</v>
      </c>
    </row>
    <row r="347" spans="1:39" ht="31.5" hidden="1" outlineLevel="7" x14ac:dyDescent="0.2">
      <c r="A347" s="138" t="s">
        <v>35</v>
      </c>
      <c r="B347" s="138" t="s">
        <v>253</v>
      </c>
      <c r="C347" s="138" t="s">
        <v>262</v>
      </c>
      <c r="D347" s="138" t="s">
        <v>92</v>
      </c>
      <c r="E347" s="11" t="s">
        <v>93</v>
      </c>
      <c r="F347" s="5">
        <v>112.5</v>
      </c>
      <c r="G347" s="5"/>
      <c r="H347" s="5">
        <f>SUM(F347:G347)</f>
        <v>112.5</v>
      </c>
      <c r="I347" s="5"/>
      <c r="J347" s="5"/>
      <c r="K347" s="5">
        <v>-0.51639000000000002</v>
      </c>
      <c r="L347" s="5">
        <f>SUM(H347:K347)</f>
        <v>111.98361</v>
      </c>
      <c r="M347" s="5"/>
      <c r="N347" s="5">
        <f>SUM(L347:M347)</f>
        <v>111.98361</v>
      </c>
      <c r="O347" s="5"/>
      <c r="P347" s="5"/>
      <c r="Q347" s="5">
        <f>SUM(N347:P347)</f>
        <v>111.98361</v>
      </c>
      <c r="R347" s="5"/>
      <c r="S347" s="5">
        <f>SUM(Q347:R347)</f>
        <v>111.98361</v>
      </c>
      <c r="T347" s="5">
        <v>100</v>
      </c>
      <c r="U347" s="5"/>
      <c r="V347" s="5">
        <f>SUM(T347:U347)</f>
        <v>100</v>
      </c>
      <c r="W347" s="5"/>
      <c r="X347" s="5">
        <f>SUM(V347:W347)</f>
        <v>100</v>
      </c>
      <c r="Y347" s="5"/>
      <c r="Z347" s="5">
        <f>SUM(X347:Y347)</f>
        <v>100</v>
      </c>
      <c r="AA347" s="5"/>
      <c r="AB347" s="5">
        <f>SUM(Z347:AA347)</f>
        <v>100</v>
      </c>
      <c r="AC347" s="5"/>
      <c r="AD347" s="5">
        <f>SUM(AB347:AC347)</f>
        <v>100</v>
      </c>
      <c r="AE347" s="5">
        <v>100</v>
      </c>
      <c r="AF347" s="5"/>
      <c r="AG347" s="5">
        <f>SUM(AE347:AF347)</f>
        <v>100</v>
      </c>
      <c r="AH347" s="5"/>
      <c r="AI347" s="5">
        <f>SUM(AG347:AH347)</f>
        <v>100</v>
      </c>
      <c r="AJ347" s="5"/>
      <c r="AK347" s="5">
        <f>SUM(AI347:AJ347)</f>
        <v>100</v>
      </c>
      <c r="AL347" s="5"/>
      <c r="AM347" s="5">
        <f>SUM(AK347:AL347)</f>
        <v>100</v>
      </c>
    </row>
    <row r="348" spans="1:39" ht="63" outlineLevel="4" x14ac:dyDescent="0.2">
      <c r="A348" s="137" t="s">
        <v>35</v>
      </c>
      <c r="B348" s="137" t="s">
        <v>253</v>
      </c>
      <c r="C348" s="137" t="s">
        <v>264</v>
      </c>
      <c r="D348" s="137"/>
      <c r="E348" s="13" t="s">
        <v>265</v>
      </c>
      <c r="F348" s="4">
        <f t="shared" ref="F348:Q348" si="272">F354+F352+F349</f>
        <v>14605</v>
      </c>
      <c r="G348" s="4">
        <f t="shared" si="272"/>
        <v>0</v>
      </c>
      <c r="H348" s="4">
        <f t="shared" si="272"/>
        <v>14605</v>
      </c>
      <c r="I348" s="4">
        <f t="shared" si="272"/>
        <v>0</v>
      </c>
      <c r="J348" s="4">
        <f t="shared" si="272"/>
        <v>0</v>
      </c>
      <c r="K348" s="4">
        <f t="shared" si="272"/>
        <v>0</v>
      </c>
      <c r="L348" s="4">
        <f t="shared" si="272"/>
        <v>14605</v>
      </c>
      <c r="M348" s="4">
        <f t="shared" si="272"/>
        <v>13200</v>
      </c>
      <c r="N348" s="4">
        <f t="shared" si="272"/>
        <v>27805</v>
      </c>
      <c r="O348" s="4">
        <f t="shared" si="272"/>
        <v>0</v>
      </c>
      <c r="P348" s="4">
        <f t="shared" si="272"/>
        <v>0</v>
      </c>
      <c r="Q348" s="4">
        <f t="shared" si="272"/>
        <v>27805</v>
      </c>
      <c r="R348" s="4">
        <f>R354+R352+R349+R356</f>
        <v>3090</v>
      </c>
      <c r="S348" s="4">
        <f>S354+S352+S349+S356</f>
        <v>30895</v>
      </c>
      <c r="T348" s="4">
        <f t="shared" ref="T348:AM348" si="273">T354+T352+T349</f>
        <v>14995.7</v>
      </c>
      <c r="U348" s="4">
        <f t="shared" si="273"/>
        <v>0</v>
      </c>
      <c r="V348" s="4">
        <f t="shared" si="273"/>
        <v>14995.7</v>
      </c>
      <c r="W348" s="4">
        <f t="shared" si="273"/>
        <v>0</v>
      </c>
      <c r="X348" s="4">
        <f t="shared" si="273"/>
        <v>14995.7</v>
      </c>
      <c r="Y348" s="4">
        <f t="shared" si="273"/>
        <v>0</v>
      </c>
      <c r="Z348" s="4">
        <f t="shared" si="273"/>
        <v>14995.7</v>
      </c>
      <c r="AA348" s="4">
        <f t="shared" si="273"/>
        <v>0</v>
      </c>
      <c r="AB348" s="4">
        <f t="shared" si="273"/>
        <v>14995.7</v>
      </c>
      <c r="AC348" s="4">
        <f t="shared" si="273"/>
        <v>0</v>
      </c>
      <c r="AD348" s="4">
        <f t="shared" si="273"/>
        <v>14995.7</v>
      </c>
      <c r="AE348" s="4">
        <f t="shared" si="273"/>
        <v>14782.699999999999</v>
      </c>
      <c r="AF348" s="4">
        <f t="shared" si="273"/>
        <v>0</v>
      </c>
      <c r="AG348" s="4">
        <f t="shared" si="273"/>
        <v>14782.699999999999</v>
      </c>
      <c r="AH348" s="4">
        <f t="shared" si="273"/>
        <v>0</v>
      </c>
      <c r="AI348" s="4">
        <f t="shared" si="273"/>
        <v>14782.699999999999</v>
      </c>
      <c r="AJ348" s="4">
        <f t="shared" si="273"/>
        <v>0</v>
      </c>
      <c r="AK348" s="4">
        <f t="shared" si="273"/>
        <v>14782.699999999999</v>
      </c>
      <c r="AL348" s="4">
        <f t="shared" si="273"/>
        <v>0</v>
      </c>
      <c r="AM348" s="4">
        <f t="shared" si="273"/>
        <v>14782.699999999999</v>
      </c>
    </row>
    <row r="349" spans="1:39" ht="47.25" hidden="1" outlineLevel="4" x14ac:dyDescent="0.2">
      <c r="A349" s="137" t="s">
        <v>35</v>
      </c>
      <c r="B349" s="137" t="s">
        <v>253</v>
      </c>
      <c r="C349" s="137" t="s">
        <v>595</v>
      </c>
      <c r="D349" s="137"/>
      <c r="E349" s="13" t="s">
        <v>594</v>
      </c>
      <c r="F349" s="4">
        <f t="shared" ref="F349:U349" si="274">F350+F351</f>
        <v>1150</v>
      </c>
      <c r="G349" s="4">
        <f t="shared" si="274"/>
        <v>0</v>
      </c>
      <c r="H349" s="4">
        <f t="shared" si="274"/>
        <v>1150</v>
      </c>
      <c r="I349" s="4">
        <f t="shared" si="274"/>
        <v>0</v>
      </c>
      <c r="J349" s="4">
        <f t="shared" si="274"/>
        <v>0</v>
      </c>
      <c r="K349" s="4">
        <f t="shared" si="274"/>
        <v>0</v>
      </c>
      <c r="L349" s="4">
        <f t="shared" si="274"/>
        <v>1150</v>
      </c>
      <c r="M349" s="4">
        <f t="shared" si="274"/>
        <v>13200</v>
      </c>
      <c r="N349" s="4">
        <f t="shared" si="274"/>
        <v>14350</v>
      </c>
      <c r="O349" s="4">
        <f t="shared" si="274"/>
        <v>0</v>
      </c>
      <c r="P349" s="4">
        <f t="shared" si="274"/>
        <v>0</v>
      </c>
      <c r="Q349" s="4">
        <f t="shared" si="274"/>
        <v>14350</v>
      </c>
      <c r="R349" s="4">
        <f t="shared" si="274"/>
        <v>0</v>
      </c>
      <c r="S349" s="4">
        <f t="shared" si="274"/>
        <v>14350</v>
      </c>
      <c r="T349" s="4">
        <f t="shared" si="274"/>
        <v>0</v>
      </c>
      <c r="U349" s="4">
        <f t="shared" si="274"/>
        <v>0</v>
      </c>
      <c r="V349" s="4"/>
      <c r="W349" s="4">
        <f t="shared" ref="W349:AF349" si="275">W350+W351</f>
        <v>0</v>
      </c>
      <c r="X349" s="4">
        <f t="shared" si="275"/>
        <v>0</v>
      </c>
      <c r="Y349" s="4">
        <f t="shared" si="275"/>
        <v>0</v>
      </c>
      <c r="Z349" s="4">
        <f t="shared" si="275"/>
        <v>0</v>
      </c>
      <c r="AA349" s="4">
        <f t="shared" si="275"/>
        <v>0</v>
      </c>
      <c r="AB349" s="4">
        <f t="shared" si="275"/>
        <v>0</v>
      </c>
      <c r="AC349" s="4">
        <f t="shared" si="275"/>
        <v>0</v>
      </c>
      <c r="AD349" s="4">
        <f t="shared" si="275"/>
        <v>0</v>
      </c>
      <c r="AE349" s="4">
        <f t="shared" si="275"/>
        <v>0</v>
      </c>
      <c r="AF349" s="4">
        <f t="shared" si="275"/>
        <v>0</v>
      </c>
      <c r="AG349" s="4"/>
      <c r="AH349" s="4">
        <f t="shared" ref="AH349:AM349" si="276">AH350+AH351</f>
        <v>0</v>
      </c>
      <c r="AI349" s="4">
        <f t="shared" si="276"/>
        <v>0</v>
      </c>
      <c r="AJ349" s="4">
        <f t="shared" si="276"/>
        <v>0</v>
      </c>
      <c r="AK349" s="4">
        <f t="shared" si="276"/>
        <v>0</v>
      </c>
      <c r="AL349" s="4">
        <f t="shared" si="276"/>
        <v>0</v>
      </c>
      <c r="AM349" s="4">
        <f t="shared" si="276"/>
        <v>0</v>
      </c>
    </row>
    <row r="350" spans="1:39" ht="31.5" hidden="1" outlineLevel="4" x14ac:dyDescent="0.2">
      <c r="A350" s="138" t="s">
        <v>35</v>
      </c>
      <c r="B350" s="138" t="s">
        <v>253</v>
      </c>
      <c r="C350" s="138" t="s">
        <v>595</v>
      </c>
      <c r="D350" s="138" t="s">
        <v>11</v>
      </c>
      <c r="E350" s="11" t="s">
        <v>12</v>
      </c>
      <c r="F350" s="5">
        <v>900</v>
      </c>
      <c r="G350" s="5"/>
      <c r="H350" s="5">
        <f>SUM(F350:G350)</f>
        <v>900</v>
      </c>
      <c r="I350" s="5"/>
      <c r="J350" s="5"/>
      <c r="K350" s="5"/>
      <c r="L350" s="5">
        <f>SUM(H350:K350)</f>
        <v>900</v>
      </c>
      <c r="M350" s="5"/>
      <c r="N350" s="5">
        <f>SUM(L350:M350)</f>
        <v>900</v>
      </c>
      <c r="O350" s="5"/>
      <c r="P350" s="5"/>
      <c r="Q350" s="5">
        <f>SUM(N350:P350)</f>
        <v>900</v>
      </c>
      <c r="R350" s="5"/>
      <c r="S350" s="5">
        <f>SUM(Q350:R350)</f>
        <v>900</v>
      </c>
      <c r="T350" s="5"/>
      <c r="U350" s="5"/>
      <c r="V350" s="5"/>
      <c r="W350" s="5"/>
      <c r="X350" s="5">
        <f>SUM(V350:W350)</f>
        <v>0</v>
      </c>
      <c r="Y350" s="5"/>
      <c r="Z350" s="5">
        <f>SUM(X350:Y350)</f>
        <v>0</v>
      </c>
      <c r="AA350" s="5"/>
      <c r="AB350" s="5">
        <f>SUM(Z350:AA350)</f>
        <v>0</v>
      </c>
      <c r="AC350" s="5"/>
      <c r="AD350" s="5">
        <f>SUM(AB350:AC350)</f>
        <v>0</v>
      </c>
      <c r="AE350" s="5"/>
      <c r="AF350" s="5"/>
      <c r="AG350" s="5"/>
      <c r="AH350" s="5"/>
      <c r="AI350" s="5">
        <f>SUM(AG350:AH350)</f>
        <v>0</v>
      </c>
      <c r="AJ350" s="5"/>
      <c r="AK350" s="5">
        <f>SUM(AI350:AJ350)</f>
        <v>0</v>
      </c>
      <c r="AL350" s="5"/>
      <c r="AM350" s="5">
        <f>SUM(AK350:AL350)</f>
        <v>0</v>
      </c>
    </row>
    <row r="351" spans="1:39" ht="31.5" hidden="1" outlineLevel="4" x14ac:dyDescent="0.2">
      <c r="A351" s="138" t="s">
        <v>35</v>
      </c>
      <c r="B351" s="138" t="s">
        <v>253</v>
      </c>
      <c r="C351" s="138" t="s">
        <v>595</v>
      </c>
      <c r="D351" s="138" t="s">
        <v>92</v>
      </c>
      <c r="E351" s="11" t="s">
        <v>93</v>
      </c>
      <c r="F351" s="5">
        <v>250</v>
      </c>
      <c r="G351" s="5"/>
      <c r="H351" s="5">
        <f>SUM(F351:G351)</f>
        <v>250</v>
      </c>
      <c r="I351" s="5"/>
      <c r="J351" s="5"/>
      <c r="K351" s="5"/>
      <c r="L351" s="5">
        <f>SUM(H351:K351)</f>
        <v>250</v>
      </c>
      <c r="M351" s="5">
        <v>13200</v>
      </c>
      <c r="N351" s="5">
        <f>SUM(L351:M351)</f>
        <v>13450</v>
      </c>
      <c r="O351" s="5"/>
      <c r="P351" s="5"/>
      <c r="Q351" s="5">
        <f>SUM(N351:P351)</f>
        <v>13450</v>
      </c>
      <c r="R351" s="5"/>
      <c r="S351" s="5">
        <f>SUM(Q351:R351)</f>
        <v>13450</v>
      </c>
      <c r="T351" s="5"/>
      <c r="U351" s="5"/>
      <c r="V351" s="5"/>
      <c r="W351" s="5"/>
      <c r="X351" s="5">
        <f>SUM(V351:W351)</f>
        <v>0</v>
      </c>
      <c r="Y351" s="5"/>
      <c r="Z351" s="5">
        <f>SUM(X351:Y351)</f>
        <v>0</v>
      </c>
      <c r="AA351" s="5"/>
      <c r="AB351" s="5">
        <f>SUM(Z351:AA351)</f>
        <v>0</v>
      </c>
      <c r="AC351" s="5"/>
      <c r="AD351" s="5">
        <f>SUM(AB351:AC351)</f>
        <v>0</v>
      </c>
      <c r="AE351" s="5"/>
      <c r="AF351" s="5"/>
      <c r="AG351" s="5"/>
      <c r="AH351" s="5"/>
      <c r="AI351" s="5">
        <f>SUM(AG351:AH351)</f>
        <v>0</v>
      </c>
      <c r="AJ351" s="5"/>
      <c r="AK351" s="5">
        <f>SUM(AI351:AJ351)</f>
        <v>0</v>
      </c>
      <c r="AL351" s="5"/>
      <c r="AM351" s="5">
        <f>SUM(AK351:AL351)</f>
        <v>0</v>
      </c>
    </row>
    <row r="352" spans="1:39" ht="63" hidden="1" outlineLevel="5" x14ac:dyDescent="0.2">
      <c r="A352" s="137" t="s">
        <v>35</v>
      </c>
      <c r="B352" s="137" t="s">
        <v>253</v>
      </c>
      <c r="C352" s="137" t="s">
        <v>266</v>
      </c>
      <c r="D352" s="137"/>
      <c r="E352" s="13" t="s">
        <v>543</v>
      </c>
      <c r="F352" s="4">
        <f t="shared" ref="F352:AM352" si="277">F353</f>
        <v>1345.5</v>
      </c>
      <c r="G352" s="4">
        <f t="shared" si="277"/>
        <v>0</v>
      </c>
      <c r="H352" s="4">
        <f t="shared" si="277"/>
        <v>1345.5</v>
      </c>
      <c r="I352" s="4">
        <f t="shared" si="277"/>
        <v>0</v>
      </c>
      <c r="J352" s="4">
        <f t="shared" si="277"/>
        <v>0</v>
      </c>
      <c r="K352" s="4">
        <f t="shared" si="277"/>
        <v>0</v>
      </c>
      <c r="L352" s="4">
        <f t="shared" si="277"/>
        <v>1345.5</v>
      </c>
      <c r="M352" s="4">
        <f t="shared" si="277"/>
        <v>0</v>
      </c>
      <c r="N352" s="4">
        <f t="shared" si="277"/>
        <v>1345.5</v>
      </c>
      <c r="O352" s="4">
        <f t="shared" si="277"/>
        <v>0</v>
      </c>
      <c r="P352" s="4">
        <f t="shared" si="277"/>
        <v>0</v>
      </c>
      <c r="Q352" s="4">
        <f t="shared" si="277"/>
        <v>1345.5</v>
      </c>
      <c r="R352" s="4">
        <f t="shared" si="277"/>
        <v>0</v>
      </c>
      <c r="S352" s="4">
        <f t="shared" si="277"/>
        <v>1345.5</v>
      </c>
      <c r="T352" s="4">
        <f t="shared" si="277"/>
        <v>1499.6</v>
      </c>
      <c r="U352" s="4">
        <f t="shared" si="277"/>
        <v>0</v>
      </c>
      <c r="V352" s="4">
        <f t="shared" si="277"/>
        <v>1499.6</v>
      </c>
      <c r="W352" s="4">
        <f t="shared" si="277"/>
        <v>0</v>
      </c>
      <c r="X352" s="4">
        <f t="shared" si="277"/>
        <v>1499.6</v>
      </c>
      <c r="Y352" s="4">
        <f t="shared" si="277"/>
        <v>0</v>
      </c>
      <c r="Z352" s="4">
        <f t="shared" si="277"/>
        <v>1499.6</v>
      </c>
      <c r="AA352" s="4">
        <f t="shared" si="277"/>
        <v>0</v>
      </c>
      <c r="AB352" s="4">
        <f t="shared" si="277"/>
        <v>1499.6</v>
      </c>
      <c r="AC352" s="4">
        <f t="shared" si="277"/>
        <v>0</v>
      </c>
      <c r="AD352" s="4">
        <f t="shared" si="277"/>
        <v>1499.6</v>
      </c>
      <c r="AE352" s="4">
        <f t="shared" si="277"/>
        <v>1478.3</v>
      </c>
      <c r="AF352" s="4">
        <f t="shared" si="277"/>
        <v>0</v>
      </c>
      <c r="AG352" s="4">
        <f t="shared" si="277"/>
        <v>1478.3</v>
      </c>
      <c r="AH352" s="4">
        <f t="shared" si="277"/>
        <v>0</v>
      </c>
      <c r="AI352" s="4">
        <f t="shared" si="277"/>
        <v>1478.3</v>
      </c>
      <c r="AJ352" s="4">
        <f t="shared" si="277"/>
        <v>0</v>
      </c>
      <c r="AK352" s="4">
        <f t="shared" si="277"/>
        <v>1478.3</v>
      </c>
      <c r="AL352" s="4">
        <f t="shared" si="277"/>
        <v>0</v>
      </c>
      <c r="AM352" s="4">
        <f t="shared" si="277"/>
        <v>1478.3</v>
      </c>
    </row>
    <row r="353" spans="1:39" ht="31.5" hidden="1" outlineLevel="7" x14ac:dyDescent="0.2">
      <c r="A353" s="138" t="s">
        <v>35</v>
      </c>
      <c r="B353" s="138" t="s">
        <v>253</v>
      </c>
      <c r="C353" s="138" t="s">
        <v>266</v>
      </c>
      <c r="D353" s="138" t="s">
        <v>92</v>
      </c>
      <c r="E353" s="11" t="s">
        <v>93</v>
      </c>
      <c r="F353" s="5">
        <v>1345.5</v>
      </c>
      <c r="G353" s="5"/>
      <c r="H353" s="5">
        <f>SUM(F353:G353)</f>
        <v>1345.5</v>
      </c>
      <c r="I353" s="5"/>
      <c r="J353" s="5"/>
      <c r="K353" s="5"/>
      <c r="L353" s="5">
        <f>SUM(H353:K353)</f>
        <v>1345.5</v>
      </c>
      <c r="M353" s="5"/>
      <c r="N353" s="5">
        <f>SUM(L353:M353)</f>
        <v>1345.5</v>
      </c>
      <c r="O353" s="5"/>
      <c r="P353" s="5"/>
      <c r="Q353" s="5">
        <f>SUM(N353:P353)</f>
        <v>1345.5</v>
      </c>
      <c r="R353" s="5"/>
      <c r="S353" s="5">
        <f>SUM(Q353:R353)</f>
        <v>1345.5</v>
      </c>
      <c r="T353" s="5">
        <v>1499.6</v>
      </c>
      <c r="U353" s="5"/>
      <c r="V353" s="5">
        <f>SUM(T353:U353)</f>
        <v>1499.6</v>
      </c>
      <c r="W353" s="5"/>
      <c r="X353" s="5">
        <f>SUM(V353:W353)</f>
        <v>1499.6</v>
      </c>
      <c r="Y353" s="5"/>
      <c r="Z353" s="5">
        <f>SUM(X353:Y353)</f>
        <v>1499.6</v>
      </c>
      <c r="AA353" s="5"/>
      <c r="AB353" s="5">
        <f>SUM(Z353:AA353)</f>
        <v>1499.6</v>
      </c>
      <c r="AC353" s="5"/>
      <c r="AD353" s="5">
        <f>SUM(AB353:AC353)</f>
        <v>1499.6</v>
      </c>
      <c r="AE353" s="5">
        <v>1478.3</v>
      </c>
      <c r="AF353" s="5"/>
      <c r="AG353" s="5">
        <f>SUM(AE353:AF353)</f>
        <v>1478.3</v>
      </c>
      <c r="AH353" s="5"/>
      <c r="AI353" s="5">
        <f>SUM(AG353:AH353)</f>
        <v>1478.3</v>
      </c>
      <c r="AJ353" s="5"/>
      <c r="AK353" s="5">
        <f>SUM(AI353:AJ353)</f>
        <v>1478.3</v>
      </c>
      <c r="AL353" s="5"/>
      <c r="AM353" s="5">
        <f>SUM(AK353:AL353)</f>
        <v>1478.3</v>
      </c>
    </row>
    <row r="354" spans="1:39" ht="63" hidden="1" outlineLevel="5" x14ac:dyDescent="0.2">
      <c r="A354" s="137" t="s">
        <v>35</v>
      </c>
      <c r="B354" s="137" t="s">
        <v>253</v>
      </c>
      <c r="C354" s="137" t="s">
        <v>266</v>
      </c>
      <c r="D354" s="137"/>
      <c r="E354" s="13" t="s">
        <v>572</v>
      </c>
      <c r="F354" s="4">
        <f t="shared" ref="F354:AM354" si="278">F355</f>
        <v>12109.5</v>
      </c>
      <c r="G354" s="4">
        <f t="shared" si="278"/>
        <v>0</v>
      </c>
      <c r="H354" s="4">
        <f t="shared" si="278"/>
        <v>12109.5</v>
      </c>
      <c r="I354" s="4">
        <f t="shared" si="278"/>
        <v>0</v>
      </c>
      <c r="J354" s="4">
        <f t="shared" si="278"/>
        <v>0</v>
      </c>
      <c r="K354" s="4">
        <f t="shared" si="278"/>
        <v>0</v>
      </c>
      <c r="L354" s="4">
        <f t="shared" si="278"/>
        <v>12109.5</v>
      </c>
      <c r="M354" s="4">
        <f t="shared" si="278"/>
        <v>0</v>
      </c>
      <c r="N354" s="4">
        <f t="shared" si="278"/>
        <v>12109.5</v>
      </c>
      <c r="O354" s="4">
        <f t="shared" si="278"/>
        <v>0</v>
      </c>
      <c r="P354" s="4">
        <f t="shared" si="278"/>
        <v>0</v>
      </c>
      <c r="Q354" s="4">
        <f t="shared" si="278"/>
        <v>12109.5</v>
      </c>
      <c r="R354" s="4">
        <f t="shared" si="278"/>
        <v>0</v>
      </c>
      <c r="S354" s="4">
        <f t="shared" si="278"/>
        <v>12109.5</v>
      </c>
      <c r="T354" s="4">
        <f t="shared" si="278"/>
        <v>13496.1</v>
      </c>
      <c r="U354" s="4">
        <f t="shared" si="278"/>
        <v>0</v>
      </c>
      <c r="V354" s="4">
        <f t="shared" si="278"/>
        <v>13496.1</v>
      </c>
      <c r="W354" s="4">
        <f t="shared" si="278"/>
        <v>0</v>
      </c>
      <c r="X354" s="4">
        <f t="shared" si="278"/>
        <v>13496.1</v>
      </c>
      <c r="Y354" s="4">
        <f t="shared" si="278"/>
        <v>0</v>
      </c>
      <c r="Z354" s="4">
        <f t="shared" si="278"/>
        <v>13496.1</v>
      </c>
      <c r="AA354" s="4">
        <f t="shared" si="278"/>
        <v>0</v>
      </c>
      <c r="AB354" s="4">
        <f t="shared" si="278"/>
        <v>13496.1</v>
      </c>
      <c r="AC354" s="4">
        <f t="shared" si="278"/>
        <v>0</v>
      </c>
      <c r="AD354" s="4">
        <f t="shared" si="278"/>
        <v>13496.1</v>
      </c>
      <c r="AE354" s="4">
        <f t="shared" si="278"/>
        <v>13304.4</v>
      </c>
      <c r="AF354" s="4">
        <f t="shared" si="278"/>
        <v>0</v>
      </c>
      <c r="AG354" s="4">
        <f t="shared" si="278"/>
        <v>13304.4</v>
      </c>
      <c r="AH354" s="4">
        <f t="shared" si="278"/>
        <v>0</v>
      </c>
      <c r="AI354" s="4">
        <f t="shared" si="278"/>
        <v>13304.4</v>
      </c>
      <c r="AJ354" s="4">
        <f t="shared" si="278"/>
        <v>0</v>
      </c>
      <c r="AK354" s="4">
        <f t="shared" si="278"/>
        <v>13304.4</v>
      </c>
      <c r="AL354" s="4">
        <f t="shared" si="278"/>
        <v>0</v>
      </c>
      <c r="AM354" s="4">
        <f t="shared" si="278"/>
        <v>13304.4</v>
      </c>
    </row>
    <row r="355" spans="1:39" ht="31.5" hidden="1" outlineLevel="7" x14ac:dyDescent="0.2">
      <c r="A355" s="138" t="s">
        <v>35</v>
      </c>
      <c r="B355" s="138" t="s">
        <v>253</v>
      </c>
      <c r="C355" s="138" t="s">
        <v>266</v>
      </c>
      <c r="D355" s="138" t="s">
        <v>92</v>
      </c>
      <c r="E355" s="11" t="s">
        <v>93</v>
      </c>
      <c r="F355" s="5">
        <v>12109.5</v>
      </c>
      <c r="G355" s="5"/>
      <c r="H355" s="5">
        <f>SUM(F355:G355)</f>
        <v>12109.5</v>
      </c>
      <c r="I355" s="5"/>
      <c r="J355" s="5"/>
      <c r="K355" s="5"/>
      <c r="L355" s="5">
        <f>SUM(H355:K355)</f>
        <v>12109.5</v>
      </c>
      <c r="M355" s="5"/>
      <c r="N355" s="5">
        <f>SUM(L355:M355)</f>
        <v>12109.5</v>
      </c>
      <c r="O355" s="5"/>
      <c r="P355" s="5"/>
      <c r="Q355" s="5">
        <f>SUM(N355:P355)</f>
        <v>12109.5</v>
      </c>
      <c r="R355" s="5"/>
      <c r="S355" s="5">
        <f>SUM(Q355:R355)</f>
        <v>12109.5</v>
      </c>
      <c r="T355" s="5">
        <v>13496.1</v>
      </c>
      <c r="U355" s="5"/>
      <c r="V355" s="5">
        <f>SUM(T355:U355)</f>
        <v>13496.1</v>
      </c>
      <c r="W355" s="5"/>
      <c r="X355" s="5">
        <f>SUM(V355:W355)</f>
        <v>13496.1</v>
      </c>
      <c r="Y355" s="5"/>
      <c r="Z355" s="5">
        <f>SUM(X355:Y355)</f>
        <v>13496.1</v>
      </c>
      <c r="AA355" s="5"/>
      <c r="AB355" s="5">
        <f>SUM(Z355:AA355)</f>
        <v>13496.1</v>
      </c>
      <c r="AC355" s="5"/>
      <c r="AD355" s="5">
        <f>SUM(AB355:AC355)</f>
        <v>13496.1</v>
      </c>
      <c r="AE355" s="5">
        <v>13304.4</v>
      </c>
      <c r="AF355" s="5"/>
      <c r="AG355" s="5">
        <f>SUM(AE355:AF355)</f>
        <v>13304.4</v>
      </c>
      <c r="AH355" s="5"/>
      <c r="AI355" s="5">
        <f>SUM(AG355:AH355)</f>
        <v>13304.4</v>
      </c>
      <c r="AJ355" s="5"/>
      <c r="AK355" s="5">
        <f>SUM(AI355:AJ355)</f>
        <v>13304.4</v>
      </c>
      <c r="AL355" s="5"/>
      <c r="AM355" s="5">
        <f>SUM(AK355:AL355)</f>
        <v>13304.4</v>
      </c>
    </row>
    <row r="356" spans="1:39" ht="47.25" outlineLevel="7" x14ac:dyDescent="0.2">
      <c r="A356" s="137" t="s">
        <v>35</v>
      </c>
      <c r="B356" s="137" t="s">
        <v>253</v>
      </c>
      <c r="C356" s="137" t="s">
        <v>801</v>
      </c>
      <c r="D356" s="137"/>
      <c r="E356" s="13" t="s">
        <v>800</v>
      </c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4">
        <f>R357</f>
        <v>3090</v>
      </c>
      <c r="S356" s="4">
        <f>S357</f>
        <v>3090</v>
      </c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</row>
    <row r="357" spans="1:39" ht="31.5" outlineLevel="7" x14ac:dyDescent="0.2">
      <c r="A357" s="138" t="s">
        <v>35</v>
      </c>
      <c r="B357" s="138" t="s">
        <v>253</v>
      </c>
      <c r="C357" s="138" t="s">
        <v>801</v>
      </c>
      <c r="D357" s="138" t="s">
        <v>92</v>
      </c>
      <c r="E357" s="11" t="s">
        <v>93</v>
      </c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>
        <v>3090</v>
      </c>
      <c r="S357" s="5">
        <f>SUM(Q357:R357)</f>
        <v>3090</v>
      </c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</row>
    <row r="358" spans="1:39" ht="31.5" outlineLevel="7" x14ac:dyDescent="0.2">
      <c r="A358" s="137" t="s">
        <v>35</v>
      </c>
      <c r="B358" s="137" t="s">
        <v>253</v>
      </c>
      <c r="C358" s="137" t="s">
        <v>797</v>
      </c>
      <c r="D358" s="137"/>
      <c r="E358" s="13" t="s">
        <v>799</v>
      </c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4">
        <f>R359</f>
        <v>1962.63158</v>
      </c>
      <c r="S358" s="4">
        <f>S359</f>
        <v>1962.63158</v>
      </c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</row>
    <row r="359" spans="1:39" ht="47.25" outlineLevel="7" x14ac:dyDescent="0.2">
      <c r="A359" s="137" t="s">
        <v>35</v>
      </c>
      <c r="B359" s="137" t="s">
        <v>253</v>
      </c>
      <c r="C359" s="137" t="s">
        <v>798</v>
      </c>
      <c r="D359" s="137"/>
      <c r="E359" s="13" t="s">
        <v>800</v>
      </c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4">
        <f>R360</f>
        <v>1962.63158</v>
      </c>
      <c r="S359" s="4">
        <f>S360</f>
        <v>1962.63158</v>
      </c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</row>
    <row r="360" spans="1:39" ht="31.5" outlineLevel="7" x14ac:dyDescent="0.2">
      <c r="A360" s="138" t="s">
        <v>35</v>
      </c>
      <c r="B360" s="138" t="s">
        <v>253</v>
      </c>
      <c r="C360" s="138" t="s">
        <v>798</v>
      </c>
      <c r="D360" s="138" t="s">
        <v>92</v>
      </c>
      <c r="E360" s="11" t="s">
        <v>93</v>
      </c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>
        <v>1962.63158</v>
      </c>
      <c r="S360" s="5">
        <f>SUM(Q360:R360)</f>
        <v>1962.63158</v>
      </c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</row>
    <row r="361" spans="1:39" ht="15.75" hidden="1" customHeight="1" outlineLevel="4" x14ac:dyDescent="0.2">
      <c r="A361" s="137" t="s">
        <v>35</v>
      </c>
      <c r="B361" s="137" t="s">
        <v>253</v>
      </c>
      <c r="C361" s="137" t="s">
        <v>267</v>
      </c>
      <c r="D361" s="137"/>
      <c r="E361" s="13" t="s">
        <v>252</v>
      </c>
      <c r="F361" s="4">
        <f t="shared" ref="F361:AM361" si="279">F364+F362</f>
        <v>1095.4000000000001</v>
      </c>
      <c r="G361" s="4">
        <f t="shared" si="279"/>
        <v>0.8</v>
      </c>
      <c r="H361" s="4">
        <f t="shared" si="279"/>
        <v>1096.1999999999998</v>
      </c>
      <c r="I361" s="4">
        <f t="shared" si="279"/>
        <v>0</v>
      </c>
      <c r="J361" s="4">
        <f t="shared" si="279"/>
        <v>0</v>
      </c>
      <c r="K361" s="4">
        <f t="shared" si="279"/>
        <v>0</v>
      </c>
      <c r="L361" s="4">
        <f t="shared" si="279"/>
        <v>1096.1999999999998</v>
      </c>
      <c r="M361" s="4">
        <f t="shared" si="279"/>
        <v>0</v>
      </c>
      <c r="N361" s="4">
        <f t="shared" si="279"/>
        <v>1096.1999999999998</v>
      </c>
      <c r="O361" s="4">
        <f t="shared" si="279"/>
        <v>0</v>
      </c>
      <c r="P361" s="4">
        <f t="shared" si="279"/>
        <v>0</v>
      </c>
      <c r="Q361" s="4">
        <f t="shared" si="279"/>
        <v>1096.1999999999998</v>
      </c>
      <c r="R361" s="4">
        <f t="shared" si="279"/>
        <v>0</v>
      </c>
      <c r="S361" s="4">
        <f t="shared" si="279"/>
        <v>1096.1999999999998</v>
      </c>
      <c r="T361" s="4">
        <f t="shared" si="279"/>
        <v>971.7</v>
      </c>
      <c r="U361" s="4">
        <f t="shared" si="279"/>
        <v>0</v>
      </c>
      <c r="V361" s="4">
        <f t="shared" si="279"/>
        <v>971.7</v>
      </c>
      <c r="W361" s="4">
        <f t="shared" si="279"/>
        <v>0</v>
      </c>
      <c r="X361" s="4">
        <f t="shared" si="279"/>
        <v>971.7</v>
      </c>
      <c r="Y361" s="4">
        <f t="shared" si="279"/>
        <v>0</v>
      </c>
      <c r="Z361" s="4">
        <f t="shared" si="279"/>
        <v>971.7</v>
      </c>
      <c r="AA361" s="4">
        <f t="shared" si="279"/>
        <v>0</v>
      </c>
      <c r="AB361" s="4">
        <f t="shared" si="279"/>
        <v>971.7</v>
      </c>
      <c r="AC361" s="4">
        <f t="shared" si="279"/>
        <v>0</v>
      </c>
      <c r="AD361" s="4">
        <f t="shared" si="279"/>
        <v>971.7</v>
      </c>
      <c r="AE361" s="4">
        <f t="shared" si="279"/>
        <v>1050.4000000000001</v>
      </c>
      <c r="AF361" s="4">
        <f t="shared" si="279"/>
        <v>0</v>
      </c>
      <c r="AG361" s="4">
        <f t="shared" si="279"/>
        <v>1050.4000000000001</v>
      </c>
      <c r="AH361" s="4">
        <f t="shared" si="279"/>
        <v>0</v>
      </c>
      <c r="AI361" s="4">
        <f t="shared" si="279"/>
        <v>1050.4000000000001</v>
      </c>
      <c r="AJ361" s="4">
        <f t="shared" si="279"/>
        <v>0</v>
      </c>
      <c r="AK361" s="4">
        <f t="shared" si="279"/>
        <v>1050.4000000000001</v>
      </c>
      <c r="AL361" s="4">
        <f t="shared" si="279"/>
        <v>0</v>
      </c>
      <c r="AM361" s="4">
        <f t="shared" si="279"/>
        <v>1050.4000000000001</v>
      </c>
    </row>
    <row r="362" spans="1:39" ht="47.25" hidden="1" customHeight="1" outlineLevel="5" x14ac:dyDescent="0.2">
      <c r="A362" s="137" t="s">
        <v>35</v>
      </c>
      <c r="B362" s="137" t="s">
        <v>253</v>
      </c>
      <c r="C362" s="137" t="s">
        <v>268</v>
      </c>
      <c r="D362" s="137"/>
      <c r="E362" s="13" t="s">
        <v>600</v>
      </c>
      <c r="F362" s="4">
        <f t="shared" ref="F362:AM362" si="280">F363</f>
        <v>349.9</v>
      </c>
      <c r="G362" s="4">
        <f t="shared" si="280"/>
        <v>0</v>
      </c>
      <c r="H362" s="4">
        <f t="shared" si="280"/>
        <v>349.9</v>
      </c>
      <c r="I362" s="4">
        <f t="shared" si="280"/>
        <v>0</v>
      </c>
      <c r="J362" s="4">
        <f t="shared" si="280"/>
        <v>0</v>
      </c>
      <c r="K362" s="4">
        <f t="shared" si="280"/>
        <v>0</v>
      </c>
      <c r="L362" s="4">
        <f t="shared" si="280"/>
        <v>349.9</v>
      </c>
      <c r="M362" s="4">
        <f t="shared" si="280"/>
        <v>0</v>
      </c>
      <c r="N362" s="4">
        <f t="shared" si="280"/>
        <v>349.9</v>
      </c>
      <c r="O362" s="4">
        <f t="shared" si="280"/>
        <v>0</v>
      </c>
      <c r="P362" s="4">
        <f t="shared" si="280"/>
        <v>0</v>
      </c>
      <c r="Q362" s="4">
        <f t="shared" si="280"/>
        <v>349.9</v>
      </c>
      <c r="R362" s="4">
        <f t="shared" si="280"/>
        <v>0</v>
      </c>
      <c r="S362" s="4">
        <f t="shared" si="280"/>
        <v>349.9</v>
      </c>
      <c r="T362" s="4">
        <f t="shared" si="280"/>
        <v>291.5</v>
      </c>
      <c r="U362" s="4">
        <f t="shared" si="280"/>
        <v>0</v>
      </c>
      <c r="V362" s="4">
        <f t="shared" si="280"/>
        <v>291.5</v>
      </c>
      <c r="W362" s="4">
        <f t="shared" si="280"/>
        <v>0</v>
      </c>
      <c r="X362" s="4">
        <f t="shared" si="280"/>
        <v>291.5</v>
      </c>
      <c r="Y362" s="4">
        <f t="shared" si="280"/>
        <v>0</v>
      </c>
      <c r="Z362" s="4">
        <f t="shared" si="280"/>
        <v>291.5</v>
      </c>
      <c r="AA362" s="4">
        <f t="shared" si="280"/>
        <v>0</v>
      </c>
      <c r="AB362" s="4">
        <f t="shared" si="280"/>
        <v>291.5</v>
      </c>
      <c r="AC362" s="4">
        <f t="shared" si="280"/>
        <v>0</v>
      </c>
      <c r="AD362" s="4">
        <f t="shared" si="280"/>
        <v>291.5</v>
      </c>
      <c r="AE362" s="4">
        <f t="shared" si="280"/>
        <v>315.10000000000002</v>
      </c>
      <c r="AF362" s="4">
        <f t="shared" si="280"/>
        <v>0</v>
      </c>
      <c r="AG362" s="4">
        <f t="shared" si="280"/>
        <v>315.10000000000002</v>
      </c>
      <c r="AH362" s="4">
        <f t="shared" si="280"/>
        <v>0</v>
      </c>
      <c r="AI362" s="4">
        <f t="shared" si="280"/>
        <v>315.10000000000002</v>
      </c>
      <c r="AJ362" s="4">
        <f t="shared" si="280"/>
        <v>0</v>
      </c>
      <c r="AK362" s="4">
        <f t="shared" si="280"/>
        <v>315.10000000000002</v>
      </c>
      <c r="AL362" s="4">
        <f t="shared" si="280"/>
        <v>0</v>
      </c>
      <c r="AM362" s="4">
        <f t="shared" si="280"/>
        <v>315.10000000000002</v>
      </c>
    </row>
    <row r="363" spans="1:39" ht="31.5" hidden="1" customHeight="1" outlineLevel="7" x14ac:dyDescent="0.2">
      <c r="A363" s="138" t="s">
        <v>35</v>
      </c>
      <c r="B363" s="138" t="s">
        <v>253</v>
      </c>
      <c r="C363" s="138" t="s">
        <v>268</v>
      </c>
      <c r="D363" s="138" t="s">
        <v>92</v>
      </c>
      <c r="E363" s="11" t="s">
        <v>93</v>
      </c>
      <c r="F363" s="5">
        <v>349.9</v>
      </c>
      <c r="G363" s="5"/>
      <c r="H363" s="5">
        <f>SUM(F363:G363)</f>
        <v>349.9</v>
      </c>
      <c r="I363" s="5"/>
      <c r="J363" s="5"/>
      <c r="K363" s="5"/>
      <c r="L363" s="5">
        <f>SUM(H363:K363)</f>
        <v>349.9</v>
      </c>
      <c r="M363" s="5"/>
      <c r="N363" s="5">
        <f>SUM(L363:M363)</f>
        <v>349.9</v>
      </c>
      <c r="O363" s="5"/>
      <c r="P363" s="5"/>
      <c r="Q363" s="5">
        <f>SUM(N363:P363)</f>
        <v>349.9</v>
      </c>
      <c r="R363" s="5"/>
      <c r="S363" s="5">
        <f>SUM(Q363:R363)</f>
        <v>349.9</v>
      </c>
      <c r="T363" s="5">
        <v>291.5</v>
      </c>
      <c r="U363" s="5"/>
      <c r="V363" s="5">
        <f>SUM(T363:U363)</f>
        <v>291.5</v>
      </c>
      <c r="W363" s="5"/>
      <c r="X363" s="5">
        <f>SUM(V363:W363)</f>
        <v>291.5</v>
      </c>
      <c r="Y363" s="5"/>
      <c r="Z363" s="5">
        <f>SUM(X363:Y363)</f>
        <v>291.5</v>
      </c>
      <c r="AA363" s="5"/>
      <c r="AB363" s="5">
        <f>SUM(Z363:AA363)</f>
        <v>291.5</v>
      </c>
      <c r="AC363" s="5"/>
      <c r="AD363" s="5">
        <f>SUM(AB363:AC363)</f>
        <v>291.5</v>
      </c>
      <c r="AE363" s="5">
        <v>315.10000000000002</v>
      </c>
      <c r="AF363" s="5"/>
      <c r="AG363" s="5">
        <f>SUM(AE363:AF363)</f>
        <v>315.10000000000002</v>
      </c>
      <c r="AH363" s="5"/>
      <c r="AI363" s="5">
        <f>SUM(AG363:AH363)</f>
        <v>315.10000000000002</v>
      </c>
      <c r="AJ363" s="5"/>
      <c r="AK363" s="5">
        <f>SUM(AI363:AJ363)</f>
        <v>315.10000000000002</v>
      </c>
      <c r="AL363" s="5"/>
      <c r="AM363" s="5">
        <f>SUM(AK363:AL363)</f>
        <v>315.10000000000002</v>
      </c>
    </row>
    <row r="364" spans="1:39" ht="47.25" hidden="1" customHeight="1" outlineLevel="5" x14ac:dyDescent="0.2">
      <c r="A364" s="137" t="s">
        <v>35</v>
      </c>
      <c r="B364" s="137" t="s">
        <v>253</v>
      </c>
      <c r="C364" s="137" t="s">
        <v>268</v>
      </c>
      <c r="D364" s="137"/>
      <c r="E364" s="13" t="s">
        <v>580</v>
      </c>
      <c r="F364" s="4">
        <f t="shared" ref="F364:AM364" si="281">F365</f>
        <v>745.5</v>
      </c>
      <c r="G364" s="4">
        <f t="shared" si="281"/>
        <v>0.8</v>
      </c>
      <c r="H364" s="4">
        <f t="shared" si="281"/>
        <v>746.3</v>
      </c>
      <c r="I364" s="4">
        <f t="shared" si="281"/>
        <v>0</v>
      </c>
      <c r="J364" s="4">
        <f t="shared" si="281"/>
        <v>0</v>
      </c>
      <c r="K364" s="4">
        <f t="shared" si="281"/>
        <v>0</v>
      </c>
      <c r="L364" s="4">
        <f t="shared" si="281"/>
        <v>746.3</v>
      </c>
      <c r="M364" s="4">
        <f t="shared" si="281"/>
        <v>0</v>
      </c>
      <c r="N364" s="4">
        <f t="shared" si="281"/>
        <v>746.3</v>
      </c>
      <c r="O364" s="4">
        <f t="shared" si="281"/>
        <v>0</v>
      </c>
      <c r="P364" s="4">
        <f t="shared" si="281"/>
        <v>0</v>
      </c>
      <c r="Q364" s="4">
        <f t="shared" si="281"/>
        <v>746.3</v>
      </c>
      <c r="R364" s="4">
        <f t="shared" si="281"/>
        <v>0</v>
      </c>
      <c r="S364" s="4">
        <f t="shared" si="281"/>
        <v>746.3</v>
      </c>
      <c r="T364" s="4">
        <f t="shared" si="281"/>
        <v>680.2</v>
      </c>
      <c r="U364" s="4">
        <f t="shared" si="281"/>
        <v>0</v>
      </c>
      <c r="V364" s="4">
        <f t="shared" si="281"/>
        <v>680.2</v>
      </c>
      <c r="W364" s="4">
        <f t="shared" si="281"/>
        <v>0</v>
      </c>
      <c r="X364" s="4">
        <f t="shared" si="281"/>
        <v>680.2</v>
      </c>
      <c r="Y364" s="4">
        <f t="shared" si="281"/>
        <v>0</v>
      </c>
      <c r="Z364" s="4">
        <f t="shared" si="281"/>
        <v>680.2</v>
      </c>
      <c r="AA364" s="4">
        <f t="shared" si="281"/>
        <v>0</v>
      </c>
      <c r="AB364" s="4">
        <f t="shared" si="281"/>
        <v>680.2</v>
      </c>
      <c r="AC364" s="4">
        <f t="shared" si="281"/>
        <v>0</v>
      </c>
      <c r="AD364" s="4">
        <f t="shared" si="281"/>
        <v>680.2</v>
      </c>
      <c r="AE364" s="4">
        <f t="shared" si="281"/>
        <v>735.3</v>
      </c>
      <c r="AF364" s="4">
        <f t="shared" si="281"/>
        <v>0</v>
      </c>
      <c r="AG364" s="4">
        <f t="shared" si="281"/>
        <v>735.3</v>
      </c>
      <c r="AH364" s="4">
        <f t="shared" si="281"/>
        <v>0</v>
      </c>
      <c r="AI364" s="4">
        <f t="shared" si="281"/>
        <v>735.3</v>
      </c>
      <c r="AJ364" s="4">
        <f t="shared" si="281"/>
        <v>0</v>
      </c>
      <c r="AK364" s="4">
        <f t="shared" si="281"/>
        <v>735.3</v>
      </c>
      <c r="AL364" s="4">
        <f t="shared" si="281"/>
        <v>0</v>
      </c>
      <c r="AM364" s="4">
        <f t="shared" si="281"/>
        <v>735.3</v>
      </c>
    </row>
    <row r="365" spans="1:39" ht="31.5" hidden="1" customHeight="1" outlineLevel="7" x14ac:dyDescent="0.2">
      <c r="A365" s="138" t="s">
        <v>35</v>
      </c>
      <c r="B365" s="138" t="s">
        <v>253</v>
      </c>
      <c r="C365" s="138" t="s">
        <v>268</v>
      </c>
      <c r="D365" s="138" t="s">
        <v>92</v>
      </c>
      <c r="E365" s="11" t="s">
        <v>93</v>
      </c>
      <c r="F365" s="5">
        <v>745.5</v>
      </c>
      <c r="G365" s="5">
        <v>0.8</v>
      </c>
      <c r="H365" s="5">
        <f>SUM(F365:G365)</f>
        <v>746.3</v>
      </c>
      <c r="I365" s="5"/>
      <c r="J365" s="5"/>
      <c r="K365" s="5"/>
      <c r="L365" s="5">
        <f>SUM(H365:K365)</f>
        <v>746.3</v>
      </c>
      <c r="M365" s="5"/>
      <c r="N365" s="5">
        <f>SUM(L365:M365)</f>
        <v>746.3</v>
      </c>
      <c r="O365" s="5"/>
      <c r="P365" s="5"/>
      <c r="Q365" s="5">
        <f>SUM(N365:P365)</f>
        <v>746.3</v>
      </c>
      <c r="R365" s="5"/>
      <c r="S365" s="5">
        <f>SUM(Q365:R365)</f>
        <v>746.3</v>
      </c>
      <c r="T365" s="5">
        <v>680.2</v>
      </c>
      <c r="U365" s="5"/>
      <c r="V365" s="5">
        <f>SUM(T365:U365)</f>
        <v>680.2</v>
      </c>
      <c r="W365" s="5"/>
      <c r="X365" s="5">
        <f>SUM(V365:W365)</f>
        <v>680.2</v>
      </c>
      <c r="Y365" s="5"/>
      <c r="Z365" s="5">
        <f>SUM(X365:Y365)</f>
        <v>680.2</v>
      </c>
      <c r="AA365" s="5"/>
      <c r="AB365" s="5">
        <f>SUM(Z365:AA365)</f>
        <v>680.2</v>
      </c>
      <c r="AC365" s="5"/>
      <c r="AD365" s="5">
        <f>SUM(AB365:AC365)</f>
        <v>680.2</v>
      </c>
      <c r="AE365" s="5">
        <v>735.3</v>
      </c>
      <c r="AF365" s="5"/>
      <c r="AG365" s="5">
        <f>SUM(AE365:AF365)</f>
        <v>735.3</v>
      </c>
      <c r="AH365" s="5"/>
      <c r="AI365" s="5">
        <f>SUM(AG365:AH365)</f>
        <v>735.3</v>
      </c>
      <c r="AJ365" s="5"/>
      <c r="AK365" s="5">
        <f>SUM(AI365:AJ365)</f>
        <v>735.3</v>
      </c>
      <c r="AL365" s="5"/>
      <c r="AM365" s="5">
        <f>SUM(AK365:AL365)</f>
        <v>735.3</v>
      </c>
    </row>
    <row r="366" spans="1:39" ht="31.5" hidden="1" customHeight="1" outlineLevel="4" x14ac:dyDescent="0.2">
      <c r="A366" s="137" t="s">
        <v>35</v>
      </c>
      <c r="B366" s="137" t="s">
        <v>253</v>
      </c>
      <c r="C366" s="137" t="s">
        <v>269</v>
      </c>
      <c r="D366" s="137"/>
      <c r="E366" s="33" t="s">
        <v>621</v>
      </c>
      <c r="F366" s="4">
        <f t="shared" ref="F366:AM366" si="282">F367+F369+F371</f>
        <v>38335</v>
      </c>
      <c r="G366" s="4">
        <f t="shared" si="282"/>
        <v>0</v>
      </c>
      <c r="H366" s="4">
        <f t="shared" si="282"/>
        <v>38335</v>
      </c>
      <c r="I366" s="4">
        <f t="shared" si="282"/>
        <v>0</v>
      </c>
      <c r="J366" s="4">
        <f t="shared" si="282"/>
        <v>0</v>
      </c>
      <c r="K366" s="4">
        <f t="shared" si="282"/>
        <v>0</v>
      </c>
      <c r="L366" s="4">
        <f t="shared" si="282"/>
        <v>38335</v>
      </c>
      <c r="M366" s="4">
        <f t="shared" si="282"/>
        <v>0</v>
      </c>
      <c r="N366" s="4">
        <f t="shared" si="282"/>
        <v>38335</v>
      </c>
      <c r="O366" s="4">
        <f t="shared" si="282"/>
        <v>0</v>
      </c>
      <c r="P366" s="4">
        <f t="shared" si="282"/>
        <v>0</v>
      </c>
      <c r="Q366" s="4">
        <f t="shared" si="282"/>
        <v>38335</v>
      </c>
      <c r="R366" s="4">
        <f t="shared" si="282"/>
        <v>0</v>
      </c>
      <c r="S366" s="4">
        <f t="shared" si="282"/>
        <v>38335</v>
      </c>
      <c r="T366" s="4">
        <f t="shared" si="282"/>
        <v>38335</v>
      </c>
      <c r="U366" s="4">
        <f t="shared" si="282"/>
        <v>0</v>
      </c>
      <c r="V366" s="4">
        <f t="shared" si="282"/>
        <v>38335</v>
      </c>
      <c r="W366" s="4">
        <f t="shared" si="282"/>
        <v>0</v>
      </c>
      <c r="X366" s="4">
        <f t="shared" si="282"/>
        <v>38335</v>
      </c>
      <c r="Y366" s="4">
        <f t="shared" si="282"/>
        <v>0</v>
      </c>
      <c r="Z366" s="4">
        <f t="shared" si="282"/>
        <v>38335</v>
      </c>
      <c r="AA366" s="4">
        <f t="shared" si="282"/>
        <v>0</v>
      </c>
      <c r="AB366" s="4">
        <f t="shared" si="282"/>
        <v>38335</v>
      </c>
      <c r="AC366" s="4">
        <f t="shared" si="282"/>
        <v>0</v>
      </c>
      <c r="AD366" s="4">
        <f t="shared" si="282"/>
        <v>38335</v>
      </c>
      <c r="AE366" s="4">
        <f t="shared" si="282"/>
        <v>42594.400000000001</v>
      </c>
      <c r="AF366" s="4">
        <f t="shared" si="282"/>
        <v>0</v>
      </c>
      <c r="AG366" s="4">
        <f t="shared" si="282"/>
        <v>42594.400000000001</v>
      </c>
      <c r="AH366" s="4">
        <f t="shared" si="282"/>
        <v>0</v>
      </c>
      <c r="AI366" s="4">
        <f t="shared" si="282"/>
        <v>42594.400000000001</v>
      </c>
      <c r="AJ366" s="4">
        <f t="shared" si="282"/>
        <v>0</v>
      </c>
      <c r="AK366" s="4">
        <f t="shared" si="282"/>
        <v>42594.400000000001</v>
      </c>
      <c r="AL366" s="4">
        <f t="shared" si="282"/>
        <v>0</v>
      </c>
      <c r="AM366" s="4">
        <f t="shared" si="282"/>
        <v>42594.400000000001</v>
      </c>
    </row>
    <row r="367" spans="1:39" ht="47.25" hidden="1" customHeight="1" outlineLevel="5" x14ac:dyDescent="0.2">
      <c r="A367" s="137" t="s">
        <v>35</v>
      </c>
      <c r="B367" s="137" t="s">
        <v>253</v>
      </c>
      <c r="C367" s="137" t="s">
        <v>270</v>
      </c>
      <c r="D367" s="137"/>
      <c r="E367" s="13" t="s">
        <v>601</v>
      </c>
      <c r="F367" s="4">
        <f t="shared" ref="F367:AM367" si="283">F368</f>
        <v>3833.5</v>
      </c>
      <c r="G367" s="4">
        <f t="shared" si="283"/>
        <v>0</v>
      </c>
      <c r="H367" s="4">
        <f t="shared" si="283"/>
        <v>3833.5</v>
      </c>
      <c r="I367" s="4">
        <f t="shared" si="283"/>
        <v>0</v>
      </c>
      <c r="J367" s="4">
        <f t="shared" si="283"/>
        <v>0</v>
      </c>
      <c r="K367" s="4">
        <f t="shared" si="283"/>
        <v>0</v>
      </c>
      <c r="L367" s="4">
        <f t="shared" si="283"/>
        <v>3833.5</v>
      </c>
      <c r="M367" s="4">
        <f t="shared" si="283"/>
        <v>0</v>
      </c>
      <c r="N367" s="4">
        <f t="shared" si="283"/>
        <v>3833.5</v>
      </c>
      <c r="O367" s="4">
        <f t="shared" si="283"/>
        <v>0</v>
      </c>
      <c r="P367" s="4">
        <f t="shared" si="283"/>
        <v>0</v>
      </c>
      <c r="Q367" s="4">
        <f t="shared" si="283"/>
        <v>3833.5</v>
      </c>
      <c r="R367" s="4">
        <f t="shared" si="283"/>
        <v>0</v>
      </c>
      <c r="S367" s="4">
        <f t="shared" si="283"/>
        <v>3833.5</v>
      </c>
      <c r="T367" s="4">
        <f t="shared" si="283"/>
        <v>3833.5</v>
      </c>
      <c r="U367" s="4">
        <f t="shared" si="283"/>
        <v>0</v>
      </c>
      <c r="V367" s="4">
        <f t="shared" si="283"/>
        <v>3833.5</v>
      </c>
      <c r="W367" s="4">
        <f t="shared" si="283"/>
        <v>0</v>
      </c>
      <c r="X367" s="4">
        <f t="shared" si="283"/>
        <v>3833.5</v>
      </c>
      <c r="Y367" s="4">
        <f t="shared" si="283"/>
        <v>0</v>
      </c>
      <c r="Z367" s="4">
        <f t="shared" si="283"/>
        <v>3833.5</v>
      </c>
      <c r="AA367" s="4">
        <f t="shared" si="283"/>
        <v>0</v>
      </c>
      <c r="AB367" s="4">
        <f t="shared" si="283"/>
        <v>3833.5</v>
      </c>
      <c r="AC367" s="4">
        <f t="shared" si="283"/>
        <v>0</v>
      </c>
      <c r="AD367" s="4">
        <f t="shared" si="283"/>
        <v>3833.5</v>
      </c>
      <c r="AE367" s="4">
        <f t="shared" si="283"/>
        <v>4259.3999999999996</v>
      </c>
      <c r="AF367" s="4">
        <f t="shared" si="283"/>
        <v>0</v>
      </c>
      <c r="AG367" s="4">
        <f t="shared" si="283"/>
        <v>4259.3999999999996</v>
      </c>
      <c r="AH367" s="4">
        <f t="shared" si="283"/>
        <v>0</v>
      </c>
      <c r="AI367" s="4">
        <f t="shared" si="283"/>
        <v>4259.3999999999996</v>
      </c>
      <c r="AJ367" s="4">
        <f t="shared" si="283"/>
        <v>0</v>
      </c>
      <c r="AK367" s="4">
        <f t="shared" si="283"/>
        <v>4259.3999999999996</v>
      </c>
      <c r="AL367" s="4">
        <f t="shared" si="283"/>
        <v>0</v>
      </c>
      <c r="AM367" s="4">
        <f t="shared" si="283"/>
        <v>4259.3999999999996</v>
      </c>
    </row>
    <row r="368" spans="1:39" ht="31.5" hidden="1" customHeight="1" outlineLevel="7" x14ac:dyDescent="0.2">
      <c r="A368" s="138" t="s">
        <v>35</v>
      </c>
      <c r="B368" s="138" t="s">
        <v>253</v>
      </c>
      <c r="C368" s="138" t="s">
        <v>270</v>
      </c>
      <c r="D368" s="138" t="s">
        <v>92</v>
      </c>
      <c r="E368" s="11" t="s">
        <v>93</v>
      </c>
      <c r="F368" s="5">
        <v>3833.5</v>
      </c>
      <c r="G368" s="5"/>
      <c r="H368" s="5">
        <f>SUM(F368:G368)</f>
        <v>3833.5</v>
      </c>
      <c r="I368" s="5"/>
      <c r="J368" s="5"/>
      <c r="K368" s="5"/>
      <c r="L368" s="5">
        <f>SUM(H368:K368)</f>
        <v>3833.5</v>
      </c>
      <c r="M368" s="5"/>
      <c r="N368" s="5">
        <f>SUM(L368:M368)</f>
        <v>3833.5</v>
      </c>
      <c r="O368" s="5"/>
      <c r="P368" s="5"/>
      <c r="Q368" s="5">
        <f>SUM(N368:P368)</f>
        <v>3833.5</v>
      </c>
      <c r="R368" s="5"/>
      <c r="S368" s="5">
        <f>SUM(Q368:R368)</f>
        <v>3833.5</v>
      </c>
      <c r="T368" s="5">
        <v>3833.5</v>
      </c>
      <c r="U368" s="5"/>
      <c r="V368" s="5">
        <f>SUM(T368:U368)</f>
        <v>3833.5</v>
      </c>
      <c r="W368" s="5"/>
      <c r="X368" s="5">
        <f>SUM(V368:W368)</f>
        <v>3833.5</v>
      </c>
      <c r="Y368" s="5"/>
      <c r="Z368" s="5">
        <f>SUM(X368:Y368)</f>
        <v>3833.5</v>
      </c>
      <c r="AA368" s="5"/>
      <c r="AB368" s="5">
        <f>SUM(Z368:AA368)</f>
        <v>3833.5</v>
      </c>
      <c r="AC368" s="5"/>
      <c r="AD368" s="5">
        <f>SUM(AB368:AC368)</f>
        <v>3833.5</v>
      </c>
      <c r="AE368" s="5">
        <v>4259.3999999999996</v>
      </c>
      <c r="AF368" s="5"/>
      <c r="AG368" s="5">
        <f>SUM(AE368:AF368)</f>
        <v>4259.3999999999996</v>
      </c>
      <c r="AH368" s="5"/>
      <c r="AI368" s="5">
        <f>SUM(AG368:AH368)</f>
        <v>4259.3999999999996</v>
      </c>
      <c r="AJ368" s="5"/>
      <c r="AK368" s="5">
        <f>SUM(AI368:AJ368)</f>
        <v>4259.3999999999996</v>
      </c>
      <c r="AL368" s="5"/>
      <c r="AM368" s="5">
        <f>SUM(AK368:AL368)</f>
        <v>4259.3999999999996</v>
      </c>
    </row>
    <row r="369" spans="1:39" ht="47.25" hidden="1" customHeight="1" outlineLevel="5" x14ac:dyDescent="0.2">
      <c r="A369" s="137" t="s">
        <v>35</v>
      </c>
      <c r="B369" s="137" t="s">
        <v>253</v>
      </c>
      <c r="C369" s="137" t="s">
        <v>270</v>
      </c>
      <c r="D369" s="137"/>
      <c r="E369" s="13" t="s">
        <v>624</v>
      </c>
      <c r="F369" s="4">
        <f t="shared" ref="F369:AM369" si="284">F370</f>
        <v>32776.400000000001</v>
      </c>
      <c r="G369" s="4">
        <f t="shared" si="284"/>
        <v>0</v>
      </c>
      <c r="H369" s="4">
        <f t="shared" si="284"/>
        <v>32776.400000000001</v>
      </c>
      <c r="I369" s="4">
        <f t="shared" si="284"/>
        <v>0</v>
      </c>
      <c r="J369" s="4">
        <f t="shared" si="284"/>
        <v>0</v>
      </c>
      <c r="K369" s="4">
        <f t="shared" si="284"/>
        <v>0</v>
      </c>
      <c r="L369" s="4">
        <f t="shared" si="284"/>
        <v>32776.400000000001</v>
      </c>
      <c r="M369" s="4">
        <f t="shared" si="284"/>
        <v>0</v>
      </c>
      <c r="N369" s="4">
        <f t="shared" si="284"/>
        <v>32776.400000000001</v>
      </c>
      <c r="O369" s="4">
        <f t="shared" si="284"/>
        <v>0</v>
      </c>
      <c r="P369" s="4">
        <f t="shared" si="284"/>
        <v>0</v>
      </c>
      <c r="Q369" s="4">
        <f t="shared" si="284"/>
        <v>32776.400000000001</v>
      </c>
      <c r="R369" s="4">
        <f t="shared" si="284"/>
        <v>0</v>
      </c>
      <c r="S369" s="4">
        <f t="shared" si="284"/>
        <v>32776.400000000001</v>
      </c>
      <c r="T369" s="4">
        <f t="shared" si="284"/>
        <v>32776.400000000001</v>
      </c>
      <c r="U369" s="4">
        <f t="shared" si="284"/>
        <v>0</v>
      </c>
      <c r="V369" s="4">
        <f t="shared" si="284"/>
        <v>32776.400000000001</v>
      </c>
      <c r="W369" s="4">
        <f t="shared" si="284"/>
        <v>0</v>
      </c>
      <c r="X369" s="4">
        <f t="shared" si="284"/>
        <v>32776.400000000001</v>
      </c>
      <c r="Y369" s="4">
        <f t="shared" si="284"/>
        <v>0</v>
      </c>
      <c r="Z369" s="4">
        <f t="shared" si="284"/>
        <v>32776.400000000001</v>
      </c>
      <c r="AA369" s="4">
        <f t="shared" si="284"/>
        <v>0</v>
      </c>
      <c r="AB369" s="4">
        <f t="shared" si="284"/>
        <v>32776.400000000001</v>
      </c>
      <c r="AC369" s="4">
        <f t="shared" si="284"/>
        <v>0</v>
      </c>
      <c r="AD369" s="4">
        <f t="shared" si="284"/>
        <v>32776.400000000001</v>
      </c>
      <c r="AE369" s="4">
        <f t="shared" si="284"/>
        <v>36418.300000000003</v>
      </c>
      <c r="AF369" s="4">
        <f t="shared" si="284"/>
        <v>0</v>
      </c>
      <c r="AG369" s="4">
        <f t="shared" si="284"/>
        <v>36418.300000000003</v>
      </c>
      <c r="AH369" s="4">
        <f t="shared" si="284"/>
        <v>0</v>
      </c>
      <c r="AI369" s="4">
        <f t="shared" si="284"/>
        <v>36418.300000000003</v>
      </c>
      <c r="AJ369" s="4">
        <f t="shared" si="284"/>
        <v>0</v>
      </c>
      <c r="AK369" s="4">
        <f t="shared" si="284"/>
        <v>36418.300000000003</v>
      </c>
      <c r="AL369" s="4">
        <f t="shared" si="284"/>
        <v>0</v>
      </c>
      <c r="AM369" s="4">
        <f t="shared" si="284"/>
        <v>36418.300000000003</v>
      </c>
    </row>
    <row r="370" spans="1:39" ht="31.5" hidden="1" customHeight="1" outlineLevel="7" x14ac:dyDescent="0.2">
      <c r="A370" s="138" t="s">
        <v>35</v>
      </c>
      <c r="B370" s="138" t="s">
        <v>253</v>
      </c>
      <c r="C370" s="138" t="s">
        <v>270</v>
      </c>
      <c r="D370" s="138" t="s">
        <v>92</v>
      </c>
      <c r="E370" s="11" t="s">
        <v>93</v>
      </c>
      <c r="F370" s="5">
        <v>32776.400000000001</v>
      </c>
      <c r="G370" s="5"/>
      <c r="H370" s="5">
        <f>SUM(F370:G370)</f>
        <v>32776.400000000001</v>
      </c>
      <c r="I370" s="5"/>
      <c r="J370" s="5"/>
      <c r="K370" s="5"/>
      <c r="L370" s="5">
        <f>SUM(H370:K370)</f>
        <v>32776.400000000001</v>
      </c>
      <c r="M370" s="5"/>
      <c r="N370" s="5">
        <f>SUM(L370:M370)</f>
        <v>32776.400000000001</v>
      </c>
      <c r="O370" s="5"/>
      <c r="P370" s="5"/>
      <c r="Q370" s="5">
        <f>SUM(N370:P370)</f>
        <v>32776.400000000001</v>
      </c>
      <c r="R370" s="5"/>
      <c r="S370" s="5">
        <f>SUM(Q370:R370)</f>
        <v>32776.400000000001</v>
      </c>
      <c r="T370" s="5">
        <v>32776.400000000001</v>
      </c>
      <c r="U370" s="5"/>
      <c r="V370" s="5">
        <f>SUM(T370:U370)</f>
        <v>32776.400000000001</v>
      </c>
      <c r="W370" s="5"/>
      <c r="X370" s="5">
        <f>SUM(V370:W370)</f>
        <v>32776.400000000001</v>
      </c>
      <c r="Y370" s="5"/>
      <c r="Z370" s="5">
        <f>SUM(X370:Y370)</f>
        <v>32776.400000000001</v>
      </c>
      <c r="AA370" s="5"/>
      <c r="AB370" s="5">
        <f>SUM(Z370:AA370)</f>
        <v>32776.400000000001</v>
      </c>
      <c r="AC370" s="5"/>
      <c r="AD370" s="5">
        <f>SUM(AB370:AC370)</f>
        <v>32776.400000000001</v>
      </c>
      <c r="AE370" s="5">
        <v>36418.300000000003</v>
      </c>
      <c r="AF370" s="5"/>
      <c r="AG370" s="5">
        <f>SUM(AE370:AF370)</f>
        <v>36418.300000000003</v>
      </c>
      <c r="AH370" s="5"/>
      <c r="AI370" s="5">
        <f>SUM(AG370:AH370)</f>
        <v>36418.300000000003</v>
      </c>
      <c r="AJ370" s="5"/>
      <c r="AK370" s="5">
        <f>SUM(AI370:AJ370)</f>
        <v>36418.300000000003</v>
      </c>
      <c r="AL370" s="5"/>
      <c r="AM370" s="5">
        <f>SUM(AK370:AL370)</f>
        <v>36418.300000000003</v>
      </c>
    </row>
    <row r="371" spans="1:39" ht="47.25" hidden="1" customHeight="1" outlineLevel="5" x14ac:dyDescent="0.2">
      <c r="A371" s="137" t="s">
        <v>35</v>
      </c>
      <c r="B371" s="137" t="s">
        <v>253</v>
      </c>
      <c r="C371" s="137" t="s">
        <v>270</v>
      </c>
      <c r="D371" s="137"/>
      <c r="E371" s="13" t="s">
        <v>575</v>
      </c>
      <c r="F371" s="4">
        <f t="shared" ref="F371:AM371" si="285">F372</f>
        <v>1725.1</v>
      </c>
      <c r="G371" s="4">
        <f t="shared" si="285"/>
        <v>0</v>
      </c>
      <c r="H371" s="4">
        <f t="shared" si="285"/>
        <v>1725.1</v>
      </c>
      <c r="I371" s="4">
        <f t="shared" si="285"/>
        <v>0</v>
      </c>
      <c r="J371" s="4">
        <f t="shared" si="285"/>
        <v>0</v>
      </c>
      <c r="K371" s="4">
        <f t="shared" si="285"/>
        <v>0</v>
      </c>
      <c r="L371" s="4">
        <f t="shared" si="285"/>
        <v>1725.1</v>
      </c>
      <c r="M371" s="4">
        <f t="shared" si="285"/>
        <v>0</v>
      </c>
      <c r="N371" s="4">
        <f t="shared" si="285"/>
        <v>1725.1</v>
      </c>
      <c r="O371" s="4">
        <f t="shared" si="285"/>
        <v>0</v>
      </c>
      <c r="P371" s="4">
        <f t="shared" si="285"/>
        <v>0</v>
      </c>
      <c r="Q371" s="4">
        <f t="shared" si="285"/>
        <v>1725.1</v>
      </c>
      <c r="R371" s="4">
        <f t="shared" si="285"/>
        <v>0</v>
      </c>
      <c r="S371" s="4">
        <f t="shared" si="285"/>
        <v>1725.1</v>
      </c>
      <c r="T371" s="4">
        <f t="shared" si="285"/>
        <v>1725.1</v>
      </c>
      <c r="U371" s="4">
        <f t="shared" si="285"/>
        <v>0</v>
      </c>
      <c r="V371" s="4">
        <f t="shared" si="285"/>
        <v>1725.1</v>
      </c>
      <c r="W371" s="4">
        <f t="shared" si="285"/>
        <v>0</v>
      </c>
      <c r="X371" s="4">
        <f t="shared" si="285"/>
        <v>1725.1</v>
      </c>
      <c r="Y371" s="4">
        <f t="shared" si="285"/>
        <v>0</v>
      </c>
      <c r="Z371" s="4">
        <f t="shared" si="285"/>
        <v>1725.1</v>
      </c>
      <c r="AA371" s="4">
        <f t="shared" si="285"/>
        <v>0</v>
      </c>
      <c r="AB371" s="4">
        <f t="shared" si="285"/>
        <v>1725.1</v>
      </c>
      <c r="AC371" s="4">
        <f t="shared" si="285"/>
        <v>0</v>
      </c>
      <c r="AD371" s="4">
        <f t="shared" si="285"/>
        <v>1725.1</v>
      </c>
      <c r="AE371" s="4">
        <f t="shared" si="285"/>
        <v>1916.7</v>
      </c>
      <c r="AF371" s="4">
        <f t="shared" si="285"/>
        <v>0</v>
      </c>
      <c r="AG371" s="4">
        <f t="shared" si="285"/>
        <v>1916.7</v>
      </c>
      <c r="AH371" s="4">
        <f t="shared" si="285"/>
        <v>0</v>
      </c>
      <c r="AI371" s="4">
        <f t="shared" si="285"/>
        <v>1916.7</v>
      </c>
      <c r="AJ371" s="4">
        <f t="shared" si="285"/>
        <v>0</v>
      </c>
      <c r="AK371" s="4">
        <f t="shared" si="285"/>
        <v>1916.7</v>
      </c>
      <c r="AL371" s="4">
        <f t="shared" si="285"/>
        <v>0</v>
      </c>
      <c r="AM371" s="4">
        <f t="shared" si="285"/>
        <v>1916.7</v>
      </c>
    </row>
    <row r="372" spans="1:39" ht="31.5" hidden="1" customHeight="1" outlineLevel="7" x14ac:dyDescent="0.2">
      <c r="A372" s="138" t="s">
        <v>35</v>
      </c>
      <c r="B372" s="138" t="s">
        <v>253</v>
      </c>
      <c r="C372" s="138" t="s">
        <v>270</v>
      </c>
      <c r="D372" s="138" t="s">
        <v>92</v>
      </c>
      <c r="E372" s="11" t="s">
        <v>93</v>
      </c>
      <c r="F372" s="5">
        <v>1725.1</v>
      </c>
      <c r="G372" s="5"/>
      <c r="H372" s="5">
        <f>SUM(F372:G372)</f>
        <v>1725.1</v>
      </c>
      <c r="I372" s="5"/>
      <c r="J372" s="5"/>
      <c r="K372" s="5"/>
      <c r="L372" s="5">
        <f>SUM(H372:K372)</f>
        <v>1725.1</v>
      </c>
      <c r="M372" s="5"/>
      <c r="N372" s="5">
        <f>SUM(L372:M372)</f>
        <v>1725.1</v>
      </c>
      <c r="O372" s="5"/>
      <c r="P372" s="5"/>
      <c r="Q372" s="5">
        <f>SUM(N372:P372)</f>
        <v>1725.1</v>
      </c>
      <c r="R372" s="5"/>
      <c r="S372" s="5">
        <f>SUM(Q372:R372)</f>
        <v>1725.1</v>
      </c>
      <c r="T372" s="5">
        <v>1725.1</v>
      </c>
      <c r="U372" s="5"/>
      <c r="V372" s="5">
        <f>SUM(T372:U372)</f>
        <v>1725.1</v>
      </c>
      <c r="W372" s="5"/>
      <c r="X372" s="5">
        <f>SUM(V372:W372)</f>
        <v>1725.1</v>
      </c>
      <c r="Y372" s="5"/>
      <c r="Z372" s="5">
        <f>SUM(X372:Y372)</f>
        <v>1725.1</v>
      </c>
      <c r="AA372" s="5"/>
      <c r="AB372" s="5">
        <f>SUM(Z372:AA372)</f>
        <v>1725.1</v>
      </c>
      <c r="AC372" s="5"/>
      <c r="AD372" s="5">
        <f>SUM(AB372:AC372)</f>
        <v>1725.1</v>
      </c>
      <c r="AE372" s="5">
        <v>1916.7</v>
      </c>
      <c r="AF372" s="5"/>
      <c r="AG372" s="5">
        <f>SUM(AE372:AF372)</f>
        <v>1916.7</v>
      </c>
      <c r="AH372" s="5"/>
      <c r="AI372" s="5">
        <f>SUM(AG372:AH372)</f>
        <v>1916.7</v>
      </c>
      <c r="AJ372" s="5"/>
      <c r="AK372" s="5">
        <f>SUM(AI372:AJ372)</f>
        <v>1916.7</v>
      </c>
      <c r="AL372" s="5"/>
      <c r="AM372" s="5">
        <f>SUM(AK372:AL372)</f>
        <v>1916.7</v>
      </c>
    </row>
    <row r="373" spans="1:39" ht="31.5" hidden="1" customHeight="1" outlineLevel="3" x14ac:dyDescent="0.2">
      <c r="A373" s="137" t="s">
        <v>35</v>
      </c>
      <c r="B373" s="137" t="s">
        <v>253</v>
      </c>
      <c r="C373" s="137" t="s">
        <v>195</v>
      </c>
      <c r="D373" s="137"/>
      <c r="E373" s="13" t="s">
        <v>196</v>
      </c>
      <c r="F373" s="4">
        <f t="shared" ref="F373:O375" si="286">F374</f>
        <v>32590.7</v>
      </c>
      <c r="G373" s="4">
        <f t="shared" si="286"/>
        <v>0</v>
      </c>
      <c r="H373" s="4">
        <f t="shared" si="286"/>
        <v>32590.7</v>
      </c>
      <c r="I373" s="4">
        <f t="shared" si="286"/>
        <v>0</v>
      </c>
      <c r="J373" s="4">
        <f t="shared" si="286"/>
        <v>0</v>
      </c>
      <c r="K373" s="4">
        <f t="shared" si="286"/>
        <v>-7000</v>
      </c>
      <c r="L373" s="4">
        <f t="shared" si="286"/>
        <v>25590.7</v>
      </c>
      <c r="M373" s="4">
        <f t="shared" si="286"/>
        <v>0</v>
      </c>
      <c r="N373" s="4">
        <f t="shared" si="286"/>
        <v>25590.7</v>
      </c>
      <c r="O373" s="4">
        <f t="shared" si="286"/>
        <v>0</v>
      </c>
      <c r="P373" s="4">
        <f t="shared" ref="P373:Y375" si="287">P374</f>
        <v>0</v>
      </c>
      <c r="Q373" s="4">
        <f t="shared" si="287"/>
        <v>25590.7</v>
      </c>
      <c r="R373" s="4">
        <f t="shared" si="287"/>
        <v>0</v>
      </c>
      <c r="S373" s="4">
        <f t="shared" si="287"/>
        <v>25590.7</v>
      </c>
      <c r="T373" s="4">
        <f t="shared" si="287"/>
        <v>31000</v>
      </c>
      <c r="U373" s="4">
        <f t="shared" si="287"/>
        <v>0</v>
      </c>
      <c r="V373" s="4">
        <f t="shared" si="287"/>
        <v>31000</v>
      </c>
      <c r="W373" s="4">
        <f t="shared" si="287"/>
        <v>0</v>
      </c>
      <c r="X373" s="4">
        <f t="shared" si="287"/>
        <v>31000</v>
      </c>
      <c r="Y373" s="4">
        <f t="shared" si="287"/>
        <v>0</v>
      </c>
      <c r="Z373" s="4">
        <f t="shared" ref="Z373:AI375" si="288">Z374</f>
        <v>31000</v>
      </c>
      <c r="AA373" s="4">
        <f t="shared" si="288"/>
        <v>0</v>
      </c>
      <c r="AB373" s="4">
        <f t="shared" si="288"/>
        <v>31000</v>
      </c>
      <c r="AC373" s="4">
        <f t="shared" si="288"/>
        <v>0</v>
      </c>
      <c r="AD373" s="4">
        <f t="shared" si="288"/>
        <v>31000</v>
      </c>
      <c r="AE373" s="4">
        <f t="shared" si="288"/>
        <v>29400</v>
      </c>
      <c r="AF373" s="4">
        <f t="shared" si="288"/>
        <v>0</v>
      </c>
      <c r="AG373" s="4">
        <f t="shared" si="288"/>
        <v>29400</v>
      </c>
      <c r="AH373" s="4">
        <f t="shared" si="288"/>
        <v>0</v>
      </c>
      <c r="AI373" s="4">
        <f t="shared" si="288"/>
        <v>29400</v>
      </c>
      <c r="AJ373" s="4">
        <f t="shared" ref="AJ373:AM375" si="289">AJ374</f>
        <v>0</v>
      </c>
      <c r="AK373" s="4">
        <f t="shared" si="289"/>
        <v>29400</v>
      </c>
      <c r="AL373" s="4">
        <f t="shared" si="289"/>
        <v>0</v>
      </c>
      <c r="AM373" s="4">
        <f t="shared" si="289"/>
        <v>29400</v>
      </c>
    </row>
    <row r="374" spans="1:39" ht="31.5" hidden="1" customHeight="1" outlineLevel="4" x14ac:dyDescent="0.2">
      <c r="A374" s="137" t="s">
        <v>35</v>
      </c>
      <c r="B374" s="137" t="s">
        <v>253</v>
      </c>
      <c r="C374" s="137" t="s">
        <v>197</v>
      </c>
      <c r="D374" s="137"/>
      <c r="E374" s="13" t="s">
        <v>198</v>
      </c>
      <c r="F374" s="4">
        <f t="shared" si="286"/>
        <v>32590.7</v>
      </c>
      <c r="G374" s="4">
        <f t="shared" si="286"/>
        <v>0</v>
      </c>
      <c r="H374" s="4">
        <f t="shared" si="286"/>
        <v>32590.7</v>
      </c>
      <c r="I374" s="4">
        <f t="shared" si="286"/>
        <v>0</v>
      </c>
      <c r="J374" s="4">
        <f t="shared" si="286"/>
        <v>0</v>
      </c>
      <c r="K374" s="4">
        <f t="shared" si="286"/>
        <v>-7000</v>
      </c>
      <c r="L374" s="4">
        <f t="shared" si="286"/>
        <v>25590.7</v>
      </c>
      <c r="M374" s="4">
        <f t="shared" si="286"/>
        <v>0</v>
      </c>
      <c r="N374" s="4">
        <f t="shared" si="286"/>
        <v>25590.7</v>
      </c>
      <c r="O374" s="4">
        <f t="shared" si="286"/>
        <v>0</v>
      </c>
      <c r="P374" s="4">
        <f t="shared" si="287"/>
        <v>0</v>
      </c>
      <c r="Q374" s="4">
        <f t="shared" si="287"/>
        <v>25590.7</v>
      </c>
      <c r="R374" s="4">
        <f t="shared" si="287"/>
        <v>0</v>
      </c>
      <c r="S374" s="4">
        <f t="shared" si="287"/>
        <v>25590.7</v>
      </c>
      <c r="T374" s="4">
        <f t="shared" si="287"/>
        <v>31000</v>
      </c>
      <c r="U374" s="4">
        <f t="shared" si="287"/>
        <v>0</v>
      </c>
      <c r="V374" s="4">
        <f t="shared" si="287"/>
        <v>31000</v>
      </c>
      <c r="W374" s="4">
        <f t="shared" si="287"/>
        <v>0</v>
      </c>
      <c r="X374" s="4">
        <f t="shared" si="287"/>
        <v>31000</v>
      </c>
      <c r="Y374" s="4">
        <f t="shared" si="287"/>
        <v>0</v>
      </c>
      <c r="Z374" s="4">
        <f t="shared" si="288"/>
        <v>31000</v>
      </c>
      <c r="AA374" s="4">
        <f t="shared" si="288"/>
        <v>0</v>
      </c>
      <c r="AB374" s="4">
        <f t="shared" si="288"/>
        <v>31000</v>
      </c>
      <c r="AC374" s="4">
        <f t="shared" si="288"/>
        <v>0</v>
      </c>
      <c r="AD374" s="4">
        <f t="shared" si="288"/>
        <v>31000</v>
      </c>
      <c r="AE374" s="4">
        <f t="shared" si="288"/>
        <v>29400</v>
      </c>
      <c r="AF374" s="4">
        <f t="shared" si="288"/>
        <v>0</v>
      </c>
      <c r="AG374" s="4">
        <f t="shared" si="288"/>
        <v>29400</v>
      </c>
      <c r="AH374" s="4">
        <f t="shared" si="288"/>
        <v>0</v>
      </c>
      <c r="AI374" s="4">
        <f t="shared" si="288"/>
        <v>29400</v>
      </c>
      <c r="AJ374" s="4">
        <f t="shared" si="289"/>
        <v>0</v>
      </c>
      <c r="AK374" s="4">
        <f t="shared" si="289"/>
        <v>29400</v>
      </c>
      <c r="AL374" s="4">
        <f t="shared" si="289"/>
        <v>0</v>
      </c>
      <c r="AM374" s="4">
        <f t="shared" si="289"/>
        <v>29400</v>
      </c>
    </row>
    <row r="375" spans="1:39" ht="15.75" hidden="1" customHeight="1" outlineLevel="5" x14ac:dyDescent="0.2">
      <c r="A375" s="137" t="s">
        <v>35</v>
      </c>
      <c r="B375" s="137" t="s">
        <v>253</v>
      </c>
      <c r="C375" s="137" t="s">
        <v>271</v>
      </c>
      <c r="D375" s="137"/>
      <c r="E375" s="13" t="s">
        <v>272</v>
      </c>
      <c r="F375" s="4">
        <f t="shared" si="286"/>
        <v>32590.7</v>
      </c>
      <c r="G375" s="4">
        <f t="shared" si="286"/>
        <v>0</v>
      </c>
      <c r="H375" s="4">
        <f t="shared" si="286"/>
        <v>32590.7</v>
      </c>
      <c r="I375" s="4">
        <f t="shared" si="286"/>
        <v>0</v>
      </c>
      <c r="J375" s="4">
        <f t="shared" si="286"/>
        <v>0</v>
      </c>
      <c r="K375" s="4">
        <f t="shared" si="286"/>
        <v>-7000</v>
      </c>
      <c r="L375" s="4">
        <f t="shared" si="286"/>
        <v>25590.7</v>
      </c>
      <c r="M375" s="4">
        <f t="shared" si="286"/>
        <v>0</v>
      </c>
      <c r="N375" s="4">
        <f t="shared" si="286"/>
        <v>25590.7</v>
      </c>
      <c r="O375" s="4">
        <f t="shared" si="286"/>
        <v>0</v>
      </c>
      <c r="P375" s="4">
        <f t="shared" si="287"/>
        <v>0</v>
      </c>
      <c r="Q375" s="4">
        <f t="shared" si="287"/>
        <v>25590.7</v>
      </c>
      <c r="R375" s="4">
        <f t="shared" si="287"/>
        <v>0</v>
      </c>
      <c r="S375" s="4">
        <f t="shared" si="287"/>
        <v>25590.7</v>
      </c>
      <c r="T375" s="4">
        <f t="shared" si="287"/>
        <v>31000</v>
      </c>
      <c r="U375" s="4">
        <f t="shared" si="287"/>
        <v>0</v>
      </c>
      <c r="V375" s="4">
        <f t="shared" si="287"/>
        <v>31000</v>
      </c>
      <c r="W375" s="4">
        <f t="shared" si="287"/>
        <v>0</v>
      </c>
      <c r="X375" s="4">
        <f t="shared" si="287"/>
        <v>31000</v>
      </c>
      <c r="Y375" s="4">
        <f t="shared" si="287"/>
        <v>0</v>
      </c>
      <c r="Z375" s="4">
        <f t="shared" si="288"/>
        <v>31000</v>
      </c>
      <c r="AA375" s="4">
        <f t="shared" si="288"/>
        <v>0</v>
      </c>
      <c r="AB375" s="4">
        <f t="shared" si="288"/>
        <v>31000</v>
      </c>
      <c r="AC375" s="4">
        <f t="shared" si="288"/>
        <v>0</v>
      </c>
      <c r="AD375" s="4">
        <f t="shared" si="288"/>
        <v>31000</v>
      </c>
      <c r="AE375" s="4">
        <f t="shared" si="288"/>
        <v>29400</v>
      </c>
      <c r="AF375" s="4">
        <f t="shared" si="288"/>
        <v>0</v>
      </c>
      <c r="AG375" s="4">
        <f t="shared" si="288"/>
        <v>29400</v>
      </c>
      <c r="AH375" s="4">
        <f t="shared" si="288"/>
        <v>0</v>
      </c>
      <c r="AI375" s="4">
        <f t="shared" si="288"/>
        <v>29400</v>
      </c>
      <c r="AJ375" s="4">
        <f t="shared" si="289"/>
        <v>0</v>
      </c>
      <c r="AK375" s="4">
        <f t="shared" si="289"/>
        <v>29400</v>
      </c>
      <c r="AL375" s="4">
        <f t="shared" si="289"/>
        <v>0</v>
      </c>
      <c r="AM375" s="4">
        <f t="shared" si="289"/>
        <v>29400</v>
      </c>
    </row>
    <row r="376" spans="1:39" ht="31.5" hidden="1" customHeight="1" outlineLevel="7" x14ac:dyDescent="0.2">
      <c r="A376" s="138" t="s">
        <v>35</v>
      </c>
      <c r="B376" s="138" t="s">
        <v>253</v>
      </c>
      <c r="C376" s="138" t="s">
        <v>271</v>
      </c>
      <c r="D376" s="138" t="s">
        <v>92</v>
      </c>
      <c r="E376" s="11" t="s">
        <v>93</v>
      </c>
      <c r="F376" s="5">
        <v>32590.7</v>
      </c>
      <c r="G376" s="5"/>
      <c r="H376" s="5">
        <f>SUM(F376:G376)</f>
        <v>32590.7</v>
      </c>
      <c r="I376" s="5"/>
      <c r="J376" s="5"/>
      <c r="K376" s="5">
        <v>-7000</v>
      </c>
      <c r="L376" s="5">
        <f>SUM(H376:K376)</f>
        <v>25590.7</v>
      </c>
      <c r="M376" s="5"/>
      <c r="N376" s="5">
        <f>SUM(L376:M376)</f>
        <v>25590.7</v>
      </c>
      <c r="O376" s="5"/>
      <c r="P376" s="5"/>
      <c r="Q376" s="5">
        <f>SUM(N376:P376)</f>
        <v>25590.7</v>
      </c>
      <c r="R376" s="5"/>
      <c r="S376" s="5">
        <f>SUM(Q376:R376)</f>
        <v>25590.7</v>
      </c>
      <c r="T376" s="5">
        <v>31000</v>
      </c>
      <c r="U376" s="5"/>
      <c r="V376" s="5">
        <f>SUM(T376:U376)</f>
        <v>31000</v>
      </c>
      <c r="W376" s="5"/>
      <c r="X376" s="5">
        <f>SUM(V376:W376)</f>
        <v>31000</v>
      </c>
      <c r="Y376" s="5"/>
      <c r="Z376" s="5">
        <f>SUM(X376:Y376)</f>
        <v>31000</v>
      </c>
      <c r="AA376" s="5"/>
      <c r="AB376" s="5">
        <f>SUM(Z376:AA376)</f>
        <v>31000</v>
      </c>
      <c r="AC376" s="5"/>
      <c r="AD376" s="5">
        <f>SUM(AB376:AC376)</f>
        <v>31000</v>
      </c>
      <c r="AE376" s="5">
        <v>29400</v>
      </c>
      <c r="AF376" s="5"/>
      <c r="AG376" s="5">
        <f>SUM(AE376:AF376)</f>
        <v>29400</v>
      </c>
      <c r="AH376" s="5"/>
      <c r="AI376" s="5">
        <f>SUM(AG376:AH376)</f>
        <v>29400</v>
      </c>
      <c r="AJ376" s="5"/>
      <c r="AK376" s="5">
        <f>SUM(AI376:AJ376)</f>
        <v>29400</v>
      </c>
      <c r="AL376" s="5"/>
      <c r="AM376" s="5">
        <f>SUM(AK376:AL376)</f>
        <v>29400</v>
      </c>
    </row>
    <row r="377" spans="1:39" ht="31.5" outlineLevel="7" x14ac:dyDescent="0.2">
      <c r="A377" s="137" t="s">
        <v>35</v>
      </c>
      <c r="B377" s="137" t="s">
        <v>253</v>
      </c>
      <c r="C377" s="7" t="s">
        <v>84</v>
      </c>
      <c r="D377" s="7" t="s">
        <v>663</v>
      </c>
      <c r="E377" s="21" t="s">
        <v>85</v>
      </c>
      <c r="F377" s="5"/>
      <c r="G377" s="5"/>
      <c r="H377" s="5"/>
      <c r="I377" s="37">
        <f>I378</f>
        <v>734.7</v>
      </c>
      <c r="J377" s="5"/>
      <c r="K377" s="37">
        <f t="shared" ref="K377:S378" si="290">K378</f>
        <v>195.3</v>
      </c>
      <c r="L377" s="37">
        <f t="shared" si="290"/>
        <v>930</v>
      </c>
      <c r="M377" s="37">
        <f t="shared" si="290"/>
        <v>1242.9895200000001</v>
      </c>
      <c r="N377" s="37">
        <f t="shared" si="290"/>
        <v>2172.9895200000001</v>
      </c>
      <c r="O377" s="37">
        <f t="shared" si="290"/>
        <v>0</v>
      </c>
      <c r="P377" s="37">
        <f t="shared" si="290"/>
        <v>0</v>
      </c>
      <c r="Q377" s="37">
        <f t="shared" si="290"/>
        <v>2172.9895200000001</v>
      </c>
      <c r="R377" s="37">
        <f t="shared" si="290"/>
        <v>49</v>
      </c>
      <c r="S377" s="37">
        <f t="shared" si="290"/>
        <v>2221.9895200000001</v>
      </c>
      <c r="T377" s="5"/>
      <c r="U377" s="5"/>
      <c r="V377" s="5"/>
      <c r="W377" s="5"/>
      <c r="X377" s="5"/>
      <c r="Y377" s="37">
        <f t="shared" ref="Y377:AC378" si="291">Y378</f>
        <v>0</v>
      </c>
      <c r="Z377" s="37">
        <f t="shared" si="291"/>
        <v>0</v>
      </c>
      <c r="AA377" s="37">
        <f t="shared" si="291"/>
        <v>0</v>
      </c>
      <c r="AB377" s="37">
        <f t="shared" si="291"/>
        <v>0</v>
      </c>
      <c r="AC377" s="37">
        <f t="shared" si="291"/>
        <v>0</v>
      </c>
      <c r="AD377" s="37"/>
      <c r="AE377" s="5"/>
      <c r="AF377" s="5"/>
      <c r="AG377" s="5"/>
      <c r="AH377" s="5"/>
      <c r="AI377" s="5"/>
      <c r="AJ377" s="37">
        <f t="shared" ref="AJ377:AL378" si="292">AJ378</f>
        <v>0</v>
      </c>
      <c r="AK377" s="37">
        <f t="shared" si="292"/>
        <v>0</v>
      </c>
      <c r="AL377" s="37">
        <f t="shared" si="292"/>
        <v>0</v>
      </c>
      <c r="AM377" s="37"/>
    </row>
    <row r="378" spans="1:39" ht="31.5" outlineLevel="7" x14ac:dyDescent="0.2">
      <c r="A378" s="137" t="s">
        <v>35</v>
      </c>
      <c r="B378" s="137" t="s">
        <v>253</v>
      </c>
      <c r="C378" s="7" t="s">
        <v>86</v>
      </c>
      <c r="D378" s="7" t="s">
        <v>663</v>
      </c>
      <c r="E378" s="21" t="s">
        <v>87</v>
      </c>
      <c r="F378" s="5"/>
      <c r="G378" s="5"/>
      <c r="H378" s="5"/>
      <c r="I378" s="37">
        <f>I379</f>
        <v>734.7</v>
      </c>
      <c r="J378" s="5"/>
      <c r="K378" s="37">
        <f t="shared" si="290"/>
        <v>195.3</v>
      </c>
      <c r="L378" s="37">
        <f t="shared" si="290"/>
        <v>930</v>
      </c>
      <c r="M378" s="37">
        <f t="shared" si="290"/>
        <v>1242.9895200000001</v>
      </c>
      <c r="N378" s="37">
        <f t="shared" si="290"/>
        <v>2172.9895200000001</v>
      </c>
      <c r="O378" s="37">
        <f t="shared" si="290"/>
        <v>0</v>
      </c>
      <c r="P378" s="37">
        <f t="shared" si="290"/>
        <v>0</v>
      </c>
      <c r="Q378" s="37">
        <f t="shared" si="290"/>
        <v>2172.9895200000001</v>
      </c>
      <c r="R378" s="37">
        <f t="shared" si="290"/>
        <v>49</v>
      </c>
      <c r="S378" s="37">
        <f t="shared" si="290"/>
        <v>2221.9895200000001</v>
      </c>
      <c r="T378" s="5"/>
      <c r="U378" s="5"/>
      <c r="V378" s="5"/>
      <c r="W378" s="5"/>
      <c r="X378" s="5"/>
      <c r="Y378" s="37">
        <f t="shared" si="291"/>
        <v>0</v>
      </c>
      <c r="Z378" s="37">
        <f t="shared" si="291"/>
        <v>0</v>
      </c>
      <c r="AA378" s="37">
        <f t="shared" si="291"/>
        <v>0</v>
      </c>
      <c r="AB378" s="37">
        <f t="shared" si="291"/>
        <v>0</v>
      </c>
      <c r="AC378" s="37">
        <f t="shared" si="291"/>
        <v>0</v>
      </c>
      <c r="AD378" s="37"/>
      <c r="AE378" s="5"/>
      <c r="AF378" s="5"/>
      <c r="AG378" s="5"/>
      <c r="AH378" s="5"/>
      <c r="AI378" s="5"/>
      <c r="AJ378" s="37">
        <f t="shared" si="292"/>
        <v>0</v>
      </c>
      <c r="AK378" s="37">
        <f t="shared" si="292"/>
        <v>0</v>
      </c>
      <c r="AL378" s="37">
        <f t="shared" si="292"/>
        <v>0</v>
      </c>
      <c r="AM378" s="37"/>
    </row>
    <row r="379" spans="1:39" ht="31.5" outlineLevel="7" x14ac:dyDescent="0.2">
      <c r="A379" s="137" t="s">
        <v>35</v>
      </c>
      <c r="B379" s="137" t="s">
        <v>253</v>
      </c>
      <c r="C379" s="7" t="s">
        <v>88</v>
      </c>
      <c r="D379" s="7"/>
      <c r="E379" s="21" t="s">
        <v>664</v>
      </c>
      <c r="F379" s="5"/>
      <c r="G379" s="5"/>
      <c r="H379" s="5"/>
      <c r="I379" s="37">
        <f>I384+I386+I382</f>
        <v>734.7</v>
      </c>
      <c r="J379" s="5"/>
      <c r="K379" s="37">
        <f t="shared" ref="K379:Q379" si="293">K384+K386+K382</f>
        <v>195.3</v>
      </c>
      <c r="L379" s="37">
        <f t="shared" si="293"/>
        <v>930</v>
      </c>
      <c r="M379" s="37">
        <f t="shared" si="293"/>
        <v>1242.9895200000001</v>
      </c>
      <c r="N379" s="37">
        <f t="shared" si="293"/>
        <v>2172.9895200000001</v>
      </c>
      <c r="O379" s="37">
        <f t="shared" si="293"/>
        <v>0</v>
      </c>
      <c r="P379" s="37">
        <f t="shared" si="293"/>
        <v>0</v>
      </c>
      <c r="Q379" s="37">
        <f t="shared" si="293"/>
        <v>2172.9895200000001</v>
      </c>
      <c r="R379" s="37">
        <f t="shared" ref="R379:AC379" si="294">R384+R386+R382+R380</f>
        <v>49</v>
      </c>
      <c r="S379" s="37">
        <f t="shared" si="294"/>
        <v>2221.9895200000001</v>
      </c>
      <c r="T379" s="37">
        <f t="shared" si="294"/>
        <v>0</v>
      </c>
      <c r="U379" s="37">
        <f t="shared" si="294"/>
        <v>0</v>
      </c>
      <c r="V379" s="37">
        <f t="shared" si="294"/>
        <v>0</v>
      </c>
      <c r="W379" s="37">
        <f t="shared" si="294"/>
        <v>0</v>
      </c>
      <c r="X379" s="37">
        <f t="shared" si="294"/>
        <v>0</v>
      </c>
      <c r="Y379" s="37">
        <f t="shared" si="294"/>
        <v>0</v>
      </c>
      <c r="Z379" s="37">
        <f t="shared" si="294"/>
        <v>0</v>
      </c>
      <c r="AA379" s="37">
        <f t="shared" si="294"/>
        <v>0</v>
      </c>
      <c r="AB379" s="37">
        <f t="shared" si="294"/>
        <v>0</v>
      </c>
      <c r="AC379" s="37">
        <f t="shared" si="294"/>
        <v>0</v>
      </c>
      <c r="AD379" s="37"/>
      <c r="AE379" s="37">
        <f t="shared" ref="AE379:AL379" si="295">AE384+AE386+AE382+AE380</f>
        <v>0</v>
      </c>
      <c r="AF379" s="37">
        <f t="shared" si="295"/>
        <v>0</v>
      </c>
      <c r="AG379" s="37">
        <f t="shared" si="295"/>
        <v>0</v>
      </c>
      <c r="AH379" s="37">
        <f t="shared" si="295"/>
        <v>0</v>
      </c>
      <c r="AI379" s="37">
        <f t="shared" si="295"/>
        <v>0</v>
      </c>
      <c r="AJ379" s="37">
        <f t="shared" si="295"/>
        <v>0</v>
      </c>
      <c r="AK379" s="37">
        <f t="shared" si="295"/>
        <v>0</v>
      </c>
      <c r="AL379" s="37">
        <f t="shared" si="295"/>
        <v>0</v>
      </c>
      <c r="AM379" s="37"/>
    </row>
    <row r="380" spans="1:39" ht="47.25" outlineLevel="7" x14ac:dyDescent="0.2">
      <c r="A380" s="137" t="s">
        <v>35</v>
      </c>
      <c r="B380" s="137" t="s">
        <v>253</v>
      </c>
      <c r="C380" s="7" t="s">
        <v>807</v>
      </c>
      <c r="D380" s="7"/>
      <c r="E380" s="36" t="s">
        <v>808</v>
      </c>
      <c r="F380" s="5"/>
      <c r="G380" s="5"/>
      <c r="H380" s="5"/>
      <c r="I380" s="37"/>
      <c r="J380" s="5"/>
      <c r="K380" s="37"/>
      <c r="L380" s="37"/>
      <c r="M380" s="37"/>
      <c r="N380" s="37"/>
      <c r="O380" s="37"/>
      <c r="P380" s="37"/>
      <c r="Q380" s="37"/>
      <c r="R380" s="38">
        <f>R381</f>
        <v>49</v>
      </c>
      <c r="S380" s="38">
        <f>S381</f>
        <v>49</v>
      </c>
      <c r="T380" s="5"/>
      <c r="U380" s="5"/>
      <c r="V380" s="5"/>
      <c r="W380" s="5"/>
      <c r="X380" s="5"/>
      <c r="Y380" s="37"/>
      <c r="Z380" s="37"/>
      <c r="AA380" s="37"/>
      <c r="AB380" s="37"/>
      <c r="AC380" s="37"/>
      <c r="AD380" s="37"/>
      <c r="AE380" s="5"/>
      <c r="AF380" s="5"/>
      <c r="AG380" s="5"/>
      <c r="AH380" s="5"/>
      <c r="AI380" s="5"/>
      <c r="AJ380" s="37"/>
      <c r="AK380" s="37"/>
      <c r="AL380" s="37"/>
      <c r="AM380" s="37"/>
    </row>
    <row r="381" spans="1:39" ht="31.5" outlineLevel="7" x14ac:dyDescent="0.2">
      <c r="A381" s="138" t="s">
        <v>35</v>
      </c>
      <c r="B381" s="138" t="s">
        <v>253</v>
      </c>
      <c r="C381" s="6" t="s">
        <v>807</v>
      </c>
      <c r="D381" s="6" t="s">
        <v>92</v>
      </c>
      <c r="E381" s="20" t="s">
        <v>584</v>
      </c>
      <c r="F381" s="5"/>
      <c r="G381" s="5"/>
      <c r="H381" s="5"/>
      <c r="I381" s="37"/>
      <c r="J381" s="5"/>
      <c r="K381" s="37"/>
      <c r="L381" s="37"/>
      <c r="M381" s="37"/>
      <c r="N381" s="37"/>
      <c r="O381" s="37"/>
      <c r="P381" s="37"/>
      <c r="Q381" s="37"/>
      <c r="R381" s="59">
        <v>49</v>
      </c>
      <c r="S381" s="39">
        <f>SUM(Q381:R381)</f>
        <v>49</v>
      </c>
      <c r="T381" s="5"/>
      <c r="U381" s="5"/>
      <c r="V381" s="5"/>
      <c r="W381" s="5"/>
      <c r="X381" s="5"/>
      <c r="Y381" s="37"/>
      <c r="Z381" s="37"/>
      <c r="AA381" s="37"/>
      <c r="AB381" s="37"/>
      <c r="AC381" s="37"/>
      <c r="AD381" s="37"/>
      <c r="AE381" s="5"/>
      <c r="AF381" s="5"/>
      <c r="AG381" s="5"/>
      <c r="AH381" s="5"/>
      <c r="AI381" s="5"/>
      <c r="AJ381" s="37"/>
      <c r="AK381" s="37"/>
      <c r="AL381" s="37"/>
      <c r="AM381" s="37"/>
    </row>
    <row r="382" spans="1:39" ht="31.5" hidden="1" customHeight="1" outlineLevel="7" x14ac:dyDescent="0.2">
      <c r="A382" s="137" t="s">
        <v>35</v>
      </c>
      <c r="B382" s="137" t="s">
        <v>253</v>
      </c>
      <c r="C382" s="7" t="s">
        <v>643</v>
      </c>
      <c r="D382" s="7"/>
      <c r="E382" s="36" t="s">
        <v>665</v>
      </c>
      <c r="F382" s="5"/>
      <c r="G382" s="5"/>
      <c r="H382" s="5"/>
      <c r="I382" s="38">
        <f>I383</f>
        <v>0</v>
      </c>
      <c r="J382" s="5"/>
      <c r="K382" s="38">
        <f t="shared" ref="K382:S382" si="296">K383</f>
        <v>93</v>
      </c>
      <c r="L382" s="38">
        <f t="shared" si="296"/>
        <v>93</v>
      </c>
      <c r="M382" s="38">
        <f t="shared" si="296"/>
        <v>621.49476000000004</v>
      </c>
      <c r="N382" s="38">
        <f t="shared" si="296"/>
        <v>714.49476000000004</v>
      </c>
      <c r="O382" s="38">
        <f t="shared" si="296"/>
        <v>0</v>
      </c>
      <c r="P382" s="38">
        <f t="shared" si="296"/>
        <v>0</v>
      </c>
      <c r="Q382" s="38">
        <f t="shared" si="296"/>
        <v>714.49476000000004</v>
      </c>
      <c r="R382" s="38">
        <f t="shared" si="296"/>
        <v>0</v>
      </c>
      <c r="S382" s="38">
        <f t="shared" si="296"/>
        <v>714.49476000000004</v>
      </c>
      <c r="T382" s="5"/>
      <c r="U382" s="5"/>
      <c r="V382" s="5"/>
      <c r="W382" s="5"/>
      <c r="X382" s="5"/>
      <c r="Y382" s="38">
        <f t="shared" ref="Y382:AD382" si="297">Y383</f>
        <v>0</v>
      </c>
      <c r="Z382" s="38">
        <f t="shared" si="297"/>
        <v>0</v>
      </c>
      <c r="AA382" s="38">
        <f t="shared" si="297"/>
        <v>0</v>
      </c>
      <c r="AB382" s="38">
        <f t="shared" si="297"/>
        <v>0</v>
      </c>
      <c r="AC382" s="38">
        <f t="shared" si="297"/>
        <v>0</v>
      </c>
      <c r="AD382" s="38">
        <f t="shared" si="297"/>
        <v>0</v>
      </c>
      <c r="AE382" s="5"/>
      <c r="AF382" s="5"/>
      <c r="AG382" s="5"/>
      <c r="AH382" s="5"/>
      <c r="AI382" s="5"/>
      <c r="AJ382" s="38">
        <f>AJ383</f>
        <v>0</v>
      </c>
      <c r="AK382" s="38">
        <f>AK383</f>
        <v>0</v>
      </c>
      <c r="AL382" s="38">
        <f>AL383</f>
        <v>0</v>
      </c>
      <c r="AM382" s="38">
        <f>AM383</f>
        <v>0</v>
      </c>
    </row>
    <row r="383" spans="1:39" ht="31.5" hidden="1" customHeight="1" outlineLevel="7" x14ac:dyDescent="0.2">
      <c r="A383" s="138" t="s">
        <v>35</v>
      </c>
      <c r="B383" s="138" t="s">
        <v>253</v>
      </c>
      <c r="C383" s="6" t="s">
        <v>643</v>
      </c>
      <c r="D383" s="6" t="s">
        <v>92</v>
      </c>
      <c r="E383" s="20" t="s">
        <v>584</v>
      </c>
      <c r="F383" s="5"/>
      <c r="G383" s="5"/>
      <c r="H383" s="5"/>
      <c r="I383" s="59"/>
      <c r="J383" s="5"/>
      <c r="K383" s="59">
        <v>93</v>
      </c>
      <c r="L383" s="39">
        <f>SUM(H383:K383)</f>
        <v>93</v>
      </c>
      <c r="M383" s="5">
        <f>399.972+221.52276</f>
        <v>621.49476000000004</v>
      </c>
      <c r="N383" s="39">
        <f>SUM(L383:M383)</f>
        <v>714.49476000000004</v>
      </c>
      <c r="O383" s="59"/>
      <c r="P383" s="59"/>
      <c r="Q383" s="39">
        <f>SUM(N383:P383)</f>
        <v>714.49476000000004</v>
      </c>
      <c r="R383" s="59"/>
      <c r="S383" s="39">
        <f>SUM(Q383:R383)</f>
        <v>714.49476000000004</v>
      </c>
      <c r="T383" s="5"/>
      <c r="U383" s="5"/>
      <c r="V383" s="5"/>
      <c r="W383" s="5"/>
      <c r="X383" s="5"/>
      <c r="Y383" s="59"/>
      <c r="Z383" s="39">
        <f>SUM(X383:Y383)</f>
        <v>0</v>
      </c>
      <c r="AA383" s="59"/>
      <c r="AB383" s="39">
        <f>SUM(Z383:AA383)</f>
        <v>0</v>
      </c>
      <c r="AC383" s="59"/>
      <c r="AD383" s="39">
        <f>SUM(AB383:AC383)</f>
        <v>0</v>
      </c>
      <c r="AE383" s="5"/>
      <c r="AF383" s="5"/>
      <c r="AG383" s="5"/>
      <c r="AH383" s="5"/>
      <c r="AI383" s="5"/>
      <c r="AJ383" s="59"/>
      <c r="AK383" s="39">
        <f>SUM(AI383:AJ383)</f>
        <v>0</v>
      </c>
      <c r="AL383" s="59"/>
      <c r="AM383" s="39">
        <f>SUM(AK383:AL383)</f>
        <v>0</v>
      </c>
    </row>
    <row r="384" spans="1:39" ht="31.5" hidden="1" customHeight="1" outlineLevel="7" x14ac:dyDescent="0.2">
      <c r="A384" s="137" t="s">
        <v>35</v>
      </c>
      <c r="B384" s="137" t="s">
        <v>253</v>
      </c>
      <c r="C384" s="7" t="s">
        <v>643</v>
      </c>
      <c r="D384" s="7"/>
      <c r="E384" s="36" t="s">
        <v>666</v>
      </c>
      <c r="F384" s="5"/>
      <c r="G384" s="5"/>
      <c r="H384" s="5"/>
      <c r="I384" s="38">
        <f>I385</f>
        <v>0</v>
      </c>
      <c r="J384" s="5"/>
      <c r="K384" s="38">
        <f t="shared" ref="K384:S384" si="298">K385</f>
        <v>102.3</v>
      </c>
      <c r="L384" s="38">
        <f t="shared" si="298"/>
        <v>102.3</v>
      </c>
      <c r="M384" s="38">
        <f t="shared" si="298"/>
        <v>621.49476000000004</v>
      </c>
      <c r="N384" s="38">
        <f t="shared" si="298"/>
        <v>723.79476</v>
      </c>
      <c r="O384" s="38">
        <f t="shared" si="298"/>
        <v>0</v>
      </c>
      <c r="P384" s="38">
        <f t="shared" si="298"/>
        <v>0</v>
      </c>
      <c r="Q384" s="38">
        <f t="shared" si="298"/>
        <v>723.79476</v>
      </c>
      <c r="R384" s="38">
        <f t="shared" si="298"/>
        <v>0</v>
      </c>
      <c r="S384" s="38">
        <f t="shared" si="298"/>
        <v>723.79476</v>
      </c>
      <c r="T384" s="5"/>
      <c r="U384" s="5"/>
      <c r="V384" s="5"/>
      <c r="W384" s="5"/>
      <c r="X384" s="5"/>
      <c r="Y384" s="38">
        <f t="shared" ref="Y384:AD384" si="299">Y385</f>
        <v>0</v>
      </c>
      <c r="Z384" s="38">
        <f t="shared" si="299"/>
        <v>0</v>
      </c>
      <c r="AA384" s="38">
        <f t="shared" si="299"/>
        <v>0</v>
      </c>
      <c r="AB384" s="38">
        <f t="shared" si="299"/>
        <v>0</v>
      </c>
      <c r="AC384" s="38">
        <f t="shared" si="299"/>
        <v>0</v>
      </c>
      <c r="AD384" s="38">
        <f t="shared" si="299"/>
        <v>0</v>
      </c>
      <c r="AE384" s="5"/>
      <c r="AF384" s="5"/>
      <c r="AG384" s="5"/>
      <c r="AH384" s="5"/>
      <c r="AI384" s="5"/>
      <c r="AJ384" s="38">
        <f>AJ385</f>
        <v>0</v>
      </c>
      <c r="AK384" s="38">
        <f>AK385</f>
        <v>0</v>
      </c>
      <c r="AL384" s="38">
        <f>AL385</f>
        <v>0</v>
      </c>
      <c r="AM384" s="38">
        <f>AM385</f>
        <v>0</v>
      </c>
    </row>
    <row r="385" spans="1:39" ht="31.5" hidden="1" customHeight="1" outlineLevel="7" x14ac:dyDescent="0.2">
      <c r="A385" s="138" t="s">
        <v>35</v>
      </c>
      <c r="B385" s="138" t="s">
        <v>253</v>
      </c>
      <c r="C385" s="6" t="s">
        <v>643</v>
      </c>
      <c r="D385" s="6" t="s">
        <v>92</v>
      </c>
      <c r="E385" s="20" t="s">
        <v>584</v>
      </c>
      <c r="F385" s="5"/>
      <c r="G385" s="5"/>
      <c r="H385" s="5"/>
      <c r="I385" s="59"/>
      <c r="J385" s="5"/>
      <c r="K385" s="59">
        <v>102.3</v>
      </c>
      <c r="L385" s="39">
        <f>SUM(H385:K385)</f>
        <v>102.3</v>
      </c>
      <c r="M385" s="5">
        <f>399.972+221.52276</f>
        <v>621.49476000000004</v>
      </c>
      <c r="N385" s="39">
        <f>SUM(L385:M385)</f>
        <v>723.79476</v>
      </c>
      <c r="O385" s="59"/>
      <c r="P385" s="59"/>
      <c r="Q385" s="39">
        <f>SUM(N385:P385)</f>
        <v>723.79476</v>
      </c>
      <c r="R385" s="59"/>
      <c r="S385" s="39">
        <f>SUM(Q385:R385)</f>
        <v>723.79476</v>
      </c>
      <c r="T385" s="5"/>
      <c r="U385" s="5"/>
      <c r="V385" s="5"/>
      <c r="W385" s="5"/>
      <c r="X385" s="5"/>
      <c r="Y385" s="59"/>
      <c r="Z385" s="39">
        <f>SUM(X385:Y385)</f>
        <v>0</v>
      </c>
      <c r="AA385" s="59"/>
      <c r="AB385" s="39">
        <f>SUM(Z385:AA385)</f>
        <v>0</v>
      </c>
      <c r="AC385" s="59"/>
      <c r="AD385" s="39">
        <f>SUM(AB385:AC385)</f>
        <v>0</v>
      </c>
      <c r="AE385" s="5"/>
      <c r="AF385" s="5"/>
      <c r="AG385" s="5"/>
      <c r="AH385" s="5"/>
      <c r="AI385" s="5"/>
      <c r="AJ385" s="59"/>
      <c r="AK385" s="39">
        <f>SUM(AI385:AJ385)</f>
        <v>0</v>
      </c>
      <c r="AL385" s="59"/>
      <c r="AM385" s="39">
        <f>SUM(AK385:AL385)</f>
        <v>0</v>
      </c>
    </row>
    <row r="386" spans="1:39" ht="15.75" hidden="1" customHeight="1" outlineLevel="7" x14ac:dyDescent="0.2">
      <c r="A386" s="137" t="s">
        <v>35</v>
      </c>
      <c r="B386" s="137" t="s">
        <v>253</v>
      </c>
      <c r="C386" s="7" t="s">
        <v>643</v>
      </c>
      <c r="D386" s="7"/>
      <c r="E386" s="36" t="s">
        <v>667</v>
      </c>
      <c r="F386" s="5"/>
      <c r="G386" s="5"/>
      <c r="H386" s="5"/>
      <c r="I386" s="38">
        <f>I387</f>
        <v>734.7</v>
      </c>
      <c r="J386" s="5"/>
      <c r="K386" s="38">
        <f t="shared" ref="K386:S386" si="300">K387</f>
        <v>0</v>
      </c>
      <c r="L386" s="38">
        <f t="shared" si="300"/>
        <v>734.7</v>
      </c>
      <c r="M386" s="38">
        <f t="shared" si="300"/>
        <v>0</v>
      </c>
      <c r="N386" s="38">
        <f t="shared" si="300"/>
        <v>734.7</v>
      </c>
      <c r="O386" s="38">
        <f t="shared" si="300"/>
        <v>0</v>
      </c>
      <c r="P386" s="38">
        <f t="shared" si="300"/>
        <v>0</v>
      </c>
      <c r="Q386" s="38">
        <f t="shared" si="300"/>
        <v>734.7</v>
      </c>
      <c r="R386" s="38">
        <f t="shared" si="300"/>
        <v>0</v>
      </c>
      <c r="S386" s="38">
        <f t="shared" si="300"/>
        <v>734.7</v>
      </c>
      <c r="T386" s="5"/>
      <c r="U386" s="5"/>
      <c r="V386" s="5"/>
      <c r="W386" s="5"/>
      <c r="X386" s="5"/>
      <c r="Y386" s="38">
        <f t="shared" ref="Y386:AD386" si="301">Y387</f>
        <v>0</v>
      </c>
      <c r="Z386" s="38">
        <f t="shared" si="301"/>
        <v>0</v>
      </c>
      <c r="AA386" s="38">
        <f t="shared" si="301"/>
        <v>0</v>
      </c>
      <c r="AB386" s="38">
        <f t="shared" si="301"/>
        <v>0</v>
      </c>
      <c r="AC386" s="38">
        <f t="shared" si="301"/>
        <v>0</v>
      </c>
      <c r="AD386" s="38">
        <f t="shared" si="301"/>
        <v>0</v>
      </c>
      <c r="AE386" s="5"/>
      <c r="AF386" s="5"/>
      <c r="AG386" s="5"/>
      <c r="AH386" s="5"/>
      <c r="AI386" s="5"/>
      <c r="AJ386" s="38">
        <f>AJ387</f>
        <v>0</v>
      </c>
      <c r="AK386" s="38">
        <f>AK387</f>
        <v>0</v>
      </c>
      <c r="AL386" s="38">
        <f>AL387</f>
        <v>0</v>
      </c>
      <c r="AM386" s="38">
        <f>AM387</f>
        <v>0</v>
      </c>
    </row>
    <row r="387" spans="1:39" ht="31.5" hidden="1" customHeight="1" outlineLevel="7" x14ac:dyDescent="0.2">
      <c r="A387" s="138" t="s">
        <v>35</v>
      </c>
      <c r="B387" s="138" t="s">
        <v>253</v>
      </c>
      <c r="C387" s="6" t="s">
        <v>643</v>
      </c>
      <c r="D387" s="6" t="s">
        <v>92</v>
      </c>
      <c r="E387" s="20" t="s">
        <v>584</v>
      </c>
      <c r="F387" s="5"/>
      <c r="G387" s="5"/>
      <c r="H387" s="5"/>
      <c r="I387" s="59">
        <v>734.7</v>
      </c>
      <c r="J387" s="5"/>
      <c r="K387" s="59"/>
      <c r="L387" s="39">
        <f>SUM(H387:K387)</f>
        <v>734.7</v>
      </c>
      <c r="M387" s="59"/>
      <c r="N387" s="39">
        <f>SUM(L387:M387)</f>
        <v>734.7</v>
      </c>
      <c r="O387" s="59"/>
      <c r="P387" s="59"/>
      <c r="Q387" s="39">
        <f>SUM(N387:P387)</f>
        <v>734.7</v>
      </c>
      <c r="R387" s="59"/>
      <c r="S387" s="39">
        <f>SUM(Q387:R387)</f>
        <v>734.7</v>
      </c>
      <c r="T387" s="5"/>
      <c r="U387" s="5"/>
      <c r="V387" s="5"/>
      <c r="W387" s="5"/>
      <c r="X387" s="5"/>
      <c r="Y387" s="59"/>
      <c r="Z387" s="39">
        <f>SUM(X387:Y387)</f>
        <v>0</v>
      </c>
      <c r="AA387" s="59"/>
      <c r="AB387" s="39">
        <f>SUM(Z387:AA387)</f>
        <v>0</v>
      </c>
      <c r="AC387" s="59"/>
      <c r="AD387" s="39">
        <f>SUM(AB387:AC387)</f>
        <v>0</v>
      </c>
      <c r="AE387" s="5"/>
      <c r="AF387" s="5"/>
      <c r="AG387" s="5"/>
      <c r="AH387" s="5"/>
      <c r="AI387" s="5"/>
      <c r="AJ387" s="59"/>
      <c r="AK387" s="39">
        <f>SUM(AI387:AJ387)</f>
        <v>0</v>
      </c>
      <c r="AL387" s="59"/>
      <c r="AM387" s="39">
        <f>SUM(AK387:AL387)</f>
        <v>0</v>
      </c>
    </row>
    <row r="388" spans="1:39" ht="15.75" outlineLevel="7" x14ac:dyDescent="0.2">
      <c r="A388" s="137" t="s">
        <v>35</v>
      </c>
      <c r="B388" s="137" t="s">
        <v>273</v>
      </c>
      <c r="C388" s="137"/>
      <c r="D388" s="137"/>
      <c r="E388" s="13" t="s">
        <v>675</v>
      </c>
      <c r="F388" s="5"/>
      <c r="G388" s="5"/>
      <c r="H388" s="4">
        <f t="shared" ref="H388:AM388" si="302">H389+H404</f>
        <v>115471.5</v>
      </c>
      <c r="I388" s="4">
        <f t="shared" si="302"/>
        <v>-2.3359999999999999E-2</v>
      </c>
      <c r="J388" s="4">
        <f t="shared" si="302"/>
        <v>1601.6</v>
      </c>
      <c r="K388" s="4">
        <f t="shared" si="302"/>
        <v>7000</v>
      </c>
      <c r="L388" s="4">
        <f t="shared" si="302"/>
        <v>124073.07664</v>
      </c>
      <c r="M388" s="4">
        <f t="shared" si="302"/>
        <v>610.09100000000001</v>
      </c>
      <c r="N388" s="4">
        <f t="shared" si="302"/>
        <v>124683.16764</v>
      </c>
      <c r="O388" s="4">
        <f t="shared" si="302"/>
        <v>4804.77664</v>
      </c>
      <c r="P388" s="4">
        <f t="shared" si="302"/>
        <v>0</v>
      </c>
      <c r="Q388" s="4">
        <f t="shared" si="302"/>
        <v>129487.94428</v>
      </c>
      <c r="R388" s="4">
        <f t="shared" si="302"/>
        <v>5313.0133999999998</v>
      </c>
      <c r="S388" s="4">
        <f t="shared" si="302"/>
        <v>134800.95767999999</v>
      </c>
      <c r="T388" s="4">
        <f t="shared" si="302"/>
        <v>104467</v>
      </c>
      <c r="U388" s="4">
        <f t="shared" si="302"/>
        <v>0</v>
      </c>
      <c r="V388" s="4">
        <f t="shared" si="302"/>
        <v>104467</v>
      </c>
      <c r="W388" s="4">
        <f t="shared" si="302"/>
        <v>-1.7840000000000002E-2</v>
      </c>
      <c r="X388" s="4">
        <f t="shared" si="302"/>
        <v>104466.98216</v>
      </c>
      <c r="Y388" s="4">
        <f t="shared" si="302"/>
        <v>0</v>
      </c>
      <c r="Z388" s="4">
        <f t="shared" si="302"/>
        <v>104466.98216</v>
      </c>
      <c r="AA388" s="4">
        <f t="shared" si="302"/>
        <v>-2.3359999999999999E-2</v>
      </c>
      <c r="AB388" s="4">
        <f t="shared" si="302"/>
        <v>104466.95879999999</v>
      </c>
      <c r="AC388" s="4">
        <f t="shared" si="302"/>
        <v>-2.3359999999999999E-2</v>
      </c>
      <c r="AD388" s="4">
        <f t="shared" si="302"/>
        <v>104466.93544</v>
      </c>
      <c r="AE388" s="4">
        <f t="shared" si="302"/>
        <v>103751</v>
      </c>
      <c r="AF388" s="4">
        <f t="shared" si="302"/>
        <v>0</v>
      </c>
      <c r="AG388" s="4">
        <f t="shared" si="302"/>
        <v>103751</v>
      </c>
      <c r="AH388" s="4">
        <f t="shared" si="302"/>
        <v>-2.1839999999999998E-2</v>
      </c>
      <c r="AI388" s="4">
        <f t="shared" si="302"/>
        <v>103750.97816</v>
      </c>
      <c r="AJ388" s="4">
        <f t="shared" si="302"/>
        <v>-2.3359999999999999E-2</v>
      </c>
      <c r="AK388" s="4">
        <f t="shared" si="302"/>
        <v>103750.95480000001</v>
      </c>
      <c r="AL388" s="4">
        <f t="shared" si="302"/>
        <v>-2.3359999999999999E-2</v>
      </c>
      <c r="AM388" s="4">
        <f t="shared" si="302"/>
        <v>103750.93144</v>
      </c>
    </row>
    <row r="389" spans="1:39" s="52" customFormat="1" ht="31.5" outlineLevel="2" x14ac:dyDescent="0.2">
      <c r="A389" s="137" t="s">
        <v>35</v>
      </c>
      <c r="B389" s="137" t="s">
        <v>273</v>
      </c>
      <c r="C389" s="137" t="s">
        <v>170</v>
      </c>
      <c r="D389" s="137"/>
      <c r="E389" s="13" t="s">
        <v>171</v>
      </c>
      <c r="F389" s="4">
        <f>F396+F400</f>
        <v>114986.5</v>
      </c>
      <c r="G389" s="4">
        <f>G396+G400</f>
        <v>0</v>
      </c>
      <c r="H389" s="4">
        <f>H396+H400</f>
        <v>114986.5</v>
      </c>
      <c r="I389" s="4">
        <f t="shared" ref="I389:AM389" si="303">I396+I400+I390</f>
        <v>0</v>
      </c>
      <c r="J389" s="4">
        <f t="shared" si="303"/>
        <v>1601.6</v>
      </c>
      <c r="K389" s="4">
        <f t="shared" si="303"/>
        <v>7000</v>
      </c>
      <c r="L389" s="4">
        <f t="shared" si="303"/>
        <v>123588.1</v>
      </c>
      <c r="M389" s="4">
        <f t="shared" si="303"/>
        <v>610.09100000000001</v>
      </c>
      <c r="N389" s="4">
        <f t="shared" si="303"/>
        <v>124198.19100000001</v>
      </c>
      <c r="O389" s="4">
        <f t="shared" si="303"/>
        <v>4804.8</v>
      </c>
      <c r="P389" s="4">
        <f t="shared" si="303"/>
        <v>0</v>
      </c>
      <c r="Q389" s="4">
        <f t="shared" si="303"/>
        <v>129002.99099999999</v>
      </c>
      <c r="R389" s="4">
        <f t="shared" si="303"/>
        <v>5313.0133999999998</v>
      </c>
      <c r="S389" s="4">
        <f t="shared" si="303"/>
        <v>134316.00440000001</v>
      </c>
      <c r="T389" s="4">
        <f t="shared" si="303"/>
        <v>103916</v>
      </c>
      <c r="U389" s="4">
        <f t="shared" si="303"/>
        <v>0</v>
      </c>
      <c r="V389" s="4">
        <f t="shared" si="303"/>
        <v>103916</v>
      </c>
      <c r="W389" s="4">
        <f t="shared" si="303"/>
        <v>0</v>
      </c>
      <c r="X389" s="4">
        <f t="shared" si="303"/>
        <v>103916</v>
      </c>
      <c r="Y389" s="4">
        <f t="shared" si="303"/>
        <v>0</v>
      </c>
      <c r="Z389" s="4">
        <f t="shared" si="303"/>
        <v>103916</v>
      </c>
      <c r="AA389" s="4">
        <f t="shared" si="303"/>
        <v>0</v>
      </c>
      <c r="AB389" s="4">
        <f t="shared" si="303"/>
        <v>103916</v>
      </c>
      <c r="AC389" s="4">
        <f t="shared" si="303"/>
        <v>0</v>
      </c>
      <c r="AD389" s="4">
        <f t="shared" si="303"/>
        <v>103916</v>
      </c>
      <c r="AE389" s="4">
        <f t="shared" si="303"/>
        <v>103160</v>
      </c>
      <c r="AF389" s="4">
        <f t="shared" si="303"/>
        <v>0</v>
      </c>
      <c r="AG389" s="4">
        <f t="shared" si="303"/>
        <v>103160</v>
      </c>
      <c r="AH389" s="4">
        <f t="shared" si="303"/>
        <v>0</v>
      </c>
      <c r="AI389" s="4">
        <f t="shared" si="303"/>
        <v>103160</v>
      </c>
      <c r="AJ389" s="4">
        <f t="shared" si="303"/>
        <v>0</v>
      </c>
      <c r="AK389" s="4">
        <f t="shared" si="303"/>
        <v>103160</v>
      </c>
      <c r="AL389" s="4">
        <f t="shared" si="303"/>
        <v>0</v>
      </c>
      <c r="AM389" s="4">
        <f t="shared" si="303"/>
        <v>103160</v>
      </c>
    </row>
    <row r="390" spans="1:39" s="52" customFormat="1" ht="15.75" hidden="1" outlineLevel="2" x14ac:dyDescent="0.2">
      <c r="A390" s="137" t="s">
        <v>35</v>
      </c>
      <c r="B390" s="137" t="s">
        <v>273</v>
      </c>
      <c r="C390" s="7" t="s">
        <v>172</v>
      </c>
      <c r="D390" s="7" t="s">
        <v>663</v>
      </c>
      <c r="E390" s="21" t="s">
        <v>605</v>
      </c>
      <c r="F390" s="4"/>
      <c r="G390" s="4"/>
      <c r="H390" s="4"/>
      <c r="I390" s="4">
        <f t="shared" ref="I390:S390" si="304">I391</f>
        <v>0</v>
      </c>
      <c r="J390" s="4">
        <f t="shared" si="304"/>
        <v>1601.6</v>
      </c>
      <c r="K390" s="4">
        <f t="shared" si="304"/>
        <v>0</v>
      </c>
      <c r="L390" s="4">
        <f t="shared" si="304"/>
        <v>1601.6</v>
      </c>
      <c r="M390" s="4">
        <f t="shared" si="304"/>
        <v>0</v>
      </c>
      <c r="N390" s="4">
        <f t="shared" si="304"/>
        <v>1601.6</v>
      </c>
      <c r="O390" s="4">
        <f t="shared" si="304"/>
        <v>4804.8</v>
      </c>
      <c r="P390" s="4">
        <f t="shared" si="304"/>
        <v>0</v>
      </c>
      <c r="Q390" s="4">
        <f t="shared" si="304"/>
        <v>6406.4</v>
      </c>
      <c r="R390" s="4">
        <f t="shared" si="304"/>
        <v>0</v>
      </c>
      <c r="S390" s="4">
        <f t="shared" si="304"/>
        <v>6406.4</v>
      </c>
      <c r="T390" s="4">
        <f t="shared" ref="T390:AA390" si="305">T391+T394</f>
        <v>0</v>
      </c>
      <c r="U390" s="4">
        <f t="shared" si="305"/>
        <v>0</v>
      </c>
      <c r="V390" s="4">
        <f t="shared" si="305"/>
        <v>0</v>
      </c>
      <c r="W390" s="4">
        <f t="shared" si="305"/>
        <v>0</v>
      </c>
      <c r="X390" s="4">
        <f t="shared" si="305"/>
        <v>0</v>
      </c>
      <c r="Y390" s="4">
        <f t="shared" si="305"/>
        <v>0</v>
      </c>
      <c r="Z390" s="4">
        <f t="shared" si="305"/>
        <v>0</v>
      </c>
      <c r="AA390" s="4">
        <f t="shared" si="305"/>
        <v>0</v>
      </c>
      <c r="AB390" s="4"/>
      <c r="AC390" s="4">
        <f>AC391+AC394</f>
        <v>0</v>
      </c>
      <c r="AD390" s="4"/>
      <c r="AE390" s="4">
        <f t="shared" ref="AE390:AJ390" si="306">AE391+AE394</f>
        <v>0</v>
      </c>
      <c r="AF390" s="4">
        <f t="shared" si="306"/>
        <v>0</v>
      </c>
      <c r="AG390" s="4">
        <f t="shared" si="306"/>
        <v>0</v>
      </c>
      <c r="AH390" s="4">
        <f t="shared" si="306"/>
        <v>0</v>
      </c>
      <c r="AI390" s="4">
        <f t="shared" si="306"/>
        <v>0</v>
      </c>
      <c r="AJ390" s="4">
        <f t="shared" si="306"/>
        <v>0</v>
      </c>
      <c r="AK390" s="4"/>
      <c r="AL390" s="4">
        <f>AL391+AL394</f>
        <v>0</v>
      </c>
      <c r="AM390" s="4"/>
    </row>
    <row r="391" spans="1:39" s="52" customFormat="1" ht="47.25" hidden="1" outlineLevel="2" x14ac:dyDescent="0.2">
      <c r="A391" s="137" t="s">
        <v>35</v>
      </c>
      <c r="B391" s="137" t="s">
        <v>273</v>
      </c>
      <c r="C391" s="7" t="s">
        <v>701</v>
      </c>
      <c r="D391" s="7"/>
      <c r="E391" s="36" t="s">
        <v>700</v>
      </c>
      <c r="F391" s="4"/>
      <c r="G391" s="4"/>
      <c r="H391" s="4"/>
      <c r="I391" s="4">
        <f t="shared" ref="I391:N392" si="307">I392</f>
        <v>0</v>
      </c>
      <c r="J391" s="4">
        <f t="shared" si="307"/>
        <v>1601.6</v>
      </c>
      <c r="K391" s="4">
        <f t="shared" si="307"/>
        <v>0</v>
      </c>
      <c r="L391" s="4">
        <f t="shared" si="307"/>
        <v>1601.6</v>
      </c>
      <c r="M391" s="4">
        <f t="shared" si="307"/>
        <v>0</v>
      </c>
      <c r="N391" s="4">
        <f t="shared" si="307"/>
        <v>1601.6</v>
      </c>
      <c r="O391" s="4">
        <f>O392+O394</f>
        <v>4804.8</v>
      </c>
      <c r="P391" s="4">
        <f>P392+P394</f>
        <v>0</v>
      </c>
      <c r="Q391" s="4">
        <f>Q392+Q394</f>
        <v>6406.4</v>
      </c>
      <c r="R391" s="4">
        <f>R392+R394</f>
        <v>0</v>
      </c>
      <c r="S391" s="4">
        <f>S392+S394</f>
        <v>6406.4</v>
      </c>
      <c r="T391" s="4"/>
      <c r="U391" s="4"/>
      <c r="V391" s="4"/>
      <c r="W391" s="4"/>
      <c r="X391" s="4"/>
      <c r="Y391" s="4">
        <f t="shared" ref="Y391:AA392" si="308">Y392</f>
        <v>0</v>
      </c>
      <c r="Z391" s="4">
        <f t="shared" si="308"/>
        <v>0</v>
      </c>
      <c r="AA391" s="4">
        <f t="shared" si="308"/>
        <v>0</v>
      </c>
      <c r="AB391" s="4"/>
      <c r="AC391" s="4">
        <f>AC392</f>
        <v>0</v>
      </c>
      <c r="AD391" s="4"/>
      <c r="AE391" s="4"/>
      <c r="AF391" s="4"/>
      <c r="AG391" s="4"/>
      <c r="AH391" s="4"/>
      <c r="AI391" s="4"/>
      <c r="AJ391" s="4">
        <f>AJ392</f>
        <v>0</v>
      </c>
      <c r="AK391" s="4"/>
      <c r="AL391" s="4">
        <f>AL392</f>
        <v>0</v>
      </c>
      <c r="AM391" s="4"/>
    </row>
    <row r="392" spans="1:39" s="56" customFormat="1" ht="78.75" hidden="1" outlineLevel="2" x14ac:dyDescent="0.25">
      <c r="A392" s="137" t="s">
        <v>35</v>
      </c>
      <c r="B392" s="137" t="s">
        <v>273</v>
      </c>
      <c r="C392" s="7" t="s">
        <v>702</v>
      </c>
      <c r="D392" s="7"/>
      <c r="E392" s="36" t="s">
        <v>724</v>
      </c>
      <c r="F392" s="4"/>
      <c r="G392" s="4"/>
      <c r="H392" s="4"/>
      <c r="I392" s="4">
        <f t="shared" si="307"/>
        <v>0</v>
      </c>
      <c r="J392" s="4">
        <f t="shared" si="307"/>
        <v>1601.6</v>
      </c>
      <c r="K392" s="4">
        <f t="shared" si="307"/>
        <v>0</v>
      </c>
      <c r="L392" s="4">
        <f t="shared" si="307"/>
        <v>1601.6</v>
      </c>
      <c r="M392" s="4">
        <f t="shared" si="307"/>
        <v>0</v>
      </c>
      <c r="N392" s="4">
        <f t="shared" si="307"/>
        <v>1601.6</v>
      </c>
      <c r="O392" s="4">
        <f>O393</f>
        <v>0</v>
      </c>
      <c r="P392" s="4">
        <f>P393</f>
        <v>0</v>
      </c>
      <c r="Q392" s="4">
        <f>Q393</f>
        <v>1601.6</v>
      </c>
      <c r="R392" s="4">
        <f>R393</f>
        <v>0</v>
      </c>
      <c r="S392" s="4">
        <f>S393</f>
        <v>1601.6</v>
      </c>
      <c r="T392" s="4"/>
      <c r="U392" s="4"/>
      <c r="V392" s="4"/>
      <c r="W392" s="4"/>
      <c r="X392" s="4"/>
      <c r="Y392" s="4">
        <f t="shared" si="308"/>
        <v>0</v>
      </c>
      <c r="Z392" s="4">
        <f t="shared" si="308"/>
        <v>0</v>
      </c>
      <c r="AA392" s="4">
        <f t="shared" si="308"/>
        <v>0</v>
      </c>
      <c r="AB392" s="4">
        <f>AB393</f>
        <v>0</v>
      </c>
      <c r="AC392" s="4">
        <f>AC393</f>
        <v>0</v>
      </c>
      <c r="AD392" s="4">
        <f>AD393</f>
        <v>0</v>
      </c>
      <c r="AE392" s="4"/>
      <c r="AF392" s="4"/>
      <c r="AG392" s="4"/>
      <c r="AH392" s="4"/>
      <c r="AI392" s="4"/>
      <c r="AJ392" s="4">
        <f>AJ393</f>
        <v>0</v>
      </c>
      <c r="AK392" s="4">
        <f>AK393</f>
        <v>0</v>
      </c>
      <c r="AL392" s="4">
        <f>AL393</f>
        <v>0</v>
      </c>
      <c r="AM392" s="4">
        <f>AM393</f>
        <v>0</v>
      </c>
    </row>
    <row r="393" spans="1:39" s="52" customFormat="1" ht="31.5" hidden="1" outlineLevel="2" x14ac:dyDescent="0.2">
      <c r="A393" s="138" t="s">
        <v>35</v>
      </c>
      <c r="B393" s="138" t="s">
        <v>273</v>
      </c>
      <c r="C393" s="6" t="s">
        <v>702</v>
      </c>
      <c r="D393" s="6" t="s">
        <v>92</v>
      </c>
      <c r="E393" s="20" t="s">
        <v>584</v>
      </c>
      <c r="F393" s="4"/>
      <c r="G393" s="4"/>
      <c r="H393" s="4"/>
      <c r="I393" s="5"/>
      <c r="J393" s="5">
        <v>1601.6</v>
      </c>
      <c r="K393" s="5"/>
      <c r="L393" s="5">
        <f>SUM(H393:K393)</f>
        <v>1601.6</v>
      </c>
      <c r="M393" s="5"/>
      <c r="N393" s="5">
        <f>SUM(L393:M393)</f>
        <v>1601.6</v>
      </c>
      <c r="O393" s="5"/>
      <c r="P393" s="5"/>
      <c r="Q393" s="5">
        <f>SUM(N393:P393)</f>
        <v>1601.6</v>
      </c>
      <c r="R393" s="5"/>
      <c r="S393" s="5">
        <f>SUM(Q393:R393)</f>
        <v>1601.6</v>
      </c>
      <c r="T393" s="4"/>
      <c r="U393" s="4"/>
      <c r="V393" s="4"/>
      <c r="W393" s="4"/>
      <c r="X393" s="4"/>
      <c r="Y393" s="5"/>
      <c r="Z393" s="5">
        <f>SUM(X393:Y393)</f>
        <v>0</v>
      </c>
      <c r="AA393" s="5"/>
      <c r="AB393" s="5">
        <f>SUM(Z393:AA393)</f>
        <v>0</v>
      </c>
      <c r="AC393" s="5"/>
      <c r="AD393" s="5">
        <f>SUM(AB393:AC393)</f>
        <v>0</v>
      </c>
      <c r="AE393" s="4"/>
      <c r="AF393" s="4"/>
      <c r="AG393" s="4"/>
      <c r="AH393" s="4"/>
      <c r="AI393" s="4"/>
      <c r="AJ393" s="5"/>
      <c r="AK393" s="5">
        <f>SUM(AI393:AJ393)</f>
        <v>0</v>
      </c>
      <c r="AL393" s="5"/>
      <c r="AM393" s="5">
        <f>SUM(AK393:AL393)</f>
        <v>0</v>
      </c>
    </row>
    <row r="394" spans="1:39" s="52" customFormat="1" ht="78.75" hidden="1" outlineLevel="2" x14ac:dyDescent="0.2">
      <c r="A394" s="137" t="s">
        <v>35</v>
      </c>
      <c r="B394" s="137" t="s">
        <v>273</v>
      </c>
      <c r="C394" s="7" t="s">
        <v>702</v>
      </c>
      <c r="D394" s="7"/>
      <c r="E394" s="36" t="s">
        <v>747</v>
      </c>
      <c r="F394" s="4"/>
      <c r="G394" s="4"/>
      <c r="H394" s="4"/>
      <c r="I394" s="5"/>
      <c r="J394" s="5"/>
      <c r="K394" s="5"/>
      <c r="L394" s="5"/>
      <c r="M394" s="5"/>
      <c r="N394" s="5"/>
      <c r="O394" s="4">
        <f>O395</f>
        <v>4804.8</v>
      </c>
      <c r="P394" s="4">
        <f>P395</f>
        <v>0</v>
      </c>
      <c r="Q394" s="4">
        <f>Q395</f>
        <v>4804.8</v>
      </c>
      <c r="R394" s="4">
        <f>R395</f>
        <v>0</v>
      </c>
      <c r="S394" s="4">
        <f>S395</f>
        <v>4804.8</v>
      </c>
      <c r="T394" s="4"/>
      <c r="U394" s="4"/>
      <c r="V394" s="4"/>
      <c r="W394" s="4"/>
      <c r="X394" s="4"/>
      <c r="Y394" s="5"/>
      <c r="Z394" s="5"/>
      <c r="AA394" s="5"/>
      <c r="AB394" s="5"/>
      <c r="AC394" s="5"/>
      <c r="AD394" s="5"/>
      <c r="AE394" s="4"/>
      <c r="AF394" s="4"/>
      <c r="AG394" s="4"/>
      <c r="AH394" s="4"/>
      <c r="AI394" s="4"/>
      <c r="AJ394" s="5"/>
      <c r="AK394" s="5"/>
      <c r="AL394" s="5"/>
      <c r="AM394" s="5"/>
    </row>
    <row r="395" spans="1:39" s="52" customFormat="1" ht="31.5" hidden="1" outlineLevel="2" x14ac:dyDescent="0.2">
      <c r="A395" s="138" t="s">
        <v>35</v>
      </c>
      <c r="B395" s="138" t="s">
        <v>273</v>
      </c>
      <c r="C395" s="6" t="s">
        <v>702</v>
      </c>
      <c r="D395" s="6" t="s">
        <v>92</v>
      </c>
      <c r="E395" s="20" t="s">
        <v>584</v>
      </c>
      <c r="F395" s="4"/>
      <c r="G395" s="4"/>
      <c r="H395" s="4"/>
      <c r="I395" s="5"/>
      <c r="J395" s="5"/>
      <c r="K395" s="5"/>
      <c r="L395" s="5"/>
      <c r="M395" s="5"/>
      <c r="N395" s="5"/>
      <c r="O395" s="5">
        <v>4804.8</v>
      </c>
      <c r="P395" s="5"/>
      <c r="Q395" s="5">
        <f>SUM(N395:P395)</f>
        <v>4804.8</v>
      </c>
      <c r="R395" s="5"/>
      <c r="S395" s="5">
        <f>SUM(Q395:R395)</f>
        <v>4804.8</v>
      </c>
      <c r="T395" s="4"/>
      <c r="U395" s="4"/>
      <c r="V395" s="4"/>
      <c r="W395" s="4"/>
      <c r="X395" s="4"/>
      <c r="Y395" s="5"/>
      <c r="Z395" s="5"/>
      <c r="AA395" s="5"/>
      <c r="AB395" s="5"/>
      <c r="AC395" s="5"/>
      <c r="AD395" s="5"/>
      <c r="AE395" s="4"/>
      <c r="AF395" s="4"/>
      <c r="AG395" s="4"/>
      <c r="AH395" s="4"/>
      <c r="AI395" s="4"/>
      <c r="AJ395" s="5"/>
      <c r="AK395" s="5"/>
      <c r="AL395" s="5"/>
      <c r="AM395" s="5"/>
    </row>
    <row r="396" spans="1:39" ht="31.5" hidden="1" outlineLevel="3" x14ac:dyDescent="0.2">
      <c r="A396" s="137" t="s">
        <v>35</v>
      </c>
      <c r="B396" s="137" t="s">
        <v>273</v>
      </c>
      <c r="C396" s="137" t="s">
        <v>225</v>
      </c>
      <c r="D396" s="137"/>
      <c r="E396" s="13" t="s">
        <v>226</v>
      </c>
      <c r="F396" s="4">
        <f t="shared" ref="F396:O398" si="309">F397</f>
        <v>8256</v>
      </c>
      <c r="G396" s="4">
        <f t="shared" si="309"/>
        <v>0</v>
      </c>
      <c r="H396" s="4">
        <f t="shared" si="309"/>
        <v>8256</v>
      </c>
      <c r="I396" s="4">
        <f t="shared" si="309"/>
        <v>0</v>
      </c>
      <c r="J396" s="4">
        <f t="shared" si="309"/>
        <v>0</v>
      </c>
      <c r="K396" s="4">
        <f t="shared" si="309"/>
        <v>0</v>
      </c>
      <c r="L396" s="4">
        <f t="shared" si="309"/>
        <v>8256</v>
      </c>
      <c r="M396" s="4">
        <f t="shared" si="309"/>
        <v>0</v>
      </c>
      <c r="N396" s="4">
        <f t="shared" si="309"/>
        <v>8256</v>
      </c>
      <c r="O396" s="4">
        <f t="shared" si="309"/>
        <v>0</v>
      </c>
      <c r="P396" s="4">
        <f t="shared" ref="P396:Y398" si="310">P397</f>
        <v>0</v>
      </c>
      <c r="Q396" s="4">
        <f t="shared" si="310"/>
        <v>8256</v>
      </c>
      <c r="R396" s="4">
        <f t="shared" si="310"/>
        <v>0</v>
      </c>
      <c r="S396" s="4">
        <f t="shared" si="310"/>
        <v>8256</v>
      </c>
      <c r="T396" s="4">
        <f t="shared" si="310"/>
        <v>7856</v>
      </c>
      <c r="U396" s="4">
        <f t="shared" si="310"/>
        <v>0</v>
      </c>
      <c r="V396" s="4">
        <f t="shared" si="310"/>
        <v>7856</v>
      </c>
      <c r="W396" s="4">
        <f t="shared" si="310"/>
        <v>0</v>
      </c>
      <c r="X396" s="4">
        <f t="shared" si="310"/>
        <v>7856</v>
      </c>
      <c r="Y396" s="4">
        <f t="shared" si="310"/>
        <v>0</v>
      </c>
      <c r="Z396" s="4">
        <f t="shared" ref="Z396:AI398" si="311">Z397</f>
        <v>7856</v>
      </c>
      <c r="AA396" s="4">
        <f t="shared" si="311"/>
        <v>0</v>
      </c>
      <c r="AB396" s="4">
        <f t="shared" si="311"/>
        <v>7856</v>
      </c>
      <c r="AC396" s="4">
        <f t="shared" si="311"/>
        <v>0</v>
      </c>
      <c r="AD396" s="4">
        <f t="shared" si="311"/>
        <v>7856</v>
      </c>
      <c r="AE396" s="4">
        <f t="shared" si="311"/>
        <v>7100</v>
      </c>
      <c r="AF396" s="4">
        <f t="shared" si="311"/>
        <v>0</v>
      </c>
      <c r="AG396" s="4">
        <f t="shared" si="311"/>
        <v>7100</v>
      </c>
      <c r="AH396" s="4">
        <f t="shared" si="311"/>
        <v>0</v>
      </c>
      <c r="AI396" s="4">
        <f t="shared" si="311"/>
        <v>7100</v>
      </c>
      <c r="AJ396" s="4">
        <f t="shared" ref="AJ396:AM398" si="312">AJ397</f>
        <v>0</v>
      </c>
      <c r="AK396" s="4">
        <f t="shared" si="312"/>
        <v>7100</v>
      </c>
      <c r="AL396" s="4">
        <f t="shared" si="312"/>
        <v>0</v>
      </c>
      <c r="AM396" s="4">
        <f t="shared" si="312"/>
        <v>7100</v>
      </c>
    </row>
    <row r="397" spans="1:39" ht="24" hidden="1" customHeight="1" outlineLevel="4" x14ac:dyDescent="0.2">
      <c r="A397" s="137" t="s">
        <v>35</v>
      </c>
      <c r="B397" s="137" t="s">
        <v>273</v>
      </c>
      <c r="C397" s="137" t="s">
        <v>227</v>
      </c>
      <c r="D397" s="137"/>
      <c r="E397" s="13" t="s">
        <v>228</v>
      </c>
      <c r="F397" s="4">
        <f t="shared" si="309"/>
        <v>8256</v>
      </c>
      <c r="G397" s="4">
        <f t="shared" si="309"/>
        <v>0</v>
      </c>
      <c r="H397" s="4">
        <f t="shared" si="309"/>
        <v>8256</v>
      </c>
      <c r="I397" s="4">
        <f t="shared" si="309"/>
        <v>0</v>
      </c>
      <c r="J397" s="4">
        <f t="shared" si="309"/>
        <v>0</v>
      </c>
      <c r="K397" s="4">
        <f t="shared" si="309"/>
        <v>0</v>
      </c>
      <c r="L397" s="4">
        <f t="shared" si="309"/>
        <v>8256</v>
      </c>
      <c r="M397" s="4">
        <f t="shared" si="309"/>
        <v>0</v>
      </c>
      <c r="N397" s="4">
        <f t="shared" si="309"/>
        <v>8256</v>
      </c>
      <c r="O397" s="4">
        <f t="shared" si="309"/>
        <v>0</v>
      </c>
      <c r="P397" s="4">
        <f t="shared" si="310"/>
        <v>0</v>
      </c>
      <c r="Q397" s="4">
        <f t="shared" si="310"/>
        <v>8256</v>
      </c>
      <c r="R397" s="4">
        <f t="shared" si="310"/>
        <v>0</v>
      </c>
      <c r="S397" s="4">
        <f t="shared" si="310"/>
        <v>8256</v>
      </c>
      <c r="T397" s="4">
        <f t="shared" si="310"/>
        <v>7856</v>
      </c>
      <c r="U397" s="4">
        <f t="shared" si="310"/>
        <v>0</v>
      </c>
      <c r="V397" s="4">
        <f t="shared" si="310"/>
        <v>7856</v>
      </c>
      <c r="W397" s="4">
        <f t="shared" si="310"/>
        <v>0</v>
      </c>
      <c r="X397" s="4">
        <f t="shared" si="310"/>
        <v>7856</v>
      </c>
      <c r="Y397" s="4">
        <f t="shared" si="310"/>
        <v>0</v>
      </c>
      <c r="Z397" s="4">
        <f t="shared" si="311"/>
        <v>7856</v>
      </c>
      <c r="AA397" s="4">
        <f t="shared" si="311"/>
        <v>0</v>
      </c>
      <c r="AB397" s="4">
        <f t="shared" si="311"/>
        <v>7856</v>
      </c>
      <c r="AC397" s="4">
        <f t="shared" si="311"/>
        <v>0</v>
      </c>
      <c r="AD397" s="4">
        <f t="shared" si="311"/>
        <v>7856</v>
      </c>
      <c r="AE397" s="4">
        <f t="shared" si="311"/>
        <v>7100</v>
      </c>
      <c r="AF397" s="4">
        <f t="shared" si="311"/>
        <v>0</v>
      </c>
      <c r="AG397" s="4">
        <f t="shared" si="311"/>
        <v>7100</v>
      </c>
      <c r="AH397" s="4">
        <f t="shared" si="311"/>
        <v>0</v>
      </c>
      <c r="AI397" s="4">
        <f t="shared" si="311"/>
        <v>7100</v>
      </c>
      <c r="AJ397" s="4">
        <f t="shared" si="312"/>
        <v>0</v>
      </c>
      <c r="AK397" s="4">
        <f t="shared" si="312"/>
        <v>7100</v>
      </c>
      <c r="AL397" s="4">
        <f t="shared" si="312"/>
        <v>0</v>
      </c>
      <c r="AM397" s="4">
        <f t="shared" si="312"/>
        <v>7100</v>
      </c>
    </row>
    <row r="398" spans="1:39" ht="31.5" hidden="1" outlineLevel="5" x14ac:dyDescent="0.2">
      <c r="A398" s="137" t="s">
        <v>35</v>
      </c>
      <c r="B398" s="137" t="s">
        <v>273</v>
      </c>
      <c r="C398" s="137" t="s">
        <v>231</v>
      </c>
      <c r="D398" s="137"/>
      <c r="E398" s="13" t="s">
        <v>613</v>
      </c>
      <c r="F398" s="4">
        <f t="shared" si="309"/>
        <v>8256</v>
      </c>
      <c r="G398" s="4">
        <f t="shared" si="309"/>
        <v>0</v>
      </c>
      <c r="H398" s="4">
        <f t="shared" si="309"/>
        <v>8256</v>
      </c>
      <c r="I398" s="4">
        <f t="shared" si="309"/>
        <v>0</v>
      </c>
      <c r="J398" s="4">
        <f t="shared" si="309"/>
        <v>0</v>
      </c>
      <c r="K398" s="4">
        <f t="shared" si="309"/>
        <v>0</v>
      </c>
      <c r="L398" s="4">
        <f t="shared" si="309"/>
        <v>8256</v>
      </c>
      <c r="M398" s="4">
        <f t="shared" si="309"/>
        <v>0</v>
      </c>
      <c r="N398" s="4">
        <f t="shared" si="309"/>
        <v>8256</v>
      </c>
      <c r="O398" s="4">
        <f t="shared" si="309"/>
        <v>0</v>
      </c>
      <c r="P398" s="4">
        <f t="shared" si="310"/>
        <v>0</v>
      </c>
      <c r="Q398" s="4">
        <f t="shared" si="310"/>
        <v>8256</v>
      </c>
      <c r="R398" s="4">
        <f t="shared" si="310"/>
        <v>0</v>
      </c>
      <c r="S398" s="4">
        <f t="shared" si="310"/>
        <v>8256</v>
      </c>
      <c r="T398" s="4">
        <f t="shared" si="310"/>
        <v>7856</v>
      </c>
      <c r="U398" s="4">
        <f t="shared" si="310"/>
        <v>0</v>
      </c>
      <c r="V398" s="4">
        <f t="shared" si="310"/>
        <v>7856</v>
      </c>
      <c r="W398" s="4">
        <f t="shared" si="310"/>
        <v>0</v>
      </c>
      <c r="X398" s="4">
        <f t="shared" si="310"/>
        <v>7856</v>
      </c>
      <c r="Y398" s="4">
        <f t="shared" si="310"/>
        <v>0</v>
      </c>
      <c r="Z398" s="4">
        <f t="shared" si="311"/>
        <v>7856</v>
      </c>
      <c r="AA398" s="4">
        <f t="shared" si="311"/>
        <v>0</v>
      </c>
      <c r="AB398" s="4">
        <f t="shared" si="311"/>
        <v>7856</v>
      </c>
      <c r="AC398" s="4">
        <f t="shared" si="311"/>
        <v>0</v>
      </c>
      <c r="AD398" s="4">
        <f t="shared" si="311"/>
        <v>7856</v>
      </c>
      <c r="AE398" s="4">
        <f t="shared" si="311"/>
        <v>7100</v>
      </c>
      <c r="AF398" s="4">
        <f t="shared" si="311"/>
        <v>0</v>
      </c>
      <c r="AG398" s="4">
        <f t="shared" si="311"/>
        <v>7100</v>
      </c>
      <c r="AH398" s="4">
        <f t="shared" si="311"/>
        <v>0</v>
      </c>
      <c r="AI398" s="4">
        <f t="shared" si="311"/>
        <v>7100</v>
      </c>
      <c r="AJ398" s="4">
        <f t="shared" si="312"/>
        <v>0</v>
      </c>
      <c r="AK398" s="4">
        <f t="shared" si="312"/>
        <v>7100</v>
      </c>
      <c r="AL398" s="4">
        <f t="shared" si="312"/>
        <v>0</v>
      </c>
      <c r="AM398" s="4">
        <f t="shared" si="312"/>
        <v>7100</v>
      </c>
    </row>
    <row r="399" spans="1:39" ht="31.5" hidden="1" outlineLevel="7" x14ac:dyDescent="0.2">
      <c r="A399" s="138" t="s">
        <v>35</v>
      </c>
      <c r="B399" s="138" t="s">
        <v>273</v>
      </c>
      <c r="C399" s="138" t="s">
        <v>231</v>
      </c>
      <c r="D399" s="138" t="s">
        <v>11</v>
      </c>
      <c r="E399" s="11" t="s">
        <v>12</v>
      </c>
      <c r="F399" s="5">
        <v>8256</v>
      </c>
      <c r="G399" s="5"/>
      <c r="H399" s="5">
        <f>SUM(F399:G399)</f>
        <v>8256</v>
      </c>
      <c r="I399" s="5"/>
      <c r="J399" s="5"/>
      <c r="K399" s="5"/>
      <c r="L399" s="5">
        <f>SUM(H399:K399)</f>
        <v>8256</v>
      </c>
      <c r="M399" s="5"/>
      <c r="N399" s="5">
        <f>SUM(L399:M399)</f>
        <v>8256</v>
      </c>
      <c r="O399" s="5"/>
      <c r="P399" s="5"/>
      <c r="Q399" s="5">
        <f>SUM(N399:P399)</f>
        <v>8256</v>
      </c>
      <c r="R399" s="5"/>
      <c r="S399" s="5">
        <f>SUM(Q399:R399)</f>
        <v>8256</v>
      </c>
      <c r="T399" s="5">
        <v>7856</v>
      </c>
      <c r="U399" s="5"/>
      <c r="V399" s="5">
        <f>SUM(T399:U399)</f>
        <v>7856</v>
      </c>
      <c r="W399" s="5"/>
      <c r="X399" s="5">
        <f>SUM(V399:W399)</f>
        <v>7856</v>
      </c>
      <c r="Y399" s="5"/>
      <c r="Z399" s="5">
        <f>SUM(X399:Y399)</f>
        <v>7856</v>
      </c>
      <c r="AA399" s="5"/>
      <c r="AB399" s="5">
        <f>SUM(Z399:AA399)</f>
        <v>7856</v>
      </c>
      <c r="AC399" s="5"/>
      <c r="AD399" s="5">
        <f>SUM(AB399:AC399)</f>
        <v>7856</v>
      </c>
      <c r="AE399" s="5">
        <v>7100</v>
      </c>
      <c r="AF399" s="5"/>
      <c r="AG399" s="5">
        <f>SUM(AE399:AF399)</f>
        <v>7100</v>
      </c>
      <c r="AH399" s="5"/>
      <c r="AI399" s="5">
        <f>SUM(AG399:AH399)</f>
        <v>7100</v>
      </c>
      <c r="AJ399" s="5"/>
      <c r="AK399" s="5">
        <f>SUM(AI399:AJ399)</f>
        <v>7100</v>
      </c>
      <c r="AL399" s="5"/>
      <c r="AM399" s="5">
        <f>SUM(AK399:AL399)</f>
        <v>7100</v>
      </c>
    </row>
    <row r="400" spans="1:39" ht="47.25" outlineLevel="3" x14ac:dyDescent="0.2">
      <c r="A400" s="137" t="s">
        <v>35</v>
      </c>
      <c r="B400" s="137" t="s">
        <v>273</v>
      </c>
      <c r="C400" s="137" t="s">
        <v>188</v>
      </c>
      <c r="D400" s="137"/>
      <c r="E400" s="13" t="s">
        <v>189</v>
      </c>
      <c r="F400" s="4">
        <f t="shared" ref="F400:O402" si="313">F401</f>
        <v>106730.5</v>
      </c>
      <c r="G400" s="4">
        <f t="shared" si="313"/>
        <v>0</v>
      </c>
      <c r="H400" s="4">
        <f t="shared" si="313"/>
        <v>106730.5</v>
      </c>
      <c r="I400" s="4">
        <f t="shared" si="313"/>
        <v>0</v>
      </c>
      <c r="J400" s="4">
        <f t="shared" si="313"/>
        <v>0</v>
      </c>
      <c r="K400" s="4">
        <f t="shared" si="313"/>
        <v>7000</v>
      </c>
      <c r="L400" s="4">
        <f t="shared" si="313"/>
        <v>113730.5</v>
      </c>
      <c r="M400" s="4">
        <f t="shared" si="313"/>
        <v>610.09100000000001</v>
      </c>
      <c r="N400" s="4">
        <f t="shared" si="313"/>
        <v>114340.591</v>
      </c>
      <c r="O400" s="4">
        <f t="shared" si="313"/>
        <v>0</v>
      </c>
      <c r="P400" s="4">
        <f t="shared" ref="P400:Y402" si="314">P401</f>
        <v>0</v>
      </c>
      <c r="Q400" s="4">
        <f t="shared" si="314"/>
        <v>114340.591</v>
      </c>
      <c r="R400" s="4">
        <f t="shared" si="314"/>
        <v>5313.0133999999998</v>
      </c>
      <c r="S400" s="4">
        <f t="shared" si="314"/>
        <v>119653.6044</v>
      </c>
      <c r="T400" s="4">
        <f t="shared" si="314"/>
        <v>96060</v>
      </c>
      <c r="U400" s="4">
        <f t="shared" si="314"/>
        <v>0</v>
      </c>
      <c r="V400" s="4">
        <f t="shared" si="314"/>
        <v>96060</v>
      </c>
      <c r="W400" s="4">
        <f t="shared" si="314"/>
        <v>0</v>
      </c>
      <c r="X400" s="4">
        <f t="shared" si="314"/>
        <v>96060</v>
      </c>
      <c r="Y400" s="4">
        <f t="shared" si="314"/>
        <v>0</v>
      </c>
      <c r="Z400" s="4">
        <f t="shared" ref="Z400:AI402" si="315">Z401</f>
        <v>96060</v>
      </c>
      <c r="AA400" s="4">
        <f t="shared" si="315"/>
        <v>0</v>
      </c>
      <c r="AB400" s="4">
        <f t="shared" si="315"/>
        <v>96060</v>
      </c>
      <c r="AC400" s="4">
        <f t="shared" si="315"/>
        <v>0</v>
      </c>
      <c r="AD400" s="4">
        <f t="shared" si="315"/>
        <v>96060</v>
      </c>
      <c r="AE400" s="4">
        <f t="shared" si="315"/>
        <v>96060</v>
      </c>
      <c r="AF400" s="4">
        <f t="shared" si="315"/>
        <v>0</v>
      </c>
      <c r="AG400" s="4">
        <f t="shared" si="315"/>
        <v>96060</v>
      </c>
      <c r="AH400" s="4">
        <f t="shared" si="315"/>
        <v>0</v>
      </c>
      <c r="AI400" s="4">
        <f t="shared" si="315"/>
        <v>96060</v>
      </c>
      <c r="AJ400" s="4">
        <f t="shared" ref="AJ400:AM402" si="316">AJ401</f>
        <v>0</v>
      </c>
      <c r="AK400" s="4">
        <f t="shared" si="316"/>
        <v>96060</v>
      </c>
      <c r="AL400" s="4">
        <f t="shared" si="316"/>
        <v>0</v>
      </c>
      <c r="AM400" s="4">
        <f t="shared" si="316"/>
        <v>96060</v>
      </c>
    </row>
    <row r="401" spans="1:39" ht="31.5" outlineLevel="4" x14ac:dyDescent="0.2">
      <c r="A401" s="137" t="s">
        <v>35</v>
      </c>
      <c r="B401" s="137" t="s">
        <v>273</v>
      </c>
      <c r="C401" s="137" t="s">
        <v>274</v>
      </c>
      <c r="D401" s="137"/>
      <c r="E401" s="13" t="s">
        <v>57</v>
      </c>
      <c r="F401" s="4">
        <f t="shared" si="313"/>
        <v>106730.5</v>
      </c>
      <c r="G401" s="4">
        <f t="shared" si="313"/>
        <v>0</v>
      </c>
      <c r="H401" s="4">
        <f t="shared" si="313"/>
        <v>106730.5</v>
      </c>
      <c r="I401" s="4">
        <f t="shared" si="313"/>
        <v>0</v>
      </c>
      <c r="J401" s="4">
        <f t="shared" si="313"/>
        <v>0</v>
      </c>
      <c r="K401" s="4">
        <f t="shared" si="313"/>
        <v>7000</v>
      </c>
      <c r="L401" s="4">
        <f t="shared" si="313"/>
        <v>113730.5</v>
      </c>
      <c r="M401" s="4">
        <f t="shared" si="313"/>
        <v>610.09100000000001</v>
      </c>
      <c r="N401" s="4">
        <f t="shared" si="313"/>
        <v>114340.591</v>
      </c>
      <c r="O401" s="4">
        <f t="shared" si="313"/>
        <v>0</v>
      </c>
      <c r="P401" s="4">
        <f t="shared" si="314"/>
        <v>0</v>
      </c>
      <c r="Q401" s="4">
        <f t="shared" si="314"/>
        <v>114340.591</v>
      </c>
      <c r="R401" s="4">
        <f t="shared" si="314"/>
        <v>5313.0133999999998</v>
      </c>
      <c r="S401" s="4">
        <f t="shared" si="314"/>
        <v>119653.6044</v>
      </c>
      <c r="T401" s="4">
        <f t="shared" si="314"/>
        <v>96060</v>
      </c>
      <c r="U401" s="4">
        <f t="shared" si="314"/>
        <v>0</v>
      </c>
      <c r="V401" s="4">
        <f t="shared" si="314"/>
        <v>96060</v>
      </c>
      <c r="W401" s="4">
        <f t="shared" si="314"/>
        <v>0</v>
      </c>
      <c r="X401" s="4">
        <f t="shared" si="314"/>
        <v>96060</v>
      </c>
      <c r="Y401" s="4">
        <f t="shared" si="314"/>
        <v>0</v>
      </c>
      <c r="Z401" s="4">
        <f t="shared" si="315"/>
        <v>96060</v>
      </c>
      <c r="AA401" s="4">
        <f t="shared" si="315"/>
        <v>0</v>
      </c>
      <c r="AB401" s="4">
        <f t="shared" si="315"/>
        <v>96060</v>
      </c>
      <c r="AC401" s="4">
        <f t="shared" si="315"/>
        <v>0</v>
      </c>
      <c r="AD401" s="4">
        <f t="shared" si="315"/>
        <v>96060</v>
      </c>
      <c r="AE401" s="4">
        <f t="shared" si="315"/>
        <v>96060</v>
      </c>
      <c r="AF401" s="4">
        <f t="shared" si="315"/>
        <v>0</v>
      </c>
      <c r="AG401" s="4">
        <f t="shared" si="315"/>
        <v>96060</v>
      </c>
      <c r="AH401" s="4">
        <f t="shared" si="315"/>
        <v>0</v>
      </c>
      <c r="AI401" s="4">
        <f t="shared" si="315"/>
        <v>96060</v>
      </c>
      <c r="AJ401" s="4">
        <f t="shared" si="316"/>
        <v>0</v>
      </c>
      <c r="AK401" s="4">
        <f t="shared" si="316"/>
        <v>96060</v>
      </c>
      <c r="AL401" s="4">
        <f t="shared" si="316"/>
        <v>0</v>
      </c>
      <c r="AM401" s="4">
        <f t="shared" si="316"/>
        <v>96060</v>
      </c>
    </row>
    <row r="402" spans="1:39" ht="31.5" outlineLevel="5" x14ac:dyDescent="0.2">
      <c r="A402" s="137" t="s">
        <v>35</v>
      </c>
      <c r="B402" s="137" t="s">
        <v>273</v>
      </c>
      <c r="C402" s="137" t="s">
        <v>275</v>
      </c>
      <c r="D402" s="137"/>
      <c r="E402" s="13" t="s">
        <v>276</v>
      </c>
      <c r="F402" s="4">
        <f t="shared" si="313"/>
        <v>106730.5</v>
      </c>
      <c r="G402" s="4">
        <f t="shared" si="313"/>
        <v>0</v>
      </c>
      <c r="H402" s="4">
        <f t="shared" si="313"/>
        <v>106730.5</v>
      </c>
      <c r="I402" s="4">
        <f t="shared" si="313"/>
        <v>0</v>
      </c>
      <c r="J402" s="4">
        <f t="shared" si="313"/>
        <v>0</v>
      </c>
      <c r="K402" s="4">
        <f t="shared" si="313"/>
        <v>7000</v>
      </c>
      <c r="L402" s="4">
        <f t="shared" si="313"/>
        <v>113730.5</v>
      </c>
      <c r="M402" s="4">
        <f t="shared" si="313"/>
        <v>610.09100000000001</v>
      </c>
      <c r="N402" s="4">
        <f t="shared" si="313"/>
        <v>114340.591</v>
      </c>
      <c r="O402" s="4">
        <f t="shared" si="313"/>
        <v>0</v>
      </c>
      <c r="P402" s="4">
        <f t="shared" si="314"/>
        <v>0</v>
      </c>
      <c r="Q402" s="4">
        <f t="shared" si="314"/>
        <v>114340.591</v>
      </c>
      <c r="R402" s="4">
        <f t="shared" si="314"/>
        <v>5313.0133999999998</v>
      </c>
      <c r="S402" s="4">
        <f t="shared" si="314"/>
        <v>119653.6044</v>
      </c>
      <c r="T402" s="4">
        <f t="shared" si="314"/>
        <v>96060</v>
      </c>
      <c r="U402" s="4">
        <f t="shared" si="314"/>
        <v>0</v>
      </c>
      <c r="V402" s="4">
        <f t="shared" si="314"/>
        <v>96060</v>
      </c>
      <c r="W402" s="4">
        <f t="shared" si="314"/>
        <v>0</v>
      </c>
      <c r="X402" s="4">
        <f t="shared" si="314"/>
        <v>96060</v>
      </c>
      <c r="Y402" s="4">
        <f t="shared" si="314"/>
        <v>0</v>
      </c>
      <c r="Z402" s="4">
        <f t="shared" si="315"/>
        <v>96060</v>
      </c>
      <c r="AA402" s="4">
        <f t="shared" si="315"/>
        <v>0</v>
      </c>
      <c r="AB402" s="4">
        <f t="shared" si="315"/>
        <v>96060</v>
      </c>
      <c r="AC402" s="4">
        <f t="shared" si="315"/>
        <v>0</v>
      </c>
      <c r="AD402" s="4">
        <f t="shared" si="315"/>
        <v>96060</v>
      </c>
      <c r="AE402" s="4">
        <f t="shared" si="315"/>
        <v>96060</v>
      </c>
      <c r="AF402" s="4">
        <f t="shared" si="315"/>
        <v>0</v>
      </c>
      <c r="AG402" s="4">
        <f t="shared" si="315"/>
        <v>96060</v>
      </c>
      <c r="AH402" s="4">
        <f t="shared" si="315"/>
        <v>0</v>
      </c>
      <c r="AI402" s="4">
        <f t="shared" si="315"/>
        <v>96060</v>
      </c>
      <c r="AJ402" s="4">
        <f t="shared" si="316"/>
        <v>0</v>
      </c>
      <c r="AK402" s="4">
        <f t="shared" si="316"/>
        <v>96060</v>
      </c>
      <c r="AL402" s="4">
        <f t="shared" si="316"/>
        <v>0</v>
      </c>
      <c r="AM402" s="4">
        <f t="shared" si="316"/>
        <v>96060</v>
      </c>
    </row>
    <row r="403" spans="1:39" ht="31.5" outlineLevel="7" x14ac:dyDescent="0.2">
      <c r="A403" s="138" t="s">
        <v>35</v>
      </c>
      <c r="B403" s="138" t="s">
        <v>273</v>
      </c>
      <c r="C403" s="138" t="s">
        <v>275</v>
      </c>
      <c r="D403" s="138" t="s">
        <v>92</v>
      </c>
      <c r="E403" s="11" t="s">
        <v>93</v>
      </c>
      <c r="F403" s="5">
        <v>106730.5</v>
      </c>
      <c r="G403" s="5"/>
      <c r="H403" s="5">
        <f>SUM(F403:G403)</f>
        <v>106730.5</v>
      </c>
      <c r="I403" s="5"/>
      <c r="J403" s="5"/>
      <c r="K403" s="5">
        <v>7000</v>
      </c>
      <c r="L403" s="5">
        <f>SUM(H403:K403)</f>
        <v>113730.5</v>
      </c>
      <c r="M403" s="5">
        <f>304+306.091</f>
        <v>610.09100000000001</v>
      </c>
      <c r="N403" s="5">
        <f>SUM(L403:M403)</f>
        <v>114340.591</v>
      </c>
      <c r="O403" s="5"/>
      <c r="P403" s="5"/>
      <c r="Q403" s="5">
        <f>SUM(N403:P403)</f>
        <v>114340.591</v>
      </c>
      <c r="R403" s="5">
        <v>5313.0133999999998</v>
      </c>
      <c r="S403" s="5">
        <f>SUM(Q403:R403)</f>
        <v>119653.6044</v>
      </c>
      <c r="T403" s="5">
        <v>96060</v>
      </c>
      <c r="U403" s="5"/>
      <c r="V403" s="5">
        <f>SUM(T403:U403)</f>
        <v>96060</v>
      </c>
      <c r="W403" s="5"/>
      <c r="X403" s="5">
        <f>SUM(V403:W403)</f>
        <v>96060</v>
      </c>
      <c r="Y403" s="5"/>
      <c r="Z403" s="5">
        <f>SUM(X403:Y403)</f>
        <v>96060</v>
      </c>
      <c r="AA403" s="5"/>
      <c r="AB403" s="5">
        <f>SUM(Z403:AA403)</f>
        <v>96060</v>
      </c>
      <c r="AC403" s="5"/>
      <c r="AD403" s="5">
        <f>SUM(AB403:AC403)</f>
        <v>96060</v>
      </c>
      <c r="AE403" s="5">
        <v>96060</v>
      </c>
      <c r="AF403" s="5"/>
      <c r="AG403" s="5">
        <f>SUM(AE403:AF403)</f>
        <v>96060</v>
      </c>
      <c r="AH403" s="5"/>
      <c r="AI403" s="5">
        <f>SUM(AG403:AH403)</f>
        <v>96060</v>
      </c>
      <c r="AJ403" s="5"/>
      <c r="AK403" s="5">
        <f>SUM(AI403:AJ403)</f>
        <v>96060</v>
      </c>
      <c r="AL403" s="5"/>
      <c r="AM403" s="5">
        <f>SUM(AK403:AL403)</f>
        <v>96060</v>
      </c>
    </row>
    <row r="404" spans="1:39" ht="31.5" hidden="1" outlineLevel="2" x14ac:dyDescent="0.2">
      <c r="A404" s="137" t="s">
        <v>35</v>
      </c>
      <c r="B404" s="137" t="s">
        <v>273</v>
      </c>
      <c r="C404" s="137" t="s">
        <v>42</v>
      </c>
      <c r="D404" s="137"/>
      <c r="E404" s="13" t="s">
        <v>43</v>
      </c>
      <c r="F404" s="4">
        <f t="shared" ref="F404:O407" si="317">F405</f>
        <v>485</v>
      </c>
      <c r="G404" s="4">
        <f t="shared" si="317"/>
        <v>0</v>
      </c>
      <c r="H404" s="4">
        <f t="shared" si="317"/>
        <v>485</v>
      </c>
      <c r="I404" s="4">
        <f t="shared" si="317"/>
        <v>-2.3359999999999999E-2</v>
      </c>
      <c r="J404" s="4">
        <f t="shared" si="317"/>
        <v>0</v>
      </c>
      <c r="K404" s="4">
        <f t="shared" si="317"/>
        <v>0</v>
      </c>
      <c r="L404" s="4">
        <f t="shared" si="317"/>
        <v>484.97663999999997</v>
      </c>
      <c r="M404" s="4">
        <f t="shared" si="317"/>
        <v>0</v>
      </c>
      <c r="N404" s="4">
        <f t="shared" si="317"/>
        <v>484.97663999999997</v>
      </c>
      <c r="O404" s="4">
        <f t="shared" si="317"/>
        <v>-2.3359999999999999E-2</v>
      </c>
      <c r="P404" s="4">
        <f t="shared" ref="P404:Y407" si="318">P405</f>
        <v>0</v>
      </c>
      <c r="Q404" s="4">
        <f t="shared" si="318"/>
        <v>484.95327999999995</v>
      </c>
      <c r="R404" s="4">
        <f t="shared" si="318"/>
        <v>0</v>
      </c>
      <c r="S404" s="4">
        <f t="shared" si="318"/>
        <v>484.95327999999995</v>
      </c>
      <c r="T404" s="4">
        <f t="shared" si="318"/>
        <v>551</v>
      </c>
      <c r="U404" s="4">
        <f t="shared" si="318"/>
        <v>0</v>
      </c>
      <c r="V404" s="4">
        <f t="shared" si="318"/>
        <v>551</v>
      </c>
      <c r="W404" s="4">
        <f t="shared" si="318"/>
        <v>-1.7840000000000002E-2</v>
      </c>
      <c r="X404" s="4">
        <f t="shared" si="318"/>
        <v>550.98216000000002</v>
      </c>
      <c r="Y404" s="4">
        <f t="shared" si="318"/>
        <v>0</v>
      </c>
      <c r="Z404" s="4">
        <f t="shared" ref="Z404:AI407" si="319">Z405</f>
        <v>550.98216000000002</v>
      </c>
      <c r="AA404" s="4">
        <f t="shared" si="319"/>
        <v>-2.3359999999999999E-2</v>
      </c>
      <c r="AB404" s="4">
        <f t="shared" si="319"/>
        <v>550.9588</v>
      </c>
      <c r="AC404" s="4">
        <f t="shared" si="319"/>
        <v>-2.3359999999999999E-2</v>
      </c>
      <c r="AD404" s="4">
        <f t="shared" si="319"/>
        <v>550.93543999999997</v>
      </c>
      <c r="AE404" s="4">
        <f t="shared" si="319"/>
        <v>591</v>
      </c>
      <c r="AF404" s="4">
        <f t="shared" si="319"/>
        <v>0</v>
      </c>
      <c r="AG404" s="4">
        <f t="shared" si="319"/>
        <v>591</v>
      </c>
      <c r="AH404" s="4">
        <f t="shared" si="319"/>
        <v>-2.1839999999999998E-2</v>
      </c>
      <c r="AI404" s="4">
        <f t="shared" si="319"/>
        <v>590.97816</v>
      </c>
      <c r="AJ404" s="4">
        <f t="shared" ref="AJ404:AM407" si="320">AJ405</f>
        <v>-2.3359999999999999E-2</v>
      </c>
      <c r="AK404" s="4">
        <f t="shared" si="320"/>
        <v>590.95479999999998</v>
      </c>
      <c r="AL404" s="4">
        <f t="shared" si="320"/>
        <v>-2.3359999999999999E-2</v>
      </c>
      <c r="AM404" s="4">
        <f t="shared" si="320"/>
        <v>590.93143999999995</v>
      </c>
    </row>
    <row r="405" spans="1:39" ht="47.25" hidden="1" outlineLevel="3" x14ac:dyDescent="0.2">
      <c r="A405" s="137" t="s">
        <v>35</v>
      </c>
      <c r="B405" s="137" t="s">
        <v>273</v>
      </c>
      <c r="C405" s="137" t="s">
        <v>44</v>
      </c>
      <c r="D405" s="137"/>
      <c r="E405" s="13" t="s">
        <v>45</v>
      </c>
      <c r="F405" s="4">
        <f t="shared" si="317"/>
        <v>485</v>
      </c>
      <c r="G405" s="4">
        <f t="shared" si="317"/>
        <v>0</v>
      </c>
      <c r="H405" s="4">
        <f t="shared" si="317"/>
        <v>485</v>
      </c>
      <c r="I405" s="4">
        <f t="shared" si="317"/>
        <v>-2.3359999999999999E-2</v>
      </c>
      <c r="J405" s="4">
        <f t="shared" si="317"/>
        <v>0</v>
      </c>
      <c r="K405" s="4">
        <f t="shared" si="317"/>
        <v>0</v>
      </c>
      <c r="L405" s="4">
        <f t="shared" si="317"/>
        <v>484.97663999999997</v>
      </c>
      <c r="M405" s="4">
        <f t="shared" si="317"/>
        <v>0</v>
      </c>
      <c r="N405" s="4">
        <f t="shared" si="317"/>
        <v>484.97663999999997</v>
      </c>
      <c r="O405" s="4">
        <f t="shared" si="317"/>
        <v>-2.3359999999999999E-2</v>
      </c>
      <c r="P405" s="4">
        <f t="shared" si="318"/>
        <v>0</v>
      </c>
      <c r="Q405" s="4">
        <f t="shared" si="318"/>
        <v>484.95327999999995</v>
      </c>
      <c r="R405" s="4">
        <f t="shared" si="318"/>
        <v>0</v>
      </c>
      <c r="S405" s="4">
        <f t="shared" si="318"/>
        <v>484.95327999999995</v>
      </c>
      <c r="T405" s="4">
        <f t="shared" si="318"/>
        <v>551</v>
      </c>
      <c r="U405" s="4">
        <f t="shared" si="318"/>
        <v>0</v>
      </c>
      <c r="V405" s="4">
        <f t="shared" si="318"/>
        <v>551</v>
      </c>
      <c r="W405" s="4">
        <f t="shared" si="318"/>
        <v>-1.7840000000000002E-2</v>
      </c>
      <c r="X405" s="4">
        <f t="shared" si="318"/>
        <v>550.98216000000002</v>
      </c>
      <c r="Y405" s="4">
        <f t="shared" si="318"/>
        <v>0</v>
      </c>
      <c r="Z405" s="4">
        <f t="shared" si="319"/>
        <v>550.98216000000002</v>
      </c>
      <c r="AA405" s="4">
        <f t="shared" si="319"/>
        <v>-2.3359999999999999E-2</v>
      </c>
      <c r="AB405" s="4">
        <f t="shared" si="319"/>
        <v>550.9588</v>
      </c>
      <c r="AC405" s="4">
        <f t="shared" si="319"/>
        <v>-2.3359999999999999E-2</v>
      </c>
      <c r="AD405" s="4">
        <f t="shared" si="319"/>
        <v>550.93543999999997</v>
      </c>
      <c r="AE405" s="4">
        <f t="shared" si="319"/>
        <v>591</v>
      </c>
      <c r="AF405" s="4">
        <f t="shared" si="319"/>
        <v>0</v>
      </c>
      <c r="AG405" s="4">
        <f t="shared" si="319"/>
        <v>591</v>
      </c>
      <c r="AH405" s="4">
        <f t="shared" si="319"/>
        <v>-2.1839999999999998E-2</v>
      </c>
      <c r="AI405" s="4">
        <f t="shared" si="319"/>
        <v>590.97816</v>
      </c>
      <c r="AJ405" s="4">
        <f t="shared" si="320"/>
        <v>-2.3359999999999999E-2</v>
      </c>
      <c r="AK405" s="4">
        <f t="shared" si="320"/>
        <v>590.95479999999998</v>
      </c>
      <c r="AL405" s="4">
        <f t="shared" si="320"/>
        <v>-2.3359999999999999E-2</v>
      </c>
      <c r="AM405" s="4">
        <f t="shared" si="320"/>
        <v>590.93143999999995</v>
      </c>
    </row>
    <row r="406" spans="1:39" ht="31.5" hidden="1" outlineLevel="4" x14ac:dyDescent="0.2">
      <c r="A406" s="137" t="s">
        <v>35</v>
      </c>
      <c r="B406" s="137" t="s">
        <v>273</v>
      </c>
      <c r="C406" s="137" t="s">
        <v>46</v>
      </c>
      <c r="D406" s="137"/>
      <c r="E406" s="13" t="s">
        <v>47</v>
      </c>
      <c r="F406" s="4">
        <f t="shared" si="317"/>
        <v>485</v>
      </c>
      <c r="G406" s="4">
        <f t="shared" si="317"/>
        <v>0</v>
      </c>
      <c r="H406" s="4">
        <f t="shared" si="317"/>
        <v>485</v>
      </c>
      <c r="I406" s="4">
        <f t="shared" si="317"/>
        <v>-2.3359999999999999E-2</v>
      </c>
      <c r="J406" s="4">
        <f t="shared" si="317"/>
        <v>0</v>
      </c>
      <c r="K406" s="4">
        <f t="shared" si="317"/>
        <v>0</v>
      </c>
      <c r="L406" s="4">
        <f t="shared" si="317"/>
        <v>484.97663999999997</v>
      </c>
      <c r="M406" s="4">
        <f t="shared" si="317"/>
        <v>0</v>
      </c>
      <c r="N406" s="4">
        <f t="shared" si="317"/>
        <v>484.97663999999997</v>
      </c>
      <c r="O406" s="4">
        <f t="shared" si="317"/>
        <v>-2.3359999999999999E-2</v>
      </c>
      <c r="P406" s="4">
        <f t="shared" si="318"/>
        <v>0</v>
      </c>
      <c r="Q406" s="4">
        <f t="shared" si="318"/>
        <v>484.95327999999995</v>
      </c>
      <c r="R406" s="4">
        <f t="shared" si="318"/>
        <v>0</v>
      </c>
      <c r="S406" s="4">
        <f t="shared" si="318"/>
        <v>484.95327999999995</v>
      </c>
      <c r="T406" s="4">
        <f t="shared" si="318"/>
        <v>551</v>
      </c>
      <c r="U406" s="4">
        <f t="shared" si="318"/>
        <v>0</v>
      </c>
      <c r="V406" s="4">
        <f t="shared" si="318"/>
        <v>551</v>
      </c>
      <c r="W406" s="4">
        <f t="shared" si="318"/>
        <v>-1.7840000000000002E-2</v>
      </c>
      <c r="X406" s="4">
        <f t="shared" si="318"/>
        <v>550.98216000000002</v>
      </c>
      <c r="Y406" s="4">
        <f t="shared" si="318"/>
        <v>0</v>
      </c>
      <c r="Z406" s="4">
        <f t="shared" si="319"/>
        <v>550.98216000000002</v>
      </c>
      <c r="AA406" s="4">
        <f t="shared" si="319"/>
        <v>-2.3359999999999999E-2</v>
      </c>
      <c r="AB406" s="4">
        <f t="shared" si="319"/>
        <v>550.9588</v>
      </c>
      <c r="AC406" s="4">
        <f t="shared" si="319"/>
        <v>-2.3359999999999999E-2</v>
      </c>
      <c r="AD406" s="4">
        <f t="shared" si="319"/>
        <v>550.93543999999997</v>
      </c>
      <c r="AE406" s="4">
        <f t="shared" si="319"/>
        <v>591</v>
      </c>
      <c r="AF406" s="4">
        <f t="shared" si="319"/>
        <v>0</v>
      </c>
      <c r="AG406" s="4">
        <f t="shared" si="319"/>
        <v>591</v>
      </c>
      <c r="AH406" s="4">
        <f t="shared" si="319"/>
        <v>-2.1839999999999998E-2</v>
      </c>
      <c r="AI406" s="4">
        <f t="shared" si="319"/>
        <v>590.97816</v>
      </c>
      <c r="AJ406" s="4">
        <f t="shared" si="320"/>
        <v>-2.3359999999999999E-2</v>
      </c>
      <c r="AK406" s="4">
        <f t="shared" si="320"/>
        <v>590.95479999999998</v>
      </c>
      <c r="AL406" s="4">
        <f t="shared" si="320"/>
        <v>-2.3359999999999999E-2</v>
      </c>
      <c r="AM406" s="4">
        <f t="shared" si="320"/>
        <v>590.93143999999995</v>
      </c>
    </row>
    <row r="407" spans="1:39" ht="47.25" hidden="1" outlineLevel="5" x14ac:dyDescent="0.2">
      <c r="A407" s="137" t="s">
        <v>35</v>
      </c>
      <c r="B407" s="137" t="s">
        <v>273</v>
      </c>
      <c r="C407" s="137" t="s">
        <v>240</v>
      </c>
      <c r="D407" s="137"/>
      <c r="E407" s="13" t="s">
        <v>241</v>
      </c>
      <c r="F407" s="4">
        <f t="shared" si="317"/>
        <v>485</v>
      </c>
      <c r="G407" s="4">
        <f t="shared" si="317"/>
        <v>0</v>
      </c>
      <c r="H407" s="4">
        <f t="shared" si="317"/>
        <v>485</v>
      </c>
      <c r="I407" s="4">
        <f t="shared" si="317"/>
        <v>-2.3359999999999999E-2</v>
      </c>
      <c r="J407" s="4">
        <f t="shared" si="317"/>
        <v>0</v>
      </c>
      <c r="K407" s="4">
        <f t="shared" si="317"/>
        <v>0</v>
      </c>
      <c r="L407" s="4">
        <f t="shared" si="317"/>
        <v>484.97663999999997</v>
      </c>
      <c r="M407" s="4">
        <f t="shared" si="317"/>
        <v>0</v>
      </c>
      <c r="N407" s="4">
        <f t="shared" si="317"/>
        <v>484.97663999999997</v>
      </c>
      <c r="O407" s="4">
        <f t="shared" si="317"/>
        <v>-2.3359999999999999E-2</v>
      </c>
      <c r="P407" s="4">
        <f t="shared" si="318"/>
        <v>0</v>
      </c>
      <c r="Q407" s="4">
        <f t="shared" si="318"/>
        <v>484.95327999999995</v>
      </c>
      <c r="R407" s="4">
        <f t="shared" si="318"/>
        <v>0</v>
      </c>
      <c r="S407" s="4">
        <f t="shared" si="318"/>
        <v>484.95327999999995</v>
      </c>
      <c r="T407" s="4">
        <f t="shared" si="318"/>
        <v>551</v>
      </c>
      <c r="U407" s="4">
        <f t="shared" si="318"/>
        <v>0</v>
      </c>
      <c r="V407" s="4">
        <f t="shared" si="318"/>
        <v>551</v>
      </c>
      <c r="W407" s="4">
        <f t="shared" si="318"/>
        <v>-1.7840000000000002E-2</v>
      </c>
      <c r="X407" s="4">
        <f t="shared" si="318"/>
        <v>550.98216000000002</v>
      </c>
      <c r="Y407" s="4">
        <f t="shared" si="318"/>
        <v>0</v>
      </c>
      <c r="Z407" s="4">
        <f t="shared" si="319"/>
        <v>550.98216000000002</v>
      </c>
      <c r="AA407" s="4">
        <f t="shared" si="319"/>
        <v>-2.3359999999999999E-2</v>
      </c>
      <c r="AB407" s="4">
        <f t="shared" si="319"/>
        <v>550.9588</v>
      </c>
      <c r="AC407" s="4">
        <f t="shared" si="319"/>
        <v>-2.3359999999999999E-2</v>
      </c>
      <c r="AD407" s="4">
        <f t="shared" si="319"/>
        <v>550.93543999999997</v>
      </c>
      <c r="AE407" s="4">
        <f t="shared" si="319"/>
        <v>591</v>
      </c>
      <c r="AF407" s="4">
        <f t="shared" si="319"/>
        <v>0</v>
      </c>
      <c r="AG407" s="4">
        <f t="shared" si="319"/>
        <v>591</v>
      </c>
      <c r="AH407" s="4">
        <f t="shared" si="319"/>
        <v>-2.1839999999999998E-2</v>
      </c>
      <c r="AI407" s="4">
        <f t="shared" si="319"/>
        <v>590.97816</v>
      </c>
      <c r="AJ407" s="4">
        <f t="shared" si="320"/>
        <v>-2.3359999999999999E-2</v>
      </c>
      <c r="AK407" s="4">
        <f t="shared" si="320"/>
        <v>590.95479999999998</v>
      </c>
      <c r="AL407" s="4">
        <f t="shared" si="320"/>
        <v>-2.3359999999999999E-2</v>
      </c>
      <c r="AM407" s="4">
        <f t="shared" si="320"/>
        <v>590.93143999999995</v>
      </c>
    </row>
    <row r="408" spans="1:39" ht="31.5" hidden="1" outlineLevel="7" x14ac:dyDescent="0.2">
      <c r="A408" s="138" t="s">
        <v>35</v>
      </c>
      <c r="B408" s="138" t="s">
        <v>273</v>
      </c>
      <c r="C408" s="138" t="s">
        <v>240</v>
      </c>
      <c r="D408" s="138" t="s">
        <v>11</v>
      </c>
      <c r="E408" s="11" t="s">
        <v>12</v>
      </c>
      <c r="F408" s="5">
        <v>485</v>
      </c>
      <c r="G408" s="5"/>
      <c r="H408" s="5">
        <f>SUM(F408:G408)</f>
        <v>485</v>
      </c>
      <c r="I408" s="5">
        <v>-2.3359999999999999E-2</v>
      </c>
      <c r="J408" s="5"/>
      <c r="K408" s="5"/>
      <c r="L408" s="5">
        <f>SUM(H408:K408)</f>
        <v>484.97663999999997</v>
      </c>
      <c r="M408" s="5"/>
      <c r="N408" s="5">
        <f>SUM(L408:M408)</f>
        <v>484.97663999999997</v>
      </c>
      <c r="O408" s="5">
        <v>-2.3359999999999999E-2</v>
      </c>
      <c r="P408" s="5"/>
      <c r="Q408" s="5">
        <f>SUM(N408:P408)</f>
        <v>484.95327999999995</v>
      </c>
      <c r="R408" s="5"/>
      <c r="S408" s="5">
        <f>SUM(Q408:R408)</f>
        <v>484.95327999999995</v>
      </c>
      <c r="T408" s="5">
        <v>551</v>
      </c>
      <c r="U408" s="5"/>
      <c r="V408" s="5">
        <f>SUM(T408:U408)</f>
        <v>551</v>
      </c>
      <c r="W408" s="5">
        <v>-1.7840000000000002E-2</v>
      </c>
      <c r="X408" s="5">
        <f>SUM(V408:W408)</f>
        <v>550.98216000000002</v>
      </c>
      <c r="Y408" s="5"/>
      <c r="Z408" s="5">
        <f>SUM(X408:Y408)</f>
        <v>550.98216000000002</v>
      </c>
      <c r="AA408" s="5">
        <v>-2.3359999999999999E-2</v>
      </c>
      <c r="AB408" s="5">
        <f>SUM(Z408:AA408)</f>
        <v>550.9588</v>
      </c>
      <c r="AC408" s="5">
        <v>-2.3359999999999999E-2</v>
      </c>
      <c r="AD408" s="5">
        <f>SUM(AB408:AC408)</f>
        <v>550.93543999999997</v>
      </c>
      <c r="AE408" s="5">
        <v>591</v>
      </c>
      <c r="AF408" s="5"/>
      <c r="AG408" s="5">
        <f>SUM(AE408:AF408)</f>
        <v>591</v>
      </c>
      <c r="AH408" s="5">
        <f>-0.02184</f>
        <v>-2.1839999999999998E-2</v>
      </c>
      <c r="AI408" s="5">
        <f>SUM(AG408:AH408)</f>
        <v>590.97816</v>
      </c>
      <c r="AJ408" s="5">
        <v>-2.3359999999999999E-2</v>
      </c>
      <c r="AK408" s="5">
        <f>SUM(AI408:AJ408)</f>
        <v>590.95479999999998</v>
      </c>
      <c r="AL408" s="5">
        <v>-2.3359999999999999E-2</v>
      </c>
      <c r="AM408" s="5">
        <f>SUM(AK408:AL408)</f>
        <v>590.93143999999995</v>
      </c>
    </row>
    <row r="409" spans="1:39" ht="15.75" outlineLevel="7" x14ac:dyDescent="0.2">
      <c r="A409" s="137" t="s">
        <v>35</v>
      </c>
      <c r="B409" s="137" t="s">
        <v>561</v>
      </c>
      <c r="C409" s="138"/>
      <c r="D409" s="138"/>
      <c r="E409" s="8" t="s">
        <v>544</v>
      </c>
      <c r="F409" s="4">
        <f t="shared" ref="F409:O411" si="321">F410</f>
        <v>350.2</v>
      </c>
      <c r="G409" s="4">
        <f t="shared" si="321"/>
        <v>0</v>
      </c>
      <c r="H409" s="4">
        <f t="shared" si="321"/>
        <v>350.2</v>
      </c>
      <c r="I409" s="4">
        <f t="shared" si="321"/>
        <v>0</v>
      </c>
      <c r="J409" s="4">
        <f t="shared" si="321"/>
        <v>0</v>
      </c>
      <c r="K409" s="4">
        <f t="shared" si="321"/>
        <v>0</v>
      </c>
      <c r="L409" s="4">
        <f t="shared" si="321"/>
        <v>350.2</v>
      </c>
      <c r="M409" s="4">
        <f t="shared" si="321"/>
        <v>0</v>
      </c>
      <c r="N409" s="4">
        <f t="shared" si="321"/>
        <v>350.2</v>
      </c>
      <c r="O409" s="4">
        <f t="shared" si="321"/>
        <v>0</v>
      </c>
      <c r="P409" s="4">
        <f t="shared" ref="P409:Y411" si="322">P410</f>
        <v>0</v>
      </c>
      <c r="Q409" s="4">
        <f t="shared" si="322"/>
        <v>350.2</v>
      </c>
      <c r="R409" s="4">
        <f t="shared" si="322"/>
        <v>-35</v>
      </c>
      <c r="S409" s="4">
        <f t="shared" si="322"/>
        <v>315.2</v>
      </c>
      <c r="T409" s="4">
        <f t="shared" si="322"/>
        <v>150.19999999999999</v>
      </c>
      <c r="U409" s="4">
        <f t="shared" si="322"/>
        <v>0</v>
      </c>
      <c r="V409" s="4">
        <f t="shared" si="322"/>
        <v>150.19999999999999</v>
      </c>
      <c r="W409" s="4">
        <f t="shared" si="322"/>
        <v>0</v>
      </c>
      <c r="X409" s="4">
        <f t="shared" si="322"/>
        <v>150.19999999999999</v>
      </c>
      <c r="Y409" s="4">
        <f t="shared" si="322"/>
        <v>0</v>
      </c>
      <c r="Z409" s="4">
        <f t="shared" ref="Z409:AI411" si="323">Z410</f>
        <v>150.19999999999999</v>
      </c>
      <c r="AA409" s="4">
        <f t="shared" si="323"/>
        <v>0</v>
      </c>
      <c r="AB409" s="4">
        <f t="shared" si="323"/>
        <v>150.19999999999999</v>
      </c>
      <c r="AC409" s="4">
        <f t="shared" si="323"/>
        <v>0</v>
      </c>
      <c r="AD409" s="4">
        <f t="shared" si="323"/>
        <v>150.19999999999999</v>
      </c>
      <c r="AE409" s="4">
        <f t="shared" si="323"/>
        <v>150.19999999999999</v>
      </c>
      <c r="AF409" s="4">
        <f t="shared" si="323"/>
        <v>0</v>
      </c>
      <c r="AG409" s="4">
        <f t="shared" si="323"/>
        <v>150.19999999999999</v>
      </c>
      <c r="AH409" s="4">
        <f t="shared" si="323"/>
        <v>0</v>
      </c>
      <c r="AI409" s="4">
        <f t="shared" si="323"/>
        <v>150.19999999999999</v>
      </c>
      <c r="AJ409" s="4">
        <f t="shared" ref="AJ409:AM411" si="324">AJ410</f>
        <v>0</v>
      </c>
      <c r="AK409" s="4">
        <f t="shared" si="324"/>
        <v>150.19999999999999</v>
      </c>
      <c r="AL409" s="4">
        <f t="shared" si="324"/>
        <v>0</v>
      </c>
      <c r="AM409" s="4">
        <f t="shared" si="324"/>
        <v>150.19999999999999</v>
      </c>
    </row>
    <row r="410" spans="1:39" ht="24.75" customHeight="1" outlineLevel="1" x14ac:dyDescent="0.2">
      <c r="A410" s="137" t="s">
        <v>35</v>
      </c>
      <c r="B410" s="137" t="s">
        <v>277</v>
      </c>
      <c r="C410" s="137"/>
      <c r="D410" s="137"/>
      <c r="E410" s="13" t="s">
        <v>278</v>
      </c>
      <c r="F410" s="4">
        <f t="shared" si="321"/>
        <v>350.2</v>
      </c>
      <c r="G410" s="4">
        <f t="shared" si="321"/>
        <v>0</v>
      </c>
      <c r="H410" s="4">
        <f t="shared" si="321"/>
        <v>350.2</v>
      </c>
      <c r="I410" s="4">
        <f t="shared" si="321"/>
        <v>0</v>
      </c>
      <c r="J410" s="4">
        <f t="shared" si="321"/>
        <v>0</v>
      </c>
      <c r="K410" s="4">
        <f t="shared" si="321"/>
        <v>0</v>
      </c>
      <c r="L410" s="4">
        <f t="shared" si="321"/>
        <v>350.2</v>
      </c>
      <c r="M410" s="4">
        <f t="shared" si="321"/>
        <v>0</v>
      </c>
      <c r="N410" s="4">
        <f t="shared" si="321"/>
        <v>350.2</v>
      </c>
      <c r="O410" s="4">
        <f t="shared" si="321"/>
        <v>0</v>
      </c>
      <c r="P410" s="4">
        <f t="shared" si="322"/>
        <v>0</v>
      </c>
      <c r="Q410" s="4">
        <f t="shared" si="322"/>
        <v>350.2</v>
      </c>
      <c r="R410" s="4">
        <f t="shared" si="322"/>
        <v>-35</v>
      </c>
      <c r="S410" s="4">
        <f t="shared" si="322"/>
        <v>315.2</v>
      </c>
      <c r="T410" s="4">
        <f t="shared" si="322"/>
        <v>150.19999999999999</v>
      </c>
      <c r="U410" s="4">
        <f t="shared" si="322"/>
        <v>0</v>
      </c>
      <c r="V410" s="4">
        <f t="shared" si="322"/>
        <v>150.19999999999999</v>
      </c>
      <c r="W410" s="4">
        <f t="shared" si="322"/>
        <v>0</v>
      </c>
      <c r="X410" s="4">
        <f t="shared" si="322"/>
        <v>150.19999999999999</v>
      </c>
      <c r="Y410" s="4">
        <f t="shared" si="322"/>
        <v>0</v>
      </c>
      <c r="Z410" s="4">
        <f t="shared" si="323"/>
        <v>150.19999999999999</v>
      </c>
      <c r="AA410" s="4">
        <f t="shared" si="323"/>
        <v>0</v>
      </c>
      <c r="AB410" s="4">
        <f t="shared" si="323"/>
        <v>150.19999999999999</v>
      </c>
      <c r="AC410" s="4">
        <f t="shared" si="323"/>
        <v>0</v>
      </c>
      <c r="AD410" s="4">
        <f t="shared" si="323"/>
        <v>150.19999999999999</v>
      </c>
      <c r="AE410" s="4">
        <f t="shared" si="323"/>
        <v>150.19999999999999</v>
      </c>
      <c r="AF410" s="4">
        <f t="shared" si="323"/>
        <v>0</v>
      </c>
      <c r="AG410" s="4">
        <f t="shared" si="323"/>
        <v>150.19999999999999</v>
      </c>
      <c r="AH410" s="4">
        <f t="shared" si="323"/>
        <v>0</v>
      </c>
      <c r="AI410" s="4">
        <f t="shared" si="323"/>
        <v>150.19999999999999</v>
      </c>
      <c r="AJ410" s="4">
        <f t="shared" si="324"/>
        <v>0</v>
      </c>
      <c r="AK410" s="4">
        <f t="shared" si="324"/>
        <v>150.19999999999999</v>
      </c>
      <c r="AL410" s="4">
        <f t="shared" si="324"/>
        <v>0</v>
      </c>
      <c r="AM410" s="4">
        <f t="shared" si="324"/>
        <v>150.19999999999999</v>
      </c>
    </row>
    <row r="411" spans="1:39" ht="47.25" outlineLevel="2" x14ac:dyDescent="0.2">
      <c r="A411" s="137" t="s">
        <v>35</v>
      </c>
      <c r="B411" s="137" t="s">
        <v>277</v>
      </c>
      <c r="C411" s="137" t="s">
        <v>76</v>
      </c>
      <c r="D411" s="137"/>
      <c r="E411" s="13" t="s">
        <v>77</v>
      </c>
      <c r="F411" s="4">
        <f t="shared" si="321"/>
        <v>350.2</v>
      </c>
      <c r="G411" s="4">
        <f t="shared" si="321"/>
        <v>0</v>
      </c>
      <c r="H411" s="4">
        <f t="shared" si="321"/>
        <v>350.2</v>
      </c>
      <c r="I411" s="4">
        <f t="shared" si="321"/>
        <v>0</v>
      </c>
      <c r="J411" s="4">
        <f t="shared" si="321"/>
        <v>0</v>
      </c>
      <c r="K411" s="4">
        <f t="shared" si="321"/>
        <v>0</v>
      </c>
      <c r="L411" s="4">
        <f t="shared" si="321"/>
        <v>350.2</v>
      </c>
      <c r="M411" s="4">
        <f t="shared" si="321"/>
        <v>0</v>
      </c>
      <c r="N411" s="4">
        <f t="shared" si="321"/>
        <v>350.2</v>
      </c>
      <c r="O411" s="4">
        <f t="shared" si="321"/>
        <v>0</v>
      </c>
      <c r="P411" s="4">
        <f t="shared" si="322"/>
        <v>0</v>
      </c>
      <c r="Q411" s="4">
        <f t="shared" si="322"/>
        <v>350.2</v>
      </c>
      <c r="R411" s="4">
        <f t="shared" si="322"/>
        <v>-35</v>
      </c>
      <c r="S411" s="4">
        <f t="shared" si="322"/>
        <v>315.2</v>
      </c>
      <c r="T411" s="4">
        <f t="shared" si="322"/>
        <v>150.19999999999999</v>
      </c>
      <c r="U411" s="4">
        <f t="shared" si="322"/>
        <v>0</v>
      </c>
      <c r="V411" s="4">
        <f t="shared" si="322"/>
        <v>150.19999999999999</v>
      </c>
      <c r="W411" s="4">
        <f t="shared" si="322"/>
        <v>0</v>
      </c>
      <c r="X411" s="4">
        <f t="shared" si="322"/>
        <v>150.19999999999999</v>
      </c>
      <c r="Y411" s="4">
        <f t="shared" si="322"/>
        <v>0</v>
      </c>
      <c r="Z411" s="4">
        <f t="shared" si="323"/>
        <v>150.19999999999999</v>
      </c>
      <c r="AA411" s="4">
        <f t="shared" si="323"/>
        <v>0</v>
      </c>
      <c r="AB411" s="4">
        <f t="shared" si="323"/>
        <v>150.19999999999999</v>
      </c>
      <c r="AC411" s="4">
        <f t="shared" si="323"/>
        <v>0</v>
      </c>
      <c r="AD411" s="4">
        <f t="shared" si="323"/>
        <v>150.19999999999999</v>
      </c>
      <c r="AE411" s="4">
        <f t="shared" si="323"/>
        <v>150.19999999999999</v>
      </c>
      <c r="AF411" s="4">
        <f t="shared" si="323"/>
        <v>0</v>
      </c>
      <c r="AG411" s="4">
        <f t="shared" si="323"/>
        <v>150.19999999999999</v>
      </c>
      <c r="AH411" s="4">
        <f t="shared" si="323"/>
        <v>0</v>
      </c>
      <c r="AI411" s="4">
        <f t="shared" si="323"/>
        <v>150.19999999999999</v>
      </c>
      <c r="AJ411" s="4">
        <f t="shared" si="324"/>
        <v>0</v>
      </c>
      <c r="AK411" s="4">
        <f t="shared" si="324"/>
        <v>150.19999999999999</v>
      </c>
      <c r="AL411" s="4">
        <f t="shared" si="324"/>
        <v>0</v>
      </c>
      <c r="AM411" s="4">
        <f t="shared" si="324"/>
        <v>150.19999999999999</v>
      </c>
    </row>
    <row r="412" spans="1:39" ht="31.5" outlineLevel="3" collapsed="1" x14ac:dyDescent="0.2">
      <c r="A412" s="137" t="s">
        <v>35</v>
      </c>
      <c r="B412" s="137" t="s">
        <v>277</v>
      </c>
      <c r="C412" s="137" t="s">
        <v>180</v>
      </c>
      <c r="D412" s="137"/>
      <c r="E412" s="13" t="s">
        <v>181</v>
      </c>
      <c r="F412" s="4">
        <f t="shared" ref="F412:AM412" si="325">F413+F418</f>
        <v>350.2</v>
      </c>
      <c r="G412" s="4">
        <f t="shared" si="325"/>
        <v>0</v>
      </c>
      <c r="H412" s="4">
        <f t="shared" si="325"/>
        <v>350.2</v>
      </c>
      <c r="I412" s="4">
        <f t="shared" si="325"/>
        <v>0</v>
      </c>
      <c r="J412" s="4">
        <f t="shared" si="325"/>
        <v>0</v>
      </c>
      <c r="K412" s="4">
        <f t="shared" si="325"/>
        <v>0</v>
      </c>
      <c r="L412" s="4">
        <f t="shared" si="325"/>
        <v>350.2</v>
      </c>
      <c r="M412" s="4">
        <f t="shared" si="325"/>
        <v>0</v>
      </c>
      <c r="N412" s="4">
        <f t="shared" si="325"/>
        <v>350.2</v>
      </c>
      <c r="O412" s="4">
        <f t="shared" si="325"/>
        <v>0</v>
      </c>
      <c r="P412" s="4">
        <f t="shared" si="325"/>
        <v>0</v>
      </c>
      <c r="Q412" s="4">
        <f t="shared" si="325"/>
        <v>350.2</v>
      </c>
      <c r="R412" s="4">
        <f t="shared" si="325"/>
        <v>-35</v>
      </c>
      <c r="S412" s="4">
        <f t="shared" si="325"/>
        <v>315.2</v>
      </c>
      <c r="T412" s="4">
        <f t="shared" si="325"/>
        <v>150.19999999999999</v>
      </c>
      <c r="U412" s="4">
        <f t="shared" si="325"/>
        <v>0</v>
      </c>
      <c r="V412" s="4">
        <f t="shared" si="325"/>
        <v>150.19999999999999</v>
      </c>
      <c r="W412" s="4">
        <f t="shared" si="325"/>
        <v>0</v>
      </c>
      <c r="X412" s="4">
        <f t="shared" si="325"/>
        <v>150.19999999999999</v>
      </c>
      <c r="Y412" s="4">
        <f t="shared" si="325"/>
        <v>0</v>
      </c>
      <c r="Z412" s="4">
        <f t="shared" si="325"/>
        <v>150.19999999999999</v>
      </c>
      <c r="AA412" s="4">
        <f t="shared" si="325"/>
        <v>0</v>
      </c>
      <c r="AB412" s="4">
        <f t="shared" si="325"/>
        <v>150.19999999999999</v>
      </c>
      <c r="AC412" s="4">
        <f t="shared" si="325"/>
        <v>0</v>
      </c>
      <c r="AD412" s="4">
        <f t="shared" si="325"/>
        <v>150.19999999999999</v>
      </c>
      <c r="AE412" s="4">
        <f t="shared" si="325"/>
        <v>150.19999999999999</v>
      </c>
      <c r="AF412" s="4">
        <f t="shared" si="325"/>
        <v>0</v>
      </c>
      <c r="AG412" s="4">
        <f t="shared" si="325"/>
        <v>150.19999999999999</v>
      </c>
      <c r="AH412" s="4">
        <f t="shared" si="325"/>
        <v>0</v>
      </c>
      <c r="AI412" s="4">
        <f t="shared" si="325"/>
        <v>150.19999999999999</v>
      </c>
      <c r="AJ412" s="4">
        <f t="shared" si="325"/>
        <v>0</v>
      </c>
      <c r="AK412" s="4">
        <f t="shared" si="325"/>
        <v>150.19999999999999</v>
      </c>
      <c r="AL412" s="4">
        <f t="shared" si="325"/>
        <v>0</v>
      </c>
      <c r="AM412" s="4">
        <f t="shared" si="325"/>
        <v>150.19999999999999</v>
      </c>
    </row>
    <row r="413" spans="1:39" ht="15.75" hidden="1" outlineLevel="4" x14ac:dyDescent="0.2">
      <c r="A413" s="137" t="s">
        <v>35</v>
      </c>
      <c r="B413" s="137" t="s">
        <v>277</v>
      </c>
      <c r="C413" s="137" t="s">
        <v>182</v>
      </c>
      <c r="D413" s="137"/>
      <c r="E413" s="13" t="s">
        <v>183</v>
      </c>
      <c r="F413" s="4">
        <f t="shared" ref="F413:AM413" si="326">F414+F416</f>
        <v>295.2</v>
      </c>
      <c r="G413" s="4">
        <f t="shared" si="326"/>
        <v>0</v>
      </c>
      <c r="H413" s="4">
        <f t="shared" si="326"/>
        <v>295.2</v>
      </c>
      <c r="I413" s="4">
        <f t="shared" si="326"/>
        <v>0</v>
      </c>
      <c r="J413" s="4">
        <f t="shared" si="326"/>
        <v>0</v>
      </c>
      <c r="K413" s="4">
        <f t="shared" si="326"/>
        <v>0</v>
      </c>
      <c r="L413" s="4">
        <f t="shared" si="326"/>
        <v>295.2</v>
      </c>
      <c r="M413" s="4">
        <f t="shared" si="326"/>
        <v>0</v>
      </c>
      <c r="N413" s="4">
        <f t="shared" si="326"/>
        <v>295.2</v>
      </c>
      <c r="O413" s="4">
        <f t="shared" si="326"/>
        <v>0</v>
      </c>
      <c r="P413" s="4">
        <f t="shared" si="326"/>
        <v>0</v>
      </c>
      <c r="Q413" s="4">
        <f t="shared" si="326"/>
        <v>295.2</v>
      </c>
      <c r="R413" s="4">
        <f t="shared" si="326"/>
        <v>0</v>
      </c>
      <c r="S413" s="4">
        <f t="shared" si="326"/>
        <v>295.2</v>
      </c>
      <c r="T413" s="4">
        <f t="shared" si="326"/>
        <v>95.2</v>
      </c>
      <c r="U413" s="4">
        <f t="shared" si="326"/>
        <v>0</v>
      </c>
      <c r="V413" s="4">
        <f t="shared" si="326"/>
        <v>95.2</v>
      </c>
      <c r="W413" s="4">
        <f t="shared" si="326"/>
        <v>0</v>
      </c>
      <c r="X413" s="4">
        <f t="shared" si="326"/>
        <v>95.2</v>
      </c>
      <c r="Y413" s="4">
        <f t="shared" si="326"/>
        <v>0</v>
      </c>
      <c r="Z413" s="4">
        <f t="shared" si="326"/>
        <v>95.2</v>
      </c>
      <c r="AA413" s="4">
        <f t="shared" si="326"/>
        <v>0</v>
      </c>
      <c r="AB413" s="4">
        <f t="shared" si="326"/>
        <v>95.2</v>
      </c>
      <c r="AC413" s="4">
        <f t="shared" si="326"/>
        <v>0</v>
      </c>
      <c r="AD413" s="4">
        <f t="shared" si="326"/>
        <v>95.2</v>
      </c>
      <c r="AE413" s="4">
        <f t="shared" si="326"/>
        <v>95.2</v>
      </c>
      <c r="AF413" s="4">
        <f t="shared" si="326"/>
        <v>0</v>
      </c>
      <c r="AG413" s="4">
        <f t="shared" si="326"/>
        <v>95.2</v>
      </c>
      <c r="AH413" s="4">
        <f t="shared" si="326"/>
        <v>0</v>
      </c>
      <c r="AI413" s="4">
        <f t="shared" si="326"/>
        <v>95.2</v>
      </c>
      <c r="AJ413" s="4">
        <f t="shared" si="326"/>
        <v>0</v>
      </c>
      <c r="AK413" s="4">
        <f t="shared" si="326"/>
        <v>95.2</v>
      </c>
      <c r="AL413" s="4">
        <f t="shared" si="326"/>
        <v>0</v>
      </c>
      <c r="AM413" s="4">
        <f t="shared" si="326"/>
        <v>95.2</v>
      </c>
    </row>
    <row r="414" spans="1:39" ht="31.5" hidden="1" outlineLevel="5" x14ac:dyDescent="0.2">
      <c r="A414" s="137" t="s">
        <v>35</v>
      </c>
      <c r="B414" s="137" t="s">
        <v>277</v>
      </c>
      <c r="C414" s="137" t="s">
        <v>279</v>
      </c>
      <c r="D414" s="137"/>
      <c r="E414" s="13" t="s">
        <v>280</v>
      </c>
      <c r="F414" s="4">
        <f t="shared" ref="F414:AM414" si="327">F415</f>
        <v>95.2</v>
      </c>
      <c r="G414" s="4">
        <f t="shared" si="327"/>
        <v>0</v>
      </c>
      <c r="H414" s="4">
        <f t="shared" si="327"/>
        <v>95.2</v>
      </c>
      <c r="I414" s="4">
        <f t="shared" si="327"/>
        <v>0</v>
      </c>
      <c r="J414" s="4">
        <f t="shared" si="327"/>
        <v>0</v>
      </c>
      <c r="K414" s="4">
        <f t="shared" si="327"/>
        <v>0</v>
      </c>
      <c r="L414" s="4">
        <f t="shared" si="327"/>
        <v>95.2</v>
      </c>
      <c r="M414" s="4">
        <f t="shared" si="327"/>
        <v>0</v>
      </c>
      <c r="N414" s="4">
        <f t="shared" si="327"/>
        <v>95.2</v>
      </c>
      <c r="O414" s="4">
        <f t="shared" si="327"/>
        <v>0</v>
      </c>
      <c r="P414" s="4">
        <f t="shared" si="327"/>
        <v>0</v>
      </c>
      <c r="Q414" s="4">
        <f t="shared" si="327"/>
        <v>95.2</v>
      </c>
      <c r="R414" s="4">
        <f t="shared" si="327"/>
        <v>0</v>
      </c>
      <c r="S414" s="4">
        <f t="shared" si="327"/>
        <v>95.2</v>
      </c>
      <c r="T414" s="4">
        <f t="shared" si="327"/>
        <v>95.2</v>
      </c>
      <c r="U414" s="4">
        <f t="shared" si="327"/>
        <v>0</v>
      </c>
      <c r="V414" s="4">
        <f t="shared" si="327"/>
        <v>95.2</v>
      </c>
      <c r="W414" s="4">
        <f t="shared" si="327"/>
        <v>0</v>
      </c>
      <c r="X414" s="4">
        <f t="shared" si="327"/>
        <v>95.2</v>
      </c>
      <c r="Y414" s="4">
        <f t="shared" si="327"/>
        <v>0</v>
      </c>
      <c r="Z414" s="4">
        <f t="shared" si="327"/>
        <v>95.2</v>
      </c>
      <c r="AA414" s="4">
        <f t="shared" si="327"/>
        <v>0</v>
      </c>
      <c r="AB414" s="4">
        <f t="shared" si="327"/>
        <v>95.2</v>
      </c>
      <c r="AC414" s="4">
        <f t="shared" si="327"/>
        <v>0</v>
      </c>
      <c r="AD414" s="4">
        <f t="shared" si="327"/>
        <v>95.2</v>
      </c>
      <c r="AE414" s="4">
        <f t="shared" si="327"/>
        <v>95.2</v>
      </c>
      <c r="AF414" s="4">
        <f t="shared" si="327"/>
        <v>0</v>
      </c>
      <c r="AG414" s="4">
        <f t="shared" si="327"/>
        <v>95.2</v>
      </c>
      <c r="AH414" s="4">
        <f t="shared" si="327"/>
        <v>0</v>
      </c>
      <c r="AI414" s="4">
        <f t="shared" si="327"/>
        <v>95.2</v>
      </c>
      <c r="AJ414" s="4">
        <f t="shared" si="327"/>
        <v>0</v>
      </c>
      <c r="AK414" s="4">
        <f t="shared" si="327"/>
        <v>95.2</v>
      </c>
      <c r="AL414" s="4">
        <f t="shared" si="327"/>
        <v>0</v>
      </c>
      <c r="AM414" s="4">
        <f t="shared" si="327"/>
        <v>95.2</v>
      </c>
    </row>
    <row r="415" spans="1:39" ht="31.5" hidden="1" outlineLevel="7" x14ac:dyDescent="0.2">
      <c r="A415" s="138" t="s">
        <v>35</v>
      </c>
      <c r="B415" s="138" t="s">
        <v>277</v>
      </c>
      <c r="C415" s="138" t="s">
        <v>279</v>
      </c>
      <c r="D415" s="138" t="s">
        <v>11</v>
      </c>
      <c r="E415" s="11" t="s">
        <v>12</v>
      </c>
      <c r="F415" s="5">
        <v>95.2</v>
      </c>
      <c r="G415" s="5"/>
      <c r="H415" s="5">
        <f>SUM(F415:G415)</f>
        <v>95.2</v>
      </c>
      <c r="I415" s="5"/>
      <c r="J415" s="5"/>
      <c r="K415" s="5"/>
      <c r="L415" s="5">
        <f>SUM(H415:K415)</f>
        <v>95.2</v>
      </c>
      <c r="M415" s="5"/>
      <c r="N415" s="5">
        <f>SUM(L415:M415)</f>
        <v>95.2</v>
      </c>
      <c r="O415" s="5"/>
      <c r="P415" s="5"/>
      <c r="Q415" s="5">
        <f>SUM(N415:P415)</f>
        <v>95.2</v>
      </c>
      <c r="R415" s="5"/>
      <c r="S415" s="5">
        <f>SUM(Q415:R415)</f>
        <v>95.2</v>
      </c>
      <c r="T415" s="5">
        <v>95.2</v>
      </c>
      <c r="U415" s="5"/>
      <c r="V415" s="5">
        <f>SUM(T415:U415)</f>
        <v>95.2</v>
      </c>
      <c r="W415" s="5"/>
      <c r="X415" s="5">
        <f>SUM(V415:W415)</f>
        <v>95.2</v>
      </c>
      <c r="Y415" s="5"/>
      <c r="Z415" s="5">
        <f>SUM(X415:Y415)</f>
        <v>95.2</v>
      </c>
      <c r="AA415" s="5"/>
      <c r="AB415" s="5">
        <f>SUM(Z415:AA415)</f>
        <v>95.2</v>
      </c>
      <c r="AC415" s="5"/>
      <c r="AD415" s="5">
        <f>SUM(AB415:AC415)</f>
        <v>95.2</v>
      </c>
      <c r="AE415" s="5">
        <v>95.2</v>
      </c>
      <c r="AF415" s="5"/>
      <c r="AG415" s="5">
        <f>SUM(AE415:AF415)</f>
        <v>95.2</v>
      </c>
      <c r="AH415" s="5"/>
      <c r="AI415" s="5">
        <f>SUM(AG415:AH415)</f>
        <v>95.2</v>
      </c>
      <c r="AJ415" s="5"/>
      <c r="AK415" s="5">
        <f>SUM(AI415:AJ415)</f>
        <v>95.2</v>
      </c>
      <c r="AL415" s="5"/>
      <c r="AM415" s="5">
        <f>SUM(AK415:AL415)</f>
        <v>95.2</v>
      </c>
    </row>
    <row r="416" spans="1:39" ht="15.75" hidden="1" outlineLevel="5" x14ac:dyDescent="0.2">
      <c r="A416" s="137" t="s">
        <v>35</v>
      </c>
      <c r="B416" s="137" t="s">
        <v>277</v>
      </c>
      <c r="C416" s="137" t="s">
        <v>281</v>
      </c>
      <c r="D416" s="137"/>
      <c r="E416" s="13" t="s">
        <v>282</v>
      </c>
      <c r="F416" s="4">
        <f t="shared" ref="F416:U416" si="328">F417</f>
        <v>200</v>
      </c>
      <c r="G416" s="4">
        <f t="shared" si="328"/>
        <v>0</v>
      </c>
      <c r="H416" s="4">
        <f t="shared" si="328"/>
        <v>200</v>
      </c>
      <c r="I416" s="4">
        <f t="shared" si="328"/>
        <v>0</v>
      </c>
      <c r="J416" s="4">
        <f t="shared" si="328"/>
        <v>0</v>
      </c>
      <c r="K416" s="4">
        <f t="shared" si="328"/>
        <v>0</v>
      </c>
      <c r="L416" s="4">
        <f t="shared" si="328"/>
        <v>200</v>
      </c>
      <c r="M416" s="4">
        <f t="shared" si="328"/>
        <v>0</v>
      </c>
      <c r="N416" s="4">
        <f t="shared" si="328"/>
        <v>200</v>
      </c>
      <c r="O416" s="4">
        <f t="shared" si="328"/>
        <v>0</v>
      </c>
      <c r="P416" s="4">
        <f t="shared" si="328"/>
        <v>0</v>
      </c>
      <c r="Q416" s="4">
        <f t="shared" si="328"/>
        <v>200</v>
      </c>
      <c r="R416" s="4">
        <f t="shared" si="328"/>
        <v>0</v>
      </c>
      <c r="S416" s="4">
        <f t="shared" si="328"/>
        <v>200</v>
      </c>
      <c r="T416" s="4">
        <f t="shared" si="328"/>
        <v>0</v>
      </c>
      <c r="U416" s="4">
        <f t="shared" si="328"/>
        <v>0</v>
      </c>
      <c r="V416" s="4"/>
      <c r="W416" s="4">
        <f t="shared" ref="W416:AF416" si="329">W417</f>
        <v>0</v>
      </c>
      <c r="X416" s="4">
        <f t="shared" si="329"/>
        <v>0</v>
      </c>
      <c r="Y416" s="4">
        <f t="shared" si="329"/>
        <v>0</v>
      </c>
      <c r="Z416" s="4">
        <f t="shared" si="329"/>
        <v>0</v>
      </c>
      <c r="AA416" s="4">
        <f t="shared" si="329"/>
        <v>0</v>
      </c>
      <c r="AB416" s="4">
        <f t="shared" si="329"/>
        <v>0</v>
      </c>
      <c r="AC416" s="4">
        <f t="shared" si="329"/>
        <v>0</v>
      </c>
      <c r="AD416" s="4">
        <f t="shared" si="329"/>
        <v>0</v>
      </c>
      <c r="AE416" s="4">
        <f t="shared" si="329"/>
        <v>0</v>
      </c>
      <c r="AF416" s="4">
        <f t="shared" si="329"/>
        <v>0</v>
      </c>
      <c r="AG416" s="4"/>
      <c r="AH416" s="4">
        <f t="shared" ref="AH416:AM416" si="330">AH417</f>
        <v>0</v>
      </c>
      <c r="AI416" s="4">
        <f t="shared" si="330"/>
        <v>0</v>
      </c>
      <c r="AJ416" s="4">
        <f t="shared" si="330"/>
        <v>0</v>
      </c>
      <c r="AK416" s="4">
        <f t="shared" si="330"/>
        <v>0</v>
      </c>
      <c r="AL416" s="4">
        <f t="shared" si="330"/>
        <v>0</v>
      </c>
      <c r="AM416" s="4">
        <f t="shared" si="330"/>
        <v>0</v>
      </c>
    </row>
    <row r="417" spans="1:39" ht="31.5" hidden="1" outlineLevel="7" x14ac:dyDescent="0.2">
      <c r="A417" s="138" t="s">
        <v>35</v>
      </c>
      <c r="B417" s="138" t="s">
        <v>277</v>
      </c>
      <c r="C417" s="138" t="s">
        <v>281</v>
      </c>
      <c r="D417" s="138" t="s">
        <v>11</v>
      </c>
      <c r="E417" s="11" t="s">
        <v>12</v>
      </c>
      <c r="F417" s="5">
        <v>200</v>
      </c>
      <c r="G417" s="5"/>
      <c r="H417" s="5">
        <f>SUM(F417:G417)</f>
        <v>200</v>
      </c>
      <c r="I417" s="5"/>
      <c r="J417" s="5"/>
      <c r="K417" s="5"/>
      <c r="L417" s="5">
        <f>SUM(H417:K417)</f>
        <v>200</v>
      </c>
      <c r="M417" s="5"/>
      <c r="N417" s="5">
        <f>SUM(L417:M417)</f>
        <v>200</v>
      </c>
      <c r="O417" s="5"/>
      <c r="P417" s="5"/>
      <c r="Q417" s="5">
        <f>SUM(N417:P417)</f>
        <v>200</v>
      </c>
      <c r="R417" s="5"/>
      <c r="S417" s="5">
        <f>SUM(Q417:R417)</f>
        <v>200</v>
      </c>
      <c r="T417" s="5"/>
      <c r="U417" s="5"/>
      <c r="V417" s="5"/>
      <c r="W417" s="5"/>
      <c r="X417" s="5">
        <f>SUM(V417:W417)</f>
        <v>0</v>
      </c>
      <c r="Y417" s="5"/>
      <c r="Z417" s="5">
        <f>SUM(X417:Y417)</f>
        <v>0</v>
      </c>
      <c r="AA417" s="5"/>
      <c r="AB417" s="5">
        <f>SUM(Z417:AA417)</f>
        <v>0</v>
      </c>
      <c r="AC417" s="5"/>
      <c r="AD417" s="5">
        <f>SUM(AB417:AC417)</f>
        <v>0</v>
      </c>
      <c r="AE417" s="5"/>
      <c r="AF417" s="5"/>
      <c r="AG417" s="5"/>
      <c r="AH417" s="5"/>
      <c r="AI417" s="5">
        <f>SUM(AG417:AH417)</f>
        <v>0</v>
      </c>
      <c r="AJ417" s="5"/>
      <c r="AK417" s="5">
        <f>SUM(AI417:AJ417)</f>
        <v>0</v>
      </c>
      <c r="AL417" s="5"/>
      <c r="AM417" s="5">
        <f>SUM(AK417:AL417)</f>
        <v>0</v>
      </c>
    </row>
    <row r="418" spans="1:39" ht="31.5" outlineLevel="4" x14ac:dyDescent="0.2">
      <c r="A418" s="137" t="s">
        <v>35</v>
      </c>
      <c r="B418" s="137" t="s">
        <v>277</v>
      </c>
      <c r="C418" s="137" t="s">
        <v>283</v>
      </c>
      <c r="D418" s="137"/>
      <c r="E418" s="13" t="s">
        <v>284</v>
      </c>
      <c r="F418" s="4">
        <f t="shared" ref="F418:O419" si="331">F419</f>
        <v>55</v>
      </c>
      <c r="G418" s="4">
        <f t="shared" si="331"/>
        <v>0</v>
      </c>
      <c r="H418" s="4">
        <f t="shared" si="331"/>
        <v>55</v>
      </c>
      <c r="I418" s="4">
        <f t="shared" si="331"/>
        <v>0</v>
      </c>
      <c r="J418" s="4">
        <f t="shared" si="331"/>
        <v>0</v>
      </c>
      <c r="K418" s="4">
        <f t="shared" si="331"/>
        <v>0</v>
      </c>
      <c r="L418" s="4">
        <f t="shared" si="331"/>
        <v>55</v>
      </c>
      <c r="M418" s="4">
        <f t="shared" si="331"/>
        <v>0</v>
      </c>
      <c r="N418" s="4">
        <f t="shared" si="331"/>
        <v>55</v>
      </c>
      <c r="O418" s="4">
        <f t="shared" si="331"/>
        <v>0</v>
      </c>
      <c r="P418" s="4">
        <f t="shared" ref="P418:Y419" si="332">P419</f>
        <v>0</v>
      </c>
      <c r="Q418" s="4">
        <f t="shared" si="332"/>
        <v>55</v>
      </c>
      <c r="R418" s="4">
        <f t="shared" si="332"/>
        <v>-35</v>
      </c>
      <c r="S418" s="4">
        <f t="shared" si="332"/>
        <v>20</v>
      </c>
      <c r="T418" s="4">
        <f t="shared" si="332"/>
        <v>55</v>
      </c>
      <c r="U418" s="4">
        <f t="shared" si="332"/>
        <v>0</v>
      </c>
      <c r="V418" s="4">
        <f t="shared" si="332"/>
        <v>55</v>
      </c>
      <c r="W418" s="4">
        <f t="shared" si="332"/>
        <v>0</v>
      </c>
      <c r="X418" s="4">
        <f t="shared" si="332"/>
        <v>55</v>
      </c>
      <c r="Y418" s="4">
        <f t="shared" si="332"/>
        <v>0</v>
      </c>
      <c r="Z418" s="4">
        <f t="shared" ref="Z418:AI419" si="333">Z419</f>
        <v>55</v>
      </c>
      <c r="AA418" s="4">
        <f t="shared" si="333"/>
        <v>0</v>
      </c>
      <c r="AB418" s="4">
        <f t="shared" si="333"/>
        <v>55</v>
      </c>
      <c r="AC418" s="4">
        <f t="shared" si="333"/>
        <v>0</v>
      </c>
      <c r="AD418" s="4">
        <f t="shared" si="333"/>
        <v>55</v>
      </c>
      <c r="AE418" s="4">
        <f t="shared" si="333"/>
        <v>55</v>
      </c>
      <c r="AF418" s="4">
        <f t="shared" si="333"/>
        <v>0</v>
      </c>
      <c r="AG418" s="4">
        <f t="shared" si="333"/>
        <v>55</v>
      </c>
      <c r="AH418" s="4">
        <f t="shared" si="333"/>
        <v>0</v>
      </c>
      <c r="AI418" s="4">
        <f t="shared" si="333"/>
        <v>55</v>
      </c>
      <c r="AJ418" s="4">
        <f t="shared" ref="AJ418:AM419" si="334">AJ419</f>
        <v>0</v>
      </c>
      <c r="AK418" s="4">
        <f t="shared" si="334"/>
        <v>55</v>
      </c>
      <c r="AL418" s="4">
        <f t="shared" si="334"/>
        <v>0</v>
      </c>
      <c r="AM418" s="4">
        <f t="shared" si="334"/>
        <v>55</v>
      </c>
    </row>
    <row r="419" spans="1:39" ht="15.75" outlineLevel="5" x14ac:dyDescent="0.2">
      <c r="A419" s="137" t="s">
        <v>35</v>
      </c>
      <c r="B419" s="137" t="s">
        <v>277</v>
      </c>
      <c r="C419" s="137" t="s">
        <v>285</v>
      </c>
      <c r="D419" s="137"/>
      <c r="E419" s="13" t="s">
        <v>286</v>
      </c>
      <c r="F419" s="4">
        <f t="shared" si="331"/>
        <v>55</v>
      </c>
      <c r="G419" s="4">
        <f t="shared" si="331"/>
        <v>0</v>
      </c>
      <c r="H419" s="4">
        <f t="shared" si="331"/>
        <v>55</v>
      </c>
      <c r="I419" s="4">
        <f t="shared" si="331"/>
        <v>0</v>
      </c>
      <c r="J419" s="4">
        <f t="shared" si="331"/>
        <v>0</v>
      </c>
      <c r="K419" s="4">
        <f t="shared" si="331"/>
        <v>0</v>
      </c>
      <c r="L419" s="4">
        <f t="shared" si="331"/>
        <v>55</v>
      </c>
      <c r="M419" s="4">
        <f t="shared" si="331"/>
        <v>0</v>
      </c>
      <c r="N419" s="4">
        <f t="shared" si="331"/>
        <v>55</v>
      </c>
      <c r="O419" s="4">
        <f t="shared" si="331"/>
        <v>0</v>
      </c>
      <c r="P419" s="4">
        <f t="shared" si="332"/>
        <v>0</v>
      </c>
      <c r="Q419" s="4">
        <f t="shared" si="332"/>
        <v>55</v>
      </c>
      <c r="R419" s="4">
        <f t="shared" si="332"/>
        <v>-35</v>
      </c>
      <c r="S419" s="4">
        <f t="shared" si="332"/>
        <v>20</v>
      </c>
      <c r="T419" s="4">
        <f t="shared" si="332"/>
        <v>55</v>
      </c>
      <c r="U419" s="4">
        <f t="shared" si="332"/>
        <v>0</v>
      </c>
      <c r="V419" s="4">
        <f t="shared" si="332"/>
        <v>55</v>
      </c>
      <c r="W419" s="4">
        <f t="shared" si="332"/>
        <v>0</v>
      </c>
      <c r="X419" s="4">
        <f t="shared" si="332"/>
        <v>55</v>
      </c>
      <c r="Y419" s="4">
        <f t="shared" si="332"/>
        <v>0</v>
      </c>
      <c r="Z419" s="4">
        <f t="shared" si="333"/>
        <v>55</v>
      </c>
      <c r="AA419" s="4">
        <f t="shared" si="333"/>
        <v>0</v>
      </c>
      <c r="AB419" s="4">
        <f t="shared" si="333"/>
        <v>55</v>
      </c>
      <c r="AC419" s="4">
        <f t="shared" si="333"/>
        <v>0</v>
      </c>
      <c r="AD419" s="4">
        <f t="shared" si="333"/>
        <v>55</v>
      </c>
      <c r="AE419" s="4">
        <f t="shared" si="333"/>
        <v>55</v>
      </c>
      <c r="AF419" s="4">
        <f t="shared" si="333"/>
        <v>0</v>
      </c>
      <c r="AG419" s="4">
        <f t="shared" si="333"/>
        <v>55</v>
      </c>
      <c r="AH419" s="4">
        <f t="shared" si="333"/>
        <v>0</v>
      </c>
      <c r="AI419" s="4">
        <f t="shared" si="333"/>
        <v>55</v>
      </c>
      <c r="AJ419" s="4">
        <f t="shared" si="334"/>
        <v>0</v>
      </c>
      <c r="AK419" s="4">
        <f t="shared" si="334"/>
        <v>55</v>
      </c>
      <c r="AL419" s="4">
        <f t="shared" si="334"/>
        <v>0</v>
      </c>
      <c r="AM419" s="4">
        <f t="shared" si="334"/>
        <v>55</v>
      </c>
    </row>
    <row r="420" spans="1:39" ht="31.5" outlineLevel="7" x14ac:dyDescent="0.2">
      <c r="A420" s="138" t="s">
        <v>35</v>
      </c>
      <c r="B420" s="138" t="s">
        <v>277</v>
      </c>
      <c r="C420" s="138" t="s">
        <v>285</v>
      </c>
      <c r="D420" s="138" t="s">
        <v>11</v>
      </c>
      <c r="E420" s="11" t="s">
        <v>12</v>
      </c>
      <c r="F420" s="5">
        <v>55</v>
      </c>
      <c r="G420" s="5"/>
      <c r="H420" s="5">
        <f>SUM(F420:G420)</f>
        <v>55</v>
      </c>
      <c r="I420" s="5"/>
      <c r="J420" s="5"/>
      <c r="K420" s="5"/>
      <c r="L420" s="5">
        <f>SUM(H420:K420)</f>
        <v>55</v>
      </c>
      <c r="M420" s="5"/>
      <c r="N420" s="5">
        <f>SUM(L420:M420)</f>
        <v>55</v>
      </c>
      <c r="O420" s="5"/>
      <c r="P420" s="5"/>
      <c r="Q420" s="5">
        <f>SUM(N420:P420)</f>
        <v>55</v>
      </c>
      <c r="R420" s="5">
        <v>-35</v>
      </c>
      <c r="S420" s="5">
        <f>SUM(Q420:R420)</f>
        <v>20</v>
      </c>
      <c r="T420" s="5">
        <v>55</v>
      </c>
      <c r="U420" s="5"/>
      <c r="V420" s="5">
        <f>SUM(T420:U420)</f>
        <v>55</v>
      </c>
      <c r="W420" s="5"/>
      <c r="X420" s="5">
        <f>SUM(V420:W420)</f>
        <v>55</v>
      </c>
      <c r="Y420" s="5"/>
      <c r="Z420" s="5">
        <f>SUM(X420:Y420)</f>
        <v>55</v>
      </c>
      <c r="AA420" s="5"/>
      <c r="AB420" s="5">
        <f>SUM(Z420:AA420)</f>
        <v>55</v>
      </c>
      <c r="AC420" s="5"/>
      <c r="AD420" s="5">
        <f>SUM(AB420:AC420)</f>
        <v>55</v>
      </c>
      <c r="AE420" s="5">
        <v>55</v>
      </c>
      <c r="AF420" s="5"/>
      <c r="AG420" s="5">
        <f>SUM(AE420:AF420)</f>
        <v>55</v>
      </c>
      <c r="AH420" s="5"/>
      <c r="AI420" s="5">
        <f>SUM(AG420:AH420)</f>
        <v>55</v>
      </c>
      <c r="AJ420" s="5"/>
      <c r="AK420" s="5">
        <f>SUM(AI420:AJ420)</f>
        <v>55</v>
      </c>
      <c r="AL420" s="5"/>
      <c r="AM420" s="5">
        <f>SUM(AK420:AL420)</f>
        <v>55</v>
      </c>
    </row>
    <row r="421" spans="1:39" ht="15.75" outlineLevel="7" x14ac:dyDescent="0.2">
      <c r="A421" s="137" t="s">
        <v>35</v>
      </c>
      <c r="B421" s="137" t="s">
        <v>553</v>
      </c>
      <c r="C421" s="138"/>
      <c r="D421" s="138"/>
      <c r="E421" s="8" t="s">
        <v>537</v>
      </c>
      <c r="F421" s="4">
        <f>F432+F460</f>
        <v>12410.3</v>
      </c>
      <c r="G421" s="4">
        <f>G432+G460</f>
        <v>0</v>
      </c>
      <c r="H421" s="4">
        <f>H432+H460</f>
        <v>12410.3</v>
      </c>
      <c r="I421" s="4">
        <f t="shared" ref="I421:Q421" si="335">I432+I460+I422</f>
        <v>0</v>
      </c>
      <c r="J421" s="4">
        <f t="shared" si="335"/>
        <v>98195.593479999996</v>
      </c>
      <c r="K421" s="4">
        <f t="shared" si="335"/>
        <v>0</v>
      </c>
      <c r="L421" s="4">
        <f t="shared" si="335"/>
        <v>110605.89348</v>
      </c>
      <c r="M421" s="4">
        <f t="shared" si="335"/>
        <v>0</v>
      </c>
      <c r="N421" s="4">
        <f t="shared" si="335"/>
        <v>110605.89348</v>
      </c>
      <c r="O421" s="4">
        <f t="shared" si="335"/>
        <v>0</v>
      </c>
      <c r="P421" s="4">
        <f t="shared" si="335"/>
        <v>27.900000000000002</v>
      </c>
      <c r="Q421" s="4">
        <f t="shared" si="335"/>
        <v>110633.79347999999</v>
      </c>
      <c r="R421" s="4">
        <f t="shared" ref="R421:AM421" si="336">R432+R460+R422+R454</f>
        <v>5654.9050000000007</v>
      </c>
      <c r="S421" s="4">
        <f t="shared" si="336"/>
        <v>116288.69847999999</v>
      </c>
      <c r="T421" s="4">
        <f t="shared" si="336"/>
        <v>10940</v>
      </c>
      <c r="U421" s="4">
        <f t="shared" si="336"/>
        <v>0</v>
      </c>
      <c r="V421" s="4">
        <f t="shared" si="336"/>
        <v>10940</v>
      </c>
      <c r="W421" s="4">
        <f t="shared" si="336"/>
        <v>0</v>
      </c>
      <c r="X421" s="4">
        <f t="shared" si="336"/>
        <v>10940</v>
      </c>
      <c r="Y421" s="4">
        <f t="shared" si="336"/>
        <v>0</v>
      </c>
      <c r="Z421" s="4">
        <f t="shared" si="336"/>
        <v>10940</v>
      </c>
      <c r="AA421" s="4">
        <f t="shared" si="336"/>
        <v>0</v>
      </c>
      <c r="AB421" s="4">
        <f t="shared" si="336"/>
        <v>10940</v>
      </c>
      <c r="AC421" s="4">
        <f t="shared" si="336"/>
        <v>0</v>
      </c>
      <c r="AD421" s="4">
        <f t="shared" si="336"/>
        <v>10940</v>
      </c>
      <c r="AE421" s="4">
        <f t="shared" si="336"/>
        <v>10940</v>
      </c>
      <c r="AF421" s="4">
        <f t="shared" si="336"/>
        <v>0</v>
      </c>
      <c r="AG421" s="4">
        <f t="shared" si="336"/>
        <v>10940</v>
      </c>
      <c r="AH421" s="4">
        <f t="shared" si="336"/>
        <v>0</v>
      </c>
      <c r="AI421" s="4">
        <f t="shared" si="336"/>
        <v>10940</v>
      </c>
      <c r="AJ421" s="4">
        <f t="shared" si="336"/>
        <v>0</v>
      </c>
      <c r="AK421" s="4">
        <f t="shared" si="336"/>
        <v>10940</v>
      </c>
      <c r="AL421" s="4">
        <f t="shared" si="336"/>
        <v>0</v>
      </c>
      <c r="AM421" s="4">
        <f t="shared" si="336"/>
        <v>10940</v>
      </c>
    </row>
    <row r="422" spans="1:39" ht="15.75" outlineLevel="7" x14ac:dyDescent="0.2">
      <c r="A422" s="137" t="s">
        <v>35</v>
      </c>
      <c r="B422" s="40" t="s">
        <v>287</v>
      </c>
      <c r="C422" s="40"/>
      <c r="D422" s="40"/>
      <c r="E422" s="41" t="s">
        <v>680</v>
      </c>
      <c r="F422" s="4"/>
      <c r="G422" s="4"/>
      <c r="H422" s="4"/>
      <c r="I422" s="4"/>
      <c r="J422" s="4">
        <f>J423</f>
        <v>98195.593479999996</v>
      </c>
      <c r="K422" s="4"/>
      <c r="L422" s="4">
        <f>L423</f>
        <v>98195.593479999996</v>
      </c>
      <c r="M422" s="4"/>
      <c r="N422" s="4">
        <f>N423</f>
        <v>98195.593479999996</v>
      </c>
      <c r="O422" s="4"/>
      <c r="P422" s="4"/>
      <c r="Q422" s="4">
        <f t="shared" ref="Q422:S424" si="337">Q423</f>
        <v>98195.593479999996</v>
      </c>
      <c r="R422" s="4">
        <f t="shared" si="337"/>
        <v>3499.2370000000001</v>
      </c>
      <c r="S422" s="4">
        <f t="shared" si="337"/>
        <v>101694.83047999999</v>
      </c>
      <c r="T422" s="4"/>
      <c r="U422" s="4"/>
      <c r="V422" s="4"/>
      <c r="W422" s="4"/>
      <c r="X422" s="4"/>
      <c r="Y422" s="4"/>
      <c r="Z422" s="4">
        <f>Z423</f>
        <v>0</v>
      </c>
      <c r="AA422" s="4"/>
      <c r="AB422" s="4">
        <f>AB423</f>
        <v>0</v>
      </c>
      <c r="AC422" s="4"/>
      <c r="AD422" s="4"/>
      <c r="AE422" s="4"/>
      <c r="AF422" s="4"/>
      <c r="AG422" s="4"/>
      <c r="AH422" s="4"/>
      <c r="AI422" s="4"/>
      <c r="AJ422" s="4"/>
      <c r="AK422" s="4">
        <f>AK423</f>
        <v>0</v>
      </c>
      <c r="AL422" s="4"/>
      <c r="AM422" s="4"/>
    </row>
    <row r="423" spans="1:39" ht="31.5" outlineLevel="7" x14ac:dyDescent="0.2">
      <c r="A423" s="137" t="s">
        <v>35</v>
      </c>
      <c r="B423" s="40" t="s">
        <v>287</v>
      </c>
      <c r="C423" s="7" t="s">
        <v>289</v>
      </c>
      <c r="D423" s="7"/>
      <c r="E423" s="21" t="s">
        <v>290</v>
      </c>
      <c r="F423" s="4"/>
      <c r="G423" s="4"/>
      <c r="H423" s="4"/>
      <c r="I423" s="4"/>
      <c r="J423" s="4">
        <f>J424</f>
        <v>98195.593479999996</v>
      </c>
      <c r="K423" s="4"/>
      <c r="L423" s="4">
        <f>L424</f>
        <v>98195.593479999996</v>
      </c>
      <c r="M423" s="4"/>
      <c r="N423" s="4">
        <f>N424</f>
        <v>98195.593479999996</v>
      </c>
      <c r="O423" s="4"/>
      <c r="P423" s="4"/>
      <c r="Q423" s="4">
        <f t="shared" si="337"/>
        <v>98195.593479999996</v>
      </c>
      <c r="R423" s="4">
        <f t="shared" si="337"/>
        <v>3499.2370000000001</v>
      </c>
      <c r="S423" s="4">
        <f t="shared" si="337"/>
        <v>101694.83047999999</v>
      </c>
      <c r="T423" s="4"/>
      <c r="U423" s="4"/>
      <c r="V423" s="4"/>
      <c r="W423" s="4"/>
      <c r="X423" s="4"/>
      <c r="Y423" s="4"/>
      <c r="Z423" s="4">
        <f>Z424</f>
        <v>0</v>
      </c>
      <c r="AA423" s="4"/>
      <c r="AB423" s="4">
        <f>AB424</f>
        <v>0</v>
      </c>
      <c r="AC423" s="4"/>
      <c r="AD423" s="4"/>
      <c r="AE423" s="4"/>
      <c r="AF423" s="4"/>
      <c r="AG423" s="4"/>
      <c r="AH423" s="4"/>
      <c r="AI423" s="4"/>
      <c r="AJ423" s="4"/>
      <c r="AK423" s="4">
        <f>AK424</f>
        <v>0</v>
      </c>
      <c r="AL423" s="4"/>
      <c r="AM423" s="4"/>
    </row>
    <row r="424" spans="1:39" ht="31.5" outlineLevel="7" x14ac:dyDescent="0.2">
      <c r="A424" s="137" t="s">
        <v>35</v>
      </c>
      <c r="B424" s="40" t="s">
        <v>287</v>
      </c>
      <c r="C424" s="7" t="s">
        <v>291</v>
      </c>
      <c r="D424" s="7"/>
      <c r="E424" s="21" t="s">
        <v>292</v>
      </c>
      <c r="F424" s="4"/>
      <c r="G424" s="4"/>
      <c r="H424" s="4"/>
      <c r="I424" s="4"/>
      <c r="J424" s="4">
        <f>J425</f>
        <v>98195.593479999996</v>
      </c>
      <c r="K424" s="4"/>
      <c r="L424" s="4">
        <f>L425</f>
        <v>98195.593479999996</v>
      </c>
      <c r="M424" s="4"/>
      <c r="N424" s="4">
        <f>N425</f>
        <v>98195.593479999996</v>
      </c>
      <c r="O424" s="4"/>
      <c r="P424" s="4"/>
      <c r="Q424" s="4">
        <f t="shared" si="337"/>
        <v>98195.593479999996</v>
      </c>
      <c r="R424" s="4">
        <f t="shared" si="337"/>
        <v>3499.2370000000001</v>
      </c>
      <c r="S424" s="4">
        <f t="shared" si="337"/>
        <v>101694.83047999999</v>
      </c>
      <c r="T424" s="4"/>
      <c r="U424" s="4"/>
      <c r="V424" s="4"/>
      <c r="W424" s="4"/>
      <c r="X424" s="4"/>
      <c r="Y424" s="4"/>
      <c r="Z424" s="4">
        <f>Z425</f>
        <v>0</v>
      </c>
      <c r="AA424" s="4"/>
      <c r="AB424" s="4">
        <f>AB425</f>
        <v>0</v>
      </c>
      <c r="AC424" s="4"/>
      <c r="AD424" s="4"/>
      <c r="AE424" s="4"/>
      <c r="AF424" s="4"/>
      <c r="AG424" s="4"/>
      <c r="AH424" s="4"/>
      <c r="AI424" s="4"/>
      <c r="AJ424" s="4"/>
      <c r="AK424" s="4">
        <f>AK425</f>
        <v>0</v>
      </c>
      <c r="AL424" s="4"/>
      <c r="AM424" s="4"/>
    </row>
    <row r="425" spans="1:39" ht="47.25" outlineLevel="7" x14ac:dyDescent="0.2">
      <c r="A425" s="137" t="s">
        <v>35</v>
      </c>
      <c r="B425" s="40" t="s">
        <v>287</v>
      </c>
      <c r="C425" s="7" t="s">
        <v>293</v>
      </c>
      <c r="D425" s="7"/>
      <c r="E425" s="21" t="s">
        <v>294</v>
      </c>
      <c r="F425" s="4"/>
      <c r="G425" s="4"/>
      <c r="H425" s="4"/>
      <c r="I425" s="4"/>
      <c r="J425" s="4">
        <f>J426+J428</f>
        <v>98195.593479999996</v>
      </c>
      <c r="K425" s="4"/>
      <c r="L425" s="4">
        <f>L426+L428</f>
        <v>98195.593479999996</v>
      </c>
      <c r="M425" s="4"/>
      <c r="N425" s="4">
        <f>N426+N428</f>
        <v>98195.593479999996</v>
      </c>
      <c r="O425" s="4"/>
      <c r="P425" s="4"/>
      <c r="Q425" s="4">
        <f>Q426+Q428</f>
        <v>98195.593479999996</v>
      </c>
      <c r="R425" s="4">
        <f>R426+R428</f>
        <v>3499.2370000000001</v>
      </c>
      <c r="S425" s="4">
        <f>S426+S428</f>
        <v>101694.83047999999</v>
      </c>
      <c r="T425" s="4"/>
      <c r="U425" s="4"/>
      <c r="V425" s="4"/>
      <c r="W425" s="4"/>
      <c r="X425" s="4"/>
      <c r="Y425" s="4"/>
      <c r="Z425" s="4">
        <f>Z426+Z428</f>
        <v>0</v>
      </c>
      <c r="AA425" s="4"/>
      <c r="AB425" s="4">
        <f>AB426+AB428</f>
        <v>0</v>
      </c>
      <c r="AC425" s="4"/>
      <c r="AD425" s="4"/>
      <c r="AE425" s="4"/>
      <c r="AF425" s="4"/>
      <c r="AG425" s="4"/>
      <c r="AH425" s="4"/>
      <c r="AI425" s="4"/>
      <c r="AJ425" s="4"/>
      <c r="AK425" s="4">
        <f>AK426+AK428</f>
        <v>0</v>
      </c>
      <c r="AL425" s="4"/>
      <c r="AM425" s="4"/>
    </row>
    <row r="426" spans="1:39" ht="31.5" outlineLevel="7" x14ac:dyDescent="0.2">
      <c r="A426" s="137" t="s">
        <v>35</v>
      </c>
      <c r="B426" s="40" t="s">
        <v>287</v>
      </c>
      <c r="C426" s="7" t="s">
        <v>681</v>
      </c>
      <c r="D426" s="7" t="s">
        <v>663</v>
      </c>
      <c r="E426" s="21" t="s">
        <v>682</v>
      </c>
      <c r="F426" s="4"/>
      <c r="G426" s="4"/>
      <c r="H426" s="4"/>
      <c r="I426" s="4"/>
      <c r="J426" s="4">
        <f>J427</f>
        <v>580</v>
      </c>
      <c r="K426" s="4"/>
      <c r="L426" s="4">
        <f>L427</f>
        <v>580</v>
      </c>
      <c r="M426" s="4"/>
      <c r="N426" s="4">
        <f>N427</f>
        <v>580</v>
      </c>
      <c r="O426" s="4"/>
      <c r="P426" s="4"/>
      <c r="Q426" s="4">
        <f>Q427</f>
        <v>580</v>
      </c>
      <c r="R426" s="4">
        <f>R427</f>
        <v>3499.2370000000001</v>
      </c>
      <c r="S426" s="4">
        <f>S427</f>
        <v>4079.2370000000001</v>
      </c>
      <c r="T426" s="4"/>
      <c r="U426" s="4"/>
      <c r="V426" s="4"/>
      <c r="W426" s="4"/>
      <c r="X426" s="4"/>
      <c r="Y426" s="4"/>
      <c r="Z426" s="4">
        <f>Z427</f>
        <v>0</v>
      </c>
      <c r="AA426" s="4"/>
      <c r="AB426" s="4">
        <f>AB427</f>
        <v>0</v>
      </c>
      <c r="AC426" s="4"/>
      <c r="AD426" s="4"/>
      <c r="AE426" s="4"/>
      <c r="AF426" s="4"/>
      <c r="AG426" s="4"/>
      <c r="AH426" s="4"/>
      <c r="AI426" s="4"/>
      <c r="AJ426" s="4"/>
      <c r="AK426" s="4">
        <f>AK427</f>
        <v>0</v>
      </c>
      <c r="AL426" s="4"/>
      <c r="AM426" s="4"/>
    </row>
    <row r="427" spans="1:39" ht="31.5" outlineLevel="7" x14ac:dyDescent="0.2">
      <c r="A427" s="138" t="s">
        <v>35</v>
      </c>
      <c r="B427" s="42" t="s">
        <v>287</v>
      </c>
      <c r="C427" s="6" t="s">
        <v>681</v>
      </c>
      <c r="D427" s="6" t="s">
        <v>92</v>
      </c>
      <c r="E427" s="20" t="s">
        <v>584</v>
      </c>
      <c r="F427" s="4"/>
      <c r="G427" s="4"/>
      <c r="H427" s="4"/>
      <c r="I427" s="4"/>
      <c r="J427" s="5">
        <v>580</v>
      </c>
      <c r="K427" s="4"/>
      <c r="L427" s="5">
        <f>SUM(H427:K427)</f>
        <v>580</v>
      </c>
      <c r="M427" s="4"/>
      <c r="N427" s="5">
        <f>SUM(L427:M427)</f>
        <v>580</v>
      </c>
      <c r="O427" s="4"/>
      <c r="P427" s="4"/>
      <c r="Q427" s="5">
        <f>SUM(N427:P427)</f>
        <v>580</v>
      </c>
      <c r="R427" s="5">
        <v>3499.2370000000001</v>
      </c>
      <c r="S427" s="5">
        <f>SUM(Q427:R427)</f>
        <v>4079.2370000000001</v>
      </c>
      <c r="T427" s="4"/>
      <c r="U427" s="4"/>
      <c r="V427" s="4"/>
      <c r="W427" s="4"/>
      <c r="X427" s="4"/>
      <c r="Y427" s="4"/>
      <c r="Z427" s="5">
        <f>SUM(X427:Y427)</f>
        <v>0</v>
      </c>
      <c r="AA427" s="4"/>
      <c r="AB427" s="5">
        <f>SUM(Z427:AA427)</f>
        <v>0</v>
      </c>
      <c r="AC427" s="4"/>
      <c r="AD427" s="5"/>
      <c r="AE427" s="4"/>
      <c r="AF427" s="4"/>
      <c r="AG427" s="4"/>
      <c r="AH427" s="4"/>
      <c r="AI427" s="4"/>
      <c r="AJ427" s="4"/>
      <c r="AK427" s="5">
        <f>SUM(AI427:AJ427)</f>
        <v>0</v>
      </c>
      <c r="AL427" s="4"/>
      <c r="AM427" s="5"/>
    </row>
    <row r="428" spans="1:39" ht="94.5" hidden="1" outlineLevel="7" x14ac:dyDescent="0.2">
      <c r="A428" s="137" t="s">
        <v>35</v>
      </c>
      <c r="B428" s="40" t="s">
        <v>287</v>
      </c>
      <c r="C428" s="7" t="s">
        <v>683</v>
      </c>
      <c r="D428" s="7"/>
      <c r="E428" s="36" t="s">
        <v>826</v>
      </c>
      <c r="F428" s="4"/>
      <c r="G428" s="4"/>
      <c r="H428" s="4"/>
      <c r="I428" s="4"/>
      <c r="J428" s="43">
        <f>J429</f>
        <v>97615.593479999996</v>
      </c>
      <c r="K428" s="4"/>
      <c r="L428" s="43">
        <f>L429</f>
        <v>97615.593479999996</v>
      </c>
      <c r="M428" s="4"/>
      <c r="N428" s="43">
        <f>N429</f>
        <v>97615.593479999996</v>
      </c>
      <c r="O428" s="4"/>
      <c r="P428" s="4"/>
      <c r="Q428" s="43">
        <f>Q429</f>
        <v>97615.593479999996</v>
      </c>
      <c r="R428" s="4"/>
      <c r="S428" s="43">
        <f>S429</f>
        <v>97615.593479999996</v>
      </c>
      <c r="T428" s="4"/>
      <c r="U428" s="4"/>
      <c r="V428" s="4"/>
      <c r="W428" s="4"/>
      <c r="X428" s="4"/>
      <c r="Y428" s="4"/>
      <c r="Z428" s="43">
        <f>Z429</f>
        <v>0</v>
      </c>
      <c r="AA428" s="4"/>
      <c r="AB428" s="43">
        <f>AB429</f>
        <v>0</v>
      </c>
      <c r="AC428" s="4"/>
      <c r="AD428" s="43">
        <f>AD429</f>
        <v>0</v>
      </c>
      <c r="AE428" s="4"/>
      <c r="AF428" s="4"/>
      <c r="AG428" s="4"/>
      <c r="AH428" s="4"/>
      <c r="AI428" s="4"/>
      <c r="AJ428" s="4"/>
      <c r="AK428" s="43">
        <f>AK429</f>
        <v>0</v>
      </c>
      <c r="AL428" s="4"/>
      <c r="AM428" s="43">
        <f>AM429</f>
        <v>0</v>
      </c>
    </row>
    <row r="429" spans="1:39" ht="31.5" hidden="1" outlineLevel="7" x14ac:dyDescent="0.2">
      <c r="A429" s="138" t="s">
        <v>35</v>
      </c>
      <c r="B429" s="42" t="s">
        <v>287</v>
      </c>
      <c r="C429" s="6" t="s">
        <v>683</v>
      </c>
      <c r="D429" s="6" t="s">
        <v>684</v>
      </c>
      <c r="E429" s="20" t="s">
        <v>144</v>
      </c>
      <c r="F429" s="4"/>
      <c r="G429" s="4"/>
      <c r="H429" s="4"/>
      <c r="I429" s="4"/>
      <c r="J429" s="16">
        <f>J431</f>
        <v>97615.593479999996</v>
      </c>
      <c r="K429" s="4"/>
      <c r="L429" s="16">
        <f>SUM(H429:K429)</f>
        <v>97615.593479999996</v>
      </c>
      <c r="M429" s="4"/>
      <c r="N429" s="16">
        <f>SUM(L429:M429)</f>
        <v>97615.593479999996</v>
      </c>
      <c r="O429" s="4"/>
      <c r="P429" s="4"/>
      <c r="Q429" s="16">
        <f>SUM(N429:P429)</f>
        <v>97615.593479999996</v>
      </c>
      <c r="R429" s="4"/>
      <c r="S429" s="16">
        <f>SUM(Q429:R429)</f>
        <v>97615.593479999996</v>
      </c>
      <c r="T429" s="4"/>
      <c r="U429" s="4"/>
      <c r="V429" s="4"/>
      <c r="W429" s="4"/>
      <c r="X429" s="4"/>
      <c r="Y429" s="4"/>
      <c r="Z429" s="16">
        <f>SUM(X429:Y429)</f>
        <v>0</v>
      </c>
      <c r="AA429" s="4"/>
      <c r="AB429" s="16">
        <f>SUM(Z429:AA429)</f>
        <v>0</v>
      </c>
      <c r="AC429" s="4"/>
      <c r="AD429" s="16">
        <f>SUM(AB429:AC429)</f>
        <v>0</v>
      </c>
      <c r="AE429" s="4"/>
      <c r="AF429" s="4"/>
      <c r="AG429" s="4"/>
      <c r="AH429" s="4"/>
      <c r="AI429" s="4"/>
      <c r="AJ429" s="4"/>
      <c r="AK429" s="16">
        <f>SUM(AI429:AJ429)</f>
        <v>0</v>
      </c>
      <c r="AL429" s="4"/>
      <c r="AM429" s="16">
        <f>SUM(AK429:AL429)</f>
        <v>0</v>
      </c>
    </row>
    <row r="430" spans="1:39" ht="15.75" hidden="1" outlineLevel="7" x14ac:dyDescent="0.2">
      <c r="A430" s="138"/>
      <c r="B430" s="42"/>
      <c r="C430" s="6"/>
      <c r="D430" s="6"/>
      <c r="E430" s="20" t="s">
        <v>614</v>
      </c>
      <c r="F430" s="4"/>
      <c r="G430" s="4"/>
      <c r="H430" s="4"/>
      <c r="I430" s="4"/>
      <c r="J430" s="5"/>
      <c r="K430" s="4"/>
      <c r="L430" s="16"/>
      <c r="M430" s="4"/>
      <c r="N430" s="16"/>
      <c r="O430" s="4"/>
      <c r="P430" s="4"/>
      <c r="Q430" s="16"/>
      <c r="R430" s="4"/>
      <c r="S430" s="16"/>
      <c r="T430" s="4"/>
      <c r="U430" s="4"/>
      <c r="V430" s="4"/>
      <c r="W430" s="4"/>
      <c r="X430" s="4"/>
      <c r="Y430" s="4"/>
      <c r="Z430" s="16"/>
      <c r="AA430" s="4"/>
      <c r="AB430" s="16"/>
      <c r="AC430" s="4"/>
      <c r="AD430" s="16"/>
      <c r="AE430" s="4"/>
      <c r="AF430" s="4"/>
      <c r="AG430" s="4"/>
      <c r="AH430" s="4"/>
      <c r="AI430" s="4"/>
      <c r="AJ430" s="4"/>
      <c r="AK430" s="16"/>
      <c r="AL430" s="4"/>
      <c r="AM430" s="16"/>
    </row>
    <row r="431" spans="1:39" ht="15.75" hidden="1" outlineLevel="7" x14ac:dyDescent="0.2">
      <c r="A431" s="138"/>
      <c r="B431" s="42"/>
      <c r="C431" s="6"/>
      <c r="D431" s="6"/>
      <c r="E431" s="20" t="s">
        <v>685</v>
      </c>
      <c r="F431" s="4"/>
      <c r="G431" s="4"/>
      <c r="H431" s="4"/>
      <c r="I431" s="4"/>
      <c r="J431" s="16">
        <v>97615.593479999996</v>
      </c>
      <c r="K431" s="4"/>
      <c r="L431" s="16">
        <f>SUM(H431:K431)</f>
        <v>97615.593479999996</v>
      </c>
      <c r="M431" s="4"/>
      <c r="N431" s="16">
        <f>SUM(L431:M431)</f>
        <v>97615.593479999996</v>
      </c>
      <c r="O431" s="4"/>
      <c r="P431" s="4"/>
      <c r="Q431" s="16">
        <f>SUM(N431:P431)</f>
        <v>97615.593479999996</v>
      </c>
      <c r="R431" s="4"/>
      <c r="S431" s="16">
        <f>SUM(Q431:R431)</f>
        <v>97615.593479999996</v>
      </c>
      <c r="T431" s="4"/>
      <c r="U431" s="4"/>
      <c r="V431" s="4"/>
      <c r="W431" s="4"/>
      <c r="X431" s="4"/>
      <c r="Y431" s="4"/>
      <c r="Z431" s="16">
        <f>SUM(X431:Y431)</f>
        <v>0</v>
      </c>
      <c r="AA431" s="4"/>
      <c r="AB431" s="16">
        <f>SUM(Z431:AA431)</f>
        <v>0</v>
      </c>
      <c r="AC431" s="4"/>
      <c r="AD431" s="16">
        <f>SUM(AB431:AC431)</f>
        <v>0</v>
      </c>
      <c r="AE431" s="4"/>
      <c r="AF431" s="4"/>
      <c r="AG431" s="4"/>
      <c r="AH431" s="4"/>
      <c r="AI431" s="4"/>
      <c r="AJ431" s="4"/>
      <c r="AK431" s="16">
        <f>SUM(AI431:AJ431)</f>
        <v>0</v>
      </c>
      <c r="AL431" s="4"/>
      <c r="AM431" s="16">
        <f>SUM(AK431:AL431)</f>
        <v>0</v>
      </c>
    </row>
    <row r="432" spans="1:39" ht="31.5" hidden="1" outlineLevel="1" x14ac:dyDescent="0.2">
      <c r="A432" s="137" t="s">
        <v>35</v>
      </c>
      <c r="B432" s="137" t="s">
        <v>21</v>
      </c>
      <c r="C432" s="137"/>
      <c r="D432" s="137"/>
      <c r="E432" s="13" t="s">
        <v>22</v>
      </c>
      <c r="F432" s="4">
        <f t="shared" ref="F432:AM432" si="338">F433+F443+F438</f>
        <v>533.9</v>
      </c>
      <c r="G432" s="4">
        <f t="shared" si="338"/>
        <v>0</v>
      </c>
      <c r="H432" s="4">
        <f t="shared" si="338"/>
        <v>533.9</v>
      </c>
      <c r="I432" s="4">
        <f t="shared" si="338"/>
        <v>0</v>
      </c>
      <c r="J432" s="4">
        <f t="shared" si="338"/>
        <v>0</v>
      </c>
      <c r="K432" s="4">
        <f t="shared" si="338"/>
        <v>0</v>
      </c>
      <c r="L432" s="4">
        <f t="shared" si="338"/>
        <v>533.9</v>
      </c>
      <c r="M432" s="4">
        <f t="shared" si="338"/>
        <v>0</v>
      </c>
      <c r="N432" s="4">
        <f t="shared" si="338"/>
        <v>533.9</v>
      </c>
      <c r="O432" s="4">
        <f t="shared" si="338"/>
        <v>0</v>
      </c>
      <c r="P432" s="4">
        <f t="shared" si="338"/>
        <v>27.900000000000002</v>
      </c>
      <c r="Q432" s="4">
        <f t="shared" si="338"/>
        <v>561.79999999999995</v>
      </c>
      <c r="R432" s="4">
        <f t="shared" si="338"/>
        <v>0</v>
      </c>
      <c r="S432" s="4">
        <f t="shared" si="338"/>
        <v>561.79999999999995</v>
      </c>
      <c r="T432" s="4">
        <f t="shared" si="338"/>
        <v>250</v>
      </c>
      <c r="U432" s="4">
        <f t="shared" si="338"/>
        <v>0</v>
      </c>
      <c r="V432" s="4">
        <f t="shared" si="338"/>
        <v>250</v>
      </c>
      <c r="W432" s="4">
        <f t="shared" si="338"/>
        <v>0</v>
      </c>
      <c r="X432" s="4">
        <f t="shared" si="338"/>
        <v>250</v>
      </c>
      <c r="Y432" s="4">
        <f t="shared" si="338"/>
        <v>0</v>
      </c>
      <c r="Z432" s="4">
        <f t="shared" si="338"/>
        <v>250</v>
      </c>
      <c r="AA432" s="4">
        <f t="shared" si="338"/>
        <v>0</v>
      </c>
      <c r="AB432" s="4">
        <f t="shared" si="338"/>
        <v>250</v>
      </c>
      <c r="AC432" s="4">
        <f t="shared" si="338"/>
        <v>0</v>
      </c>
      <c r="AD432" s="4">
        <f t="shared" si="338"/>
        <v>250</v>
      </c>
      <c r="AE432" s="4">
        <f t="shared" si="338"/>
        <v>250</v>
      </c>
      <c r="AF432" s="4">
        <f t="shared" si="338"/>
        <v>0</v>
      </c>
      <c r="AG432" s="4">
        <f t="shared" si="338"/>
        <v>250</v>
      </c>
      <c r="AH432" s="4">
        <f t="shared" si="338"/>
        <v>0</v>
      </c>
      <c r="AI432" s="4">
        <f t="shared" si="338"/>
        <v>250</v>
      </c>
      <c r="AJ432" s="4">
        <f t="shared" si="338"/>
        <v>0</v>
      </c>
      <c r="AK432" s="4">
        <f t="shared" si="338"/>
        <v>250</v>
      </c>
      <c r="AL432" s="4">
        <f t="shared" si="338"/>
        <v>0</v>
      </c>
      <c r="AM432" s="4">
        <f t="shared" si="338"/>
        <v>250</v>
      </c>
    </row>
    <row r="433" spans="1:39" ht="47.25" hidden="1" outlineLevel="2" x14ac:dyDescent="0.2">
      <c r="A433" s="137" t="s">
        <v>35</v>
      </c>
      <c r="B433" s="137" t="s">
        <v>21</v>
      </c>
      <c r="C433" s="137" t="s">
        <v>76</v>
      </c>
      <c r="D433" s="137"/>
      <c r="E433" s="13" t="s">
        <v>77</v>
      </c>
      <c r="F433" s="4">
        <f t="shared" ref="F433:U436" si="339">F434</f>
        <v>39.9</v>
      </c>
      <c r="G433" s="4">
        <f t="shared" si="339"/>
        <v>0</v>
      </c>
      <c r="H433" s="4">
        <f t="shared" si="339"/>
        <v>39.9</v>
      </c>
      <c r="I433" s="4">
        <f t="shared" si="339"/>
        <v>0</v>
      </c>
      <c r="J433" s="4">
        <f t="shared" si="339"/>
        <v>0</v>
      </c>
      <c r="K433" s="4">
        <f t="shared" si="339"/>
        <v>0</v>
      </c>
      <c r="L433" s="4">
        <f t="shared" si="339"/>
        <v>39.9</v>
      </c>
      <c r="M433" s="4">
        <f t="shared" si="339"/>
        <v>0</v>
      </c>
      <c r="N433" s="4">
        <f t="shared" si="339"/>
        <v>39.9</v>
      </c>
      <c r="O433" s="4">
        <f t="shared" si="339"/>
        <v>0</v>
      </c>
      <c r="P433" s="4">
        <f t="shared" si="339"/>
        <v>27.900000000000002</v>
      </c>
      <c r="Q433" s="4">
        <f t="shared" si="339"/>
        <v>67.8</v>
      </c>
      <c r="R433" s="4">
        <f t="shared" si="339"/>
        <v>0</v>
      </c>
      <c r="S433" s="4">
        <f t="shared" si="339"/>
        <v>67.8</v>
      </c>
      <c r="T433" s="4">
        <f t="shared" si="339"/>
        <v>0</v>
      </c>
      <c r="U433" s="4">
        <f t="shared" si="339"/>
        <v>0</v>
      </c>
      <c r="V433" s="4"/>
      <c r="W433" s="4">
        <f t="shared" ref="W433:AA436" si="340">W434</f>
        <v>0</v>
      </c>
      <c r="X433" s="4">
        <f t="shared" si="340"/>
        <v>0</v>
      </c>
      <c r="Y433" s="4">
        <f t="shared" si="340"/>
        <v>0</v>
      </c>
      <c r="Z433" s="4">
        <f t="shared" si="340"/>
        <v>0</v>
      </c>
      <c r="AA433" s="4">
        <f t="shared" si="340"/>
        <v>0</v>
      </c>
      <c r="AB433" s="4"/>
      <c r="AC433" s="4">
        <f>AC434</f>
        <v>0</v>
      </c>
      <c r="AD433" s="4"/>
      <c r="AE433" s="4">
        <f t="shared" ref="AE433:AF436" si="341">AE434</f>
        <v>0</v>
      </c>
      <c r="AF433" s="4">
        <f t="shared" si="341"/>
        <v>0</v>
      </c>
      <c r="AG433" s="4"/>
      <c r="AH433" s="4">
        <f t="shared" ref="AH433:AJ436" si="342">AH434</f>
        <v>0</v>
      </c>
      <c r="AI433" s="4">
        <f t="shared" si="342"/>
        <v>0</v>
      </c>
      <c r="AJ433" s="4">
        <f t="shared" si="342"/>
        <v>0</v>
      </c>
      <c r="AK433" s="4"/>
      <c r="AL433" s="4">
        <f>AL434</f>
        <v>0</v>
      </c>
      <c r="AM433" s="4"/>
    </row>
    <row r="434" spans="1:39" ht="47.25" hidden="1" outlineLevel="3" x14ac:dyDescent="0.2">
      <c r="A434" s="137" t="s">
        <v>35</v>
      </c>
      <c r="B434" s="137" t="s">
        <v>21</v>
      </c>
      <c r="C434" s="137" t="s">
        <v>130</v>
      </c>
      <c r="D434" s="137"/>
      <c r="E434" s="13" t="s">
        <v>131</v>
      </c>
      <c r="F434" s="4">
        <f t="shared" si="339"/>
        <v>39.9</v>
      </c>
      <c r="G434" s="4">
        <f t="shared" si="339"/>
        <v>0</v>
      </c>
      <c r="H434" s="4">
        <f t="shared" si="339"/>
        <v>39.9</v>
      </c>
      <c r="I434" s="4">
        <f t="shared" si="339"/>
        <v>0</v>
      </c>
      <c r="J434" s="4">
        <f t="shared" si="339"/>
        <v>0</v>
      </c>
      <c r="K434" s="4">
        <f t="shared" si="339"/>
        <v>0</v>
      </c>
      <c r="L434" s="4">
        <f t="shared" si="339"/>
        <v>39.9</v>
      </c>
      <c r="M434" s="4">
        <f t="shared" si="339"/>
        <v>0</v>
      </c>
      <c r="N434" s="4">
        <f t="shared" si="339"/>
        <v>39.9</v>
      </c>
      <c r="O434" s="4">
        <f t="shared" si="339"/>
        <v>0</v>
      </c>
      <c r="P434" s="4">
        <f t="shared" si="339"/>
        <v>27.900000000000002</v>
      </c>
      <c r="Q434" s="4">
        <f t="shared" si="339"/>
        <v>67.8</v>
      </c>
      <c r="R434" s="4">
        <f t="shared" si="339"/>
        <v>0</v>
      </c>
      <c r="S434" s="4">
        <f t="shared" si="339"/>
        <v>67.8</v>
      </c>
      <c r="T434" s="4">
        <f t="shared" si="339"/>
        <v>0</v>
      </c>
      <c r="U434" s="4">
        <f t="shared" si="339"/>
        <v>0</v>
      </c>
      <c r="V434" s="4"/>
      <c r="W434" s="4">
        <f t="shared" si="340"/>
        <v>0</v>
      </c>
      <c r="X434" s="4">
        <f t="shared" si="340"/>
        <v>0</v>
      </c>
      <c r="Y434" s="4">
        <f t="shared" si="340"/>
        <v>0</v>
      </c>
      <c r="Z434" s="4">
        <f t="shared" si="340"/>
        <v>0</v>
      </c>
      <c r="AA434" s="4">
        <f t="shared" si="340"/>
        <v>0</v>
      </c>
      <c r="AB434" s="4"/>
      <c r="AC434" s="4">
        <f>AC435</f>
        <v>0</v>
      </c>
      <c r="AD434" s="4"/>
      <c r="AE434" s="4">
        <f t="shared" si="341"/>
        <v>0</v>
      </c>
      <c r="AF434" s="4">
        <f t="shared" si="341"/>
        <v>0</v>
      </c>
      <c r="AG434" s="4"/>
      <c r="AH434" s="4">
        <f t="shared" si="342"/>
        <v>0</v>
      </c>
      <c r="AI434" s="4">
        <f t="shared" si="342"/>
        <v>0</v>
      </c>
      <c r="AJ434" s="4">
        <f t="shared" si="342"/>
        <v>0</v>
      </c>
      <c r="AK434" s="4"/>
      <c r="AL434" s="4">
        <f>AL435</f>
        <v>0</v>
      </c>
      <c r="AM434" s="4"/>
    </row>
    <row r="435" spans="1:39" ht="31.5" hidden="1" outlineLevel="4" x14ac:dyDescent="0.2">
      <c r="A435" s="137" t="s">
        <v>35</v>
      </c>
      <c r="B435" s="137" t="s">
        <v>21</v>
      </c>
      <c r="C435" s="137" t="s">
        <v>132</v>
      </c>
      <c r="D435" s="137"/>
      <c r="E435" s="13" t="s">
        <v>57</v>
      </c>
      <c r="F435" s="4">
        <f t="shared" si="339"/>
        <v>39.9</v>
      </c>
      <c r="G435" s="4">
        <f t="shared" si="339"/>
        <v>0</v>
      </c>
      <c r="H435" s="4">
        <f t="shared" si="339"/>
        <v>39.9</v>
      </c>
      <c r="I435" s="4">
        <f t="shared" si="339"/>
        <v>0</v>
      </c>
      <c r="J435" s="4">
        <f t="shared" si="339"/>
        <v>0</v>
      </c>
      <c r="K435" s="4">
        <f t="shared" si="339"/>
        <v>0</v>
      </c>
      <c r="L435" s="4">
        <f t="shared" si="339"/>
        <v>39.9</v>
      </c>
      <c r="M435" s="4">
        <f t="shared" si="339"/>
        <v>0</v>
      </c>
      <c r="N435" s="4">
        <f t="shared" si="339"/>
        <v>39.9</v>
      </c>
      <c r="O435" s="4">
        <f t="shared" si="339"/>
        <v>0</v>
      </c>
      <c r="P435" s="4">
        <f t="shared" si="339"/>
        <v>27.900000000000002</v>
      </c>
      <c r="Q435" s="4">
        <f t="shared" si="339"/>
        <v>67.8</v>
      </c>
      <c r="R435" s="4">
        <f t="shared" si="339"/>
        <v>0</v>
      </c>
      <c r="S435" s="4">
        <f t="shared" si="339"/>
        <v>67.8</v>
      </c>
      <c r="T435" s="4">
        <f t="shared" si="339"/>
        <v>0</v>
      </c>
      <c r="U435" s="4">
        <f t="shared" si="339"/>
        <v>0</v>
      </c>
      <c r="V435" s="4"/>
      <c r="W435" s="4">
        <f t="shared" si="340"/>
        <v>0</v>
      </c>
      <c r="X435" s="4">
        <f t="shared" si="340"/>
        <v>0</v>
      </c>
      <c r="Y435" s="4">
        <f t="shared" si="340"/>
        <v>0</v>
      </c>
      <c r="Z435" s="4">
        <f t="shared" si="340"/>
        <v>0</v>
      </c>
      <c r="AA435" s="4">
        <f t="shared" si="340"/>
        <v>0</v>
      </c>
      <c r="AB435" s="4"/>
      <c r="AC435" s="4">
        <f>AC436</f>
        <v>0</v>
      </c>
      <c r="AD435" s="4"/>
      <c r="AE435" s="4">
        <f t="shared" si="341"/>
        <v>0</v>
      </c>
      <c r="AF435" s="4">
        <f t="shared" si="341"/>
        <v>0</v>
      </c>
      <c r="AG435" s="4"/>
      <c r="AH435" s="4">
        <f t="shared" si="342"/>
        <v>0</v>
      </c>
      <c r="AI435" s="4">
        <f t="shared" si="342"/>
        <v>0</v>
      </c>
      <c r="AJ435" s="4">
        <f t="shared" si="342"/>
        <v>0</v>
      </c>
      <c r="AK435" s="4"/>
      <c r="AL435" s="4">
        <f>AL436</f>
        <v>0</v>
      </c>
      <c r="AM435" s="4"/>
    </row>
    <row r="436" spans="1:39" ht="15.75" hidden="1" outlineLevel="5" x14ac:dyDescent="0.2">
      <c r="A436" s="137" t="s">
        <v>35</v>
      </c>
      <c r="B436" s="137" t="s">
        <v>21</v>
      </c>
      <c r="C436" s="137" t="s">
        <v>133</v>
      </c>
      <c r="D436" s="137"/>
      <c r="E436" s="13" t="s">
        <v>134</v>
      </c>
      <c r="F436" s="4">
        <f t="shared" si="339"/>
        <v>39.9</v>
      </c>
      <c r="G436" s="4">
        <f t="shared" si="339"/>
        <v>0</v>
      </c>
      <c r="H436" s="4">
        <f t="shared" si="339"/>
        <v>39.9</v>
      </c>
      <c r="I436" s="4">
        <f t="shared" si="339"/>
        <v>0</v>
      </c>
      <c r="J436" s="4">
        <f t="shared" si="339"/>
        <v>0</v>
      </c>
      <c r="K436" s="4">
        <f t="shared" si="339"/>
        <v>0</v>
      </c>
      <c r="L436" s="4">
        <f t="shared" si="339"/>
        <v>39.9</v>
      </c>
      <c r="M436" s="4">
        <f t="shared" si="339"/>
        <v>0</v>
      </c>
      <c r="N436" s="4">
        <f t="shared" si="339"/>
        <v>39.9</v>
      </c>
      <c r="O436" s="4">
        <f t="shared" si="339"/>
        <v>0</v>
      </c>
      <c r="P436" s="4">
        <f t="shared" si="339"/>
        <v>27.900000000000002</v>
      </c>
      <c r="Q436" s="4">
        <f t="shared" si="339"/>
        <v>67.8</v>
      </c>
      <c r="R436" s="4">
        <f t="shared" si="339"/>
        <v>0</v>
      </c>
      <c r="S436" s="4">
        <f t="shared" si="339"/>
        <v>67.8</v>
      </c>
      <c r="T436" s="4">
        <f t="shared" si="339"/>
        <v>0</v>
      </c>
      <c r="U436" s="4">
        <f t="shared" si="339"/>
        <v>0</v>
      </c>
      <c r="V436" s="4"/>
      <c r="W436" s="4">
        <f t="shared" si="340"/>
        <v>0</v>
      </c>
      <c r="X436" s="4">
        <f t="shared" si="340"/>
        <v>0</v>
      </c>
      <c r="Y436" s="4">
        <f t="shared" si="340"/>
        <v>0</v>
      </c>
      <c r="Z436" s="4">
        <f t="shared" si="340"/>
        <v>0</v>
      </c>
      <c r="AA436" s="4">
        <f t="shared" si="340"/>
        <v>0</v>
      </c>
      <c r="AB436" s="4"/>
      <c r="AC436" s="4">
        <f>AC437</f>
        <v>0</v>
      </c>
      <c r="AD436" s="4"/>
      <c r="AE436" s="4">
        <f t="shared" si="341"/>
        <v>0</v>
      </c>
      <c r="AF436" s="4">
        <f t="shared" si="341"/>
        <v>0</v>
      </c>
      <c r="AG436" s="4"/>
      <c r="AH436" s="4">
        <f t="shared" si="342"/>
        <v>0</v>
      </c>
      <c r="AI436" s="4">
        <f t="shared" si="342"/>
        <v>0</v>
      </c>
      <c r="AJ436" s="4">
        <f t="shared" si="342"/>
        <v>0</v>
      </c>
      <c r="AK436" s="4"/>
      <c r="AL436" s="4">
        <f>AL437</f>
        <v>0</v>
      </c>
      <c r="AM436" s="4"/>
    </row>
    <row r="437" spans="1:39" ht="31.5" hidden="1" outlineLevel="7" x14ac:dyDescent="0.2">
      <c r="A437" s="138" t="s">
        <v>35</v>
      </c>
      <c r="B437" s="138" t="s">
        <v>21</v>
      </c>
      <c r="C437" s="138" t="s">
        <v>133</v>
      </c>
      <c r="D437" s="138" t="s">
        <v>11</v>
      </c>
      <c r="E437" s="11" t="s">
        <v>12</v>
      </c>
      <c r="F437" s="5">
        <v>39.9</v>
      </c>
      <c r="G437" s="5"/>
      <c r="H437" s="5">
        <f>SUM(F437:G437)</f>
        <v>39.9</v>
      </c>
      <c r="I437" s="5"/>
      <c r="J437" s="5"/>
      <c r="K437" s="5"/>
      <c r="L437" s="5">
        <f>SUM(H437:K437)</f>
        <v>39.9</v>
      </c>
      <c r="M437" s="5"/>
      <c r="N437" s="5">
        <f>SUM(L437:M437)</f>
        <v>39.9</v>
      </c>
      <c r="O437" s="5"/>
      <c r="P437" s="5">
        <f>10.8+17.1</f>
        <v>27.900000000000002</v>
      </c>
      <c r="Q437" s="5">
        <f>SUM(N437:P437)</f>
        <v>67.8</v>
      </c>
      <c r="R437" s="5"/>
      <c r="S437" s="5">
        <f>SUM(Q437:R437)</f>
        <v>67.8</v>
      </c>
      <c r="T437" s="5"/>
      <c r="U437" s="5"/>
      <c r="V437" s="5"/>
      <c r="W437" s="5"/>
      <c r="X437" s="5">
        <f>SUM(V437:W437)</f>
        <v>0</v>
      </c>
      <c r="Y437" s="5"/>
      <c r="Z437" s="5">
        <f>SUM(X437:Y437)</f>
        <v>0</v>
      </c>
      <c r="AA437" s="5"/>
      <c r="AB437" s="5"/>
      <c r="AC437" s="5"/>
      <c r="AD437" s="5"/>
      <c r="AE437" s="5"/>
      <c r="AF437" s="5"/>
      <c r="AG437" s="5"/>
      <c r="AH437" s="5"/>
      <c r="AI437" s="5">
        <f>SUM(AG437:AH437)</f>
        <v>0</v>
      </c>
      <c r="AJ437" s="5"/>
      <c r="AK437" s="5"/>
      <c r="AL437" s="5"/>
      <c r="AM437" s="5"/>
    </row>
    <row r="438" spans="1:39" ht="31.5" hidden="1" outlineLevel="7" x14ac:dyDescent="0.2">
      <c r="A438" s="137" t="s">
        <v>35</v>
      </c>
      <c r="B438" s="137" t="s">
        <v>21</v>
      </c>
      <c r="C438" s="137" t="s">
        <v>170</v>
      </c>
      <c r="D438" s="137"/>
      <c r="E438" s="33" t="s">
        <v>171</v>
      </c>
      <c r="F438" s="4">
        <f t="shared" ref="F438:U441" si="343">F439</f>
        <v>89</v>
      </c>
      <c r="G438" s="4">
        <f t="shared" si="343"/>
        <v>0</v>
      </c>
      <c r="H438" s="4">
        <f t="shared" si="343"/>
        <v>89</v>
      </c>
      <c r="I438" s="4">
        <f t="shared" si="343"/>
        <v>0</v>
      </c>
      <c r="J438" s="4">
        <f t="shared" si="343"/>
        <v>0</v>
      </c>
      <c r="K438" s="4">
        <f t="shared" si="343"/>
        <v>0</v>
      </c>
      <c r="L438" s="4">
        <f t="shared" si="343"/>
        <v>89</v>
      </c>
      <c r="M438" s="4">
        <f t="shared" si="343"/>
        <v>0</v>
      </c>
      <c r="N438" s="4">
        <f t="shared" si="343"/>
        <v>89</v>
      </c>
      <c r="O438" s="4">
        <f t="shared" si="343"/>
        <v>0</v>
      </c>
      <c r="P438" s="4">
        <f t="shared" si="343"/>
        <v>0</v>
      </c>
      <c r="Q438" s="4">
        <f t="shared" si="343"/>
        <v>89</v>
      </c>
      <c r="R438" s="4">
        <f t="shared" si="343"/>
        <v>0</v>
      </c>
      <c r="S438" s="4">
        <f t="shared" si="343"/>
        <v>89</v>
      </c>
      <c r="T438" s="4">
        <f t="shared" si="343"/>
        <v>0</v>
      </c>
      <c r="U438" s="4">
        <f t="shared" si="343"/>
        <v>0</v>
      </c>
      <c r="V438" s="4"/>
      <c r="W438" s="4">
        <f t="shared" ref="W438:AF441" si="344">W439</f>
        <v>0</v>
      </c>
      <c r="X438" s="4">
        <f t="shared" si="344"/>
        <v>0</v>
      </c>
      <c r="Y438" s="4">
        <f t="shared" si="344"/>
        <v>0</v>
      </c>
      <c r="Z438" s="4">
        <f t="shared" si="344"/>
        <v>0</v>
      </c>
      <c r="AA438" s="4">
        <f t="shared" si="344"/>
        <v>0</v>
      </c>
      <c r="AB438" s="4">
        <f t="shared" si="344"/>
        <v>0</v>
      </c>
      <c r="AC438" s="4">
        <f t="shared" si="344"/>
        <v>0</v>
      </c>
      <c r="AD438" s="4">
        <f t="shared" si="344"/>
        <v>0</v>
      </c>
      <c r="AE438" s="4">
        <f t="shared" si="344"/>
        <v>0</v>
      </c>
      <c r="AF438" s="4">
        <f t="shared" si="344"/>
        <v>0</v>
      </c>
      <c r="AG438" s="4"/>
      <c r="AH438" s="4">
        <f t="shared" ref="AH438:AM441" si="345">AH439</f>
        <v>0</v>
      </c>
      <c r="AI438" s="4">
        <f t="shared" si="345"/>
        <v>0</v>
      </c>
      <c r="AJ438" s="4">
        <f t="shared" si="345"/>
        <v>0</v>
      </c>
      <c r="AK438" s="4">
        <f t="shared" si="345"/>
        <v>0</v>
      </c>
      <c r="AL438" s="4">
        <f t="shared" si="345"/>
        <v>0</v>
      </c>
      <c r="AM438" s="4">
        <f t="shared" si="345"/>
        <v>0</v>
      </c>
    </row>
    <row r="439" spans="1:39" ht="47.25" hidden="1" outlineLevel="7" x14ac:dyDescent="0.2">
      <c r="A439" s="137" t="s">
        <v>35</v>
      </c>
      <c r="B439" s="137" t="s">
        <v>21</v>
      </c>
      <c r="C439" s="137" t="s">
        <v>188</v>
      </c>
      <c r="D439" s="137"/>
      <c r="E439" s="13" t="s">
        <v>189</v>
      </c>
      <c r="F439" s="4">
        <f t="shared" si="343"/>
        <v>89</v>
      </c>
      <c r="G439" s="4">
        <f t="shared" si="343"/>
        <v>0</v>
      </c>
      <c r="H439" s="4">
        <f t="shared" si="343"/>
        <v>89</v>
      </c>
      <c r="I439" s="4">
        <f t="shared" si="343"/>
        <v>0</v>
      </c>
      <c r="J439" s="4">
        <f t="shared" si="343"/>
        <v>0</v>
      </c>
      <c r="K439" s="4">
        <f t="shared" si="343"/>
        <v>0</v>
      </c>
      <c r="L439" s="4">
        <f t="shared" si="343"/>
        <v>89</v>
      </c>
      <c r="M439" s="4">
        <f t="shared" si="343"/>
        <v>0</v>
      </c>
      <c r="N439" s="4">
        <f t="shared" si="343"/>
        <v>89</v>
      </c>
      <c r="O439" s="4">
        <f t="shared" si="343"/>
        <v>0</v>
      </c>
      <c r="P439" s="4">
        <f t="shared" si="343"/>
        <v>0</v>
      </c>
      <c r="Q439" s="4">
        <f t="shared" si="343"/>
        <v>89</v>
      </c>
      <c r="R439" s="4">
        <f t="shared" si="343"/>
        <v>0</v>
      </c>
      <c r="S439" s="4">
        <f t="shared" si="343"/>
        <v>89</v>
      </c>
      <c r="T439" s="4">
        <f t="shared" si="343"/>
        <v>0</v>
      </c>
      <c r="U439" s="4">
        <f t="shared" si="343"/>
        <v>0</v>
      </c>
      <c r="V439" s="4"/>
      <c r="W439" s="4">
        <f t="shared" si="344"/>
        <v>0</v>
      </c>
      <c r="X439" s="4">
        <f t="shared" si="344"/>
        <v>0</v>
      </c>
      <c r="Y439" s="4">
        <f t="shared" si="344"/>
        <v>0</v>
      </c>
      <c r="Z439" s="4">
        <f t="shared" si="344"/>
        <v>0</v>
      </c>
      <c r="AA439" s="4">
        <f t="shared" si="344"/>
        <v>0</v>
      </c>
      <c r="AB439" s="4">
        <f t="shared" si="344"/>
        <v>0</v>
      </c>
      <c r="AC439" s="4">
        <f t="shared" si="344"/>
        <v>0</v>
      </c>
      <c r="AD439" s="4">
        <f t="shared" si="344"/>
        <v>0</v>
      </c>
      <c r="AE439" s="4">
        <f t="shared" si="344"/>
        <v>0</v>
      </c>
      <c r="AF439" s="4">
        <f t="shared" si="344"/>
        <v>0</v>
      </c>
      <c r="AG439" s="4"/>
      <c r="AH439" s="4">
        <f t="shared" si="345"/>
        <v>0</v>
      </c>
      <c r="AI439" s="4">
        <f t="shared" si="345"/>
        <v>0</v>
      </c>
      <c r="AJ439" s="4">
        <f t="shared" si="345"/>
        <v>0</v>
      </c>
      <c r="AK439" s="4">
        <f t="shared" si="345"/>
        <v>0</v>
      </c>
      <c r="AL439" s="4">
        <f t="shared" si="345"/>
        <v>0</v>
      </c>
      <c r="AM439" s="4">
        <f t="shared" si="345"/>
        <v>0</v>
      </c>
    </row>
    <row r="440" spans="1:39" ht="31.5" hidden="1" outlineLevel="7" x14ac:dyDescent="0.2">
      <c r="A440" s="137" t="s">
        <v>35</v>
      </c>
      <c r="B440" s="137" t="s">
        <v>21</v>
      </c>
      <c r="C440" s="137" t="s">
        <v>274</v>
      </c>
      <c r="D440" s="137"/>
      <c r="E440" s="13" t="s">
        <v>57</v>
      </c>
      <c r="F440" s="4">
        <f t="shared" si="343"/>
        <v>89</v>
      </c>
      <c r="G440" s="4">
        <f t="shared" si="343"/>
        <v>0</v>
      </c>
      <c r="H440" s="4">
        <f t="shared" si="343"/>
        <v>89</v>
      </c>
      <c r="I440" s="4">
        <f t="shared" si="343"/>
        <v>0</v>
      </c>
      <c r="J440" s="4">
        <f t="shared" si="343"/>
        <v>0</v>
      </c>
      <c r="K440" s="4">
        <f t="shared" si="343"/>
        <v>0</v>
      </c>
      <c r="L440" s="4">
        <f t="shared" si="343"/>
        <v>89</v>
      </c>
      <c r="M440" s="4">
        <f t="shared" si="343"/>
        <v>0</v>
      </c>
      <c r="N440" s="4">
        <f t="shared" si="343"/>
        <v>89</v>
      </c>
      <c r="O440" s="4">
        <f t="shared" si="343"/>
        <v>0</v>
      </c>
      <c r="P440" s="4">
        <f t="shared" si="343"/>
        <v>0</v>
      </c>
      <c r="Q440" s="4">
        <f t="shared" si="343"/>
        <v>89</v>
      </c>
      <c r="R440" s="4">
        <f t="shared" si="343"/>
        <v>0</v>
      </c>
      <c r="S440" s="4">
        <f t="shared" si="343"/>
        <v>89</v>
      </c>
      <c r="T440" s="4">
        <f t="shared" si="343"/>
        <v>0</v>
      </c>
      <c r="U440" s="4">
        <f t="shared" si="343"/>
        <v>0</v>
      </c>
      <c r="V440" s="4"/>
      <c r="W440" s="4">
        <f t="shared" si="344"/>
        <v>0</v>
      </c>
      <c r="X440" s="4">
        <f t="shared" si="344"/>
        <v>0</v>
      </c>
      <c r="Y440" s="4">
        <f t="shared" si="344"/>
        <v>0</v>
      </c>
      <c r="Z440" s="4">
        <f t="shared" si="344"/>
        <v>0</v>
      </c>
      <c r="AA440" s="4">
        <f t="shared" si="344"/>
        <v>0</v>
      </c>
      <c r="AB440" s="4">
        <f t="shared" si="344"/>
        <v>0</v>
      </c>
      <c r="AC440" s="4">
        <f t="shared" si="344"/>
        <v>0</v>
      </c>
      <c r="AD440" s="4">
        <f t="shared" si="344"/>
        <v>0</v>
      </c>
      <c r="AE440" s="4">
        <f t="shared" si="344"/>
        <v>0</v>
      </c>
      <c r="AF440" s="4">
        <f t="shared" si="344"/>
        <v>0</v>
      </c>
      <c r="AG440" s="4"/>
      <c r="AH440" s="4">
        <f t="shared" si="345"/>
        <v>0</v>
      </c>
      <c r="AI440" s="4">
        <f t="shared" si="345"/>
        <v>0</v>
      </c>
      <c r="AJ440" s="4">
        <f t="shared" si="345"/>
        <v>0</v>
      </c>
      <c r="AK440" s="4">
        <f t="shared" si="345"/>
        <v>0</v>
      </c>
      <c r="AL440" s="4">
        <f t="shared" si="345"/>
        <v>0</v>
      </c>
      <c r="AM440" s="4">
        <f t="shared" si="345"/>
        <v>0</v>
      </c>
    </row>
    <row r="441" spans="1:39" ht="31.5" hidden="1" outlineLevel="7" x14ac:dyDescent="0.2">
      <c r="A441" s="137" t="s">
        <v>35</v>
      </c>
      <c r="B441" s="137" t="s">
        <v>21</v>
      </c>
      <c r="C441" s="137" t="s">
        <v>275</v>
      </c>
      <c r="D441" s="137"/>
      <c r="E441" s="13" t="s">
        <v>276</v>
      </c>
      <c r="F441" s="4">
        <f t="shared" si="343"/>
        <v>89</v>
      </c>
      <c r="G441" s="4">
        <f t="shared" si="343"/>
        <v>0</v>
      </c>
      <c r="H441" s="4">
        <f t="shared" si="343"/>
        <v>89</v>
      </c>
      <c r="I441" s="4">
        <f t="shared" si="343"/>
        <v>0</v>
      </c>
      <c r="J441" s="4">
        <f t="shared" si="343"/>
        <v>0</v>
      </c>
      <c r="K441" s="4">
        <f t="shared" si="343"/>
        <v>0</v>
      </c>
      <c r="L441" s="4">
        <f t="shared" si="343"/>
        <v>89</v>
      </c>
      <c r="M441" s="4">
        <f t="shared" si="343"/>
        <v>0</v>
      </c>
      <c r="N441" s="4">
        <f t="shared" si="343"/>
        <v>89</v>
      </c>
      <c r="O441" s="4">
        <f t="shared" si="343"/>
        <v>0</v>
      </c>
      <c r="P441" s="4">
        <f t="shared" si="343"/>
        <v>0</v>
      </c>
      <c r="Q441" s="4">
        <f t="shared" si="343"/>
        <v>89</v>
      </c>
      <c r="R441" s="4">
        <f t="shared" si="343"/>
        <v>0</v>
      </c>
      <c r="S441" s="4">
        <f t="shared" si="343"/>
        <v>89</v>
      </c>
      <c r="T441" s="4">
        <f t="shared" si="343"/>
        <v>0</v>
      </c>
      <c r="U441" s="4">
        <f t="shared" si="343"/>
        <v>0</v>
      </c>
      <c r="V441" s="4"/>
      <c r="W441" s="4">
        <f t="shared" si="344"/>
        <v>0</v>
      </c>
      <c r="X441" s="4">
        <f t="shared" si="344"/>
        <v>0</v>
      </c>
      <c r="Y441" s="4">
        <f t="shared" si="344"/>
        <v>0</v>
      </c>
      <c r="Z441" s="4">
        <f t="shared" si="344"/>
        <v>0</v>
      </c>
      <c r="AA441" s="4">
        <f t="shared" si="344"/>
        <v>0</v>
      </c>
      <c r="AB441" s="4">
        <f t="shared" si="344"/>
        <v>0</v>
      </c>
      <c r="AC441" s="4">
        <f t="shared" si="344"/>
        <v>0</v>
      </c>
      <c r="AD441" s="4">
        <f t="shared" si="344"/>
        <v>0</v>
      </c>
      <c r="AE441" s="4">
        <f t="shared" si="344"/>
        <v>0</v>
      </c>
      <c r="AF441" s="4">
        <f t="shared" si="344"/>
        <v>0</v>
      </c>
      <c r="AG441" s="4"/>
      <c r="AH441" s="4">
        <f t="shared" si="345"/>
        <v>0</v>
      </c>
      <c r="AI441" s="4">
        <f t="shared" si="345"/>
        <v>0</v>
      </c>
      <c r="AJ441" s="4">
        <f t="shared" si="345"/>
        <v>0</v>
      </c>
      <c r="AK441" s="4">
        <f t="shared" si="345"/>
        <v>0</v>
      </c>
      <c r="AL441" s="4">
        <f t="shared" si="345"/>
        <v>0</v>
      </c>
      <c r="AM441" s="4">
        <f t="shared" si="345"/>
        <v>0</v>
      </c>
    </row>
    <row r="442" spans="1:39" ht="31.5" hidden="1" outlineLevel="7" x14ac:dyDescent="0.2">
      <c r="A442" s="138" t="s">
        <v>35</v>
      </c>
      <c r="B442" s="138" t="s">
        <v>21</v>
      </c>
      <c r="C442" s="138" t="s">
        <v>275</v>
      </c>
      <c r="D442" s="138" t="s">
        <v>92</v>
      </c>
      <c r="E442" s="11" t="s">
        <v>93</v>
      </c>
      <c r="F442" s="5">
        <v>89</v>
      </c>
      <c r="G442" s="5"/>
      <c r="H442" s="5">
        <f>SUM(F442:G442)</f>
        <v>89</v>
      </c>
      <c r="I442" s="5"/>
      <c r="J442" s="5"/>
      <c r="K442" s="5"/>
      <c r="L442" s="5">
        <f>SUM(H442:K442)</f>
        <v>89</v>
      </c>
      <c r="M442" s="5"/>
      <c r="N442" s="5">
        <f>SUM(L442:M442)</f>
        <v>89</v>
      </c>
      <c r="O442" s="5"/>
      <c r="P442" s="5"/>
      <c r="Q442" s="5">
        <f>SUM(N442:P442)</f>
        <v>89</v>
      </c>
      <c r="R442" s="5"/>
      <c r="S442" s="5">
        <f>SUM(Q442:R442)</f>
        <v>89</v>
      </c>
      <c r="T442" s="5"/>
      <c r="U442" s="5"/>
      <c r="V442" s="5"/>
      <c r="W442" s="5"/>
      <c r="X442" s="5">
        <f>SUM(V442:W442)</f>
        <v>0</v>
      </c>
      <c r="Y442" s="5"/>
      <c r="Z442" s="5">
        <f>SUM(X442:Y442)</f>
        <v>0</v>
      </c>
      <c r="AA442" s="5"/>
      <c r="AB442" s="5">
        <f>SUM(Z442:AA442)</f>
        <v>0</v>
      </c>
      <c r="AC442" s="5"/>
      <c r="AD442" s="5">
        <f>SUM(AB442:AC442)</f>
        <v>0</v>
      </c>
      <c r="AE442" s="5"/>
      <c r="AF442" s="5"/>
      <c r="AG442" s="5"/>
      <c r="AH442" s="5"/>
      <c r="AI442" s="5">
        <f>SUM(AG442:AH442)</f>
        <v>0</v>
      </c>
      <c r="AJ442" s="5"/>
      <c r="AK442" s="5">
        <f>SUM(AI442:AJ442)</f>
        <v>0</v>
      </c>
      <c r="AL442" s="5"/>
      <c r="AM442" s="5">
        <f>SUM(AK442:AL442)</f>
        <v>0</v>
      </c>
    </row>
    <row r="443" spans="1:39" ht="31.5" hidden="1" outlineLevel="2" x14ac:dyDescent="0.2">
      <c r="A443" s="137" t="s">
        <v>35</v>
      </c>
      <c r="B443" s="137" t="s">
        <v>21</v>
      </c>
      <c r="C443" s="137" t="s">
        <v>52</v>
      </c>
      <c r="D443" s="137"/>
      <c r="E443" s="13" t="s">
        <v>53</v>
      </c>
      <c r="F443" s="4">
        <f t="shared" ref="F443:AM443" si="346">F444+F448</f>
        <v>405</v>
      </c>
      <c r="G443" s="4">
        <f t="shared" si="346"/>
        <v>0</v>
      </c>
      <c r="H443" s="4">
        <f t="shared" si="346"/>
        <v>405</v>
      </c>
      <c r="I443" s="4">
        <f t="shared" si="346"/>
        <v>0</v>
      </c>
      <c r="J443" s="4">
        <f t="shared" si="346"/>
        <v>0</v>
      </c>
      <c r="K443" s="4">
        <f t="shared" si="346"/>
        <v>0</v>
      </c>
      <c r="L443" s="4">
        <f t="shared" si="346"/>
        <v>405</v>
      </c>
      <c r="M443" s="4">
        <f t="shared" si="346"/>
        <v>0</v>
      </c>
      <c r="N443" s="4">
        <f t="shared" si="346"/>
        <v>405</v>
      </c>
      <c r="O443" s="4">
        <f t="shared" si="346"/>
        <v>0</v>
      </c>
      <c r="P443" s="4">
        <f t="shared" si="346"/>
        <v>0</v>
      </c>
      <c r="Q443" s="4">
        <f t="shared" si="346"/>
        <v>405</v>
      </c>
      <c r="R443" s="4">
        <f t="shared" si="346"/>
        <v>0</v>
      </c>
      <c r="S443" s="4">
        <f t="shared" si="346"/>
        <v>405</v>
      </c>
      <c r="T443" s="4">
        <f t="shared" si="346"/>
        <v>250</v>
      </c>
      <c r="U443" s="4">
        <f t="shared" si="346"/>
        <v>0</v>
      </c>
      <c r="V443" s="4">
        <f t="shared" si="346"/>
        <v>250</v>
      </c>
      <c r="W443" s="4">
        <f t="shared" si="346"/>
        <v>0</v>
      </c>
      <c r="X443" s="4">
        <f t="shared" si="346"/>
        <v>250</v>
      </c>
      <c r="Y443" s="4">
        <f t="shared" si="346"/>
        <v>0</v>
      </c>
      <c r="Z443" s="4">
        <f t="shared" si="346"/>
        <v>250</v>
      </c>
      <c r="AA443" s="4">
        <f t="shared" si="346"/>
        <v>0</v>
      </c>
      <c r="AB443" s="4">
        <f t="shared" si="346"/>
        <v>250</v>
      </c>
      <c r="AC443" s="4">
        <f t="shared" si="346"/>
        <v>0</v>
      </c>
      <c r="AD443" s="4">
        <f t="shared" si="346"/>
        <v>250</v>
      </c>
      <c r="AE443" s="4">
        <f t="shared" si="346"/>
        <v>250</v>
      </c>
      <c r="AF443" s="4">
        <f t="shared" si="346"/>
        <v>0</v>
      </c>
      <c r="AG443" s="4">
        <f t="shared" si="346"/>
        <v>250</v>
      </c>
      <c r="AH443" s="4">
        <f t="shared" si="346"/>
        <v>0</v>
      </c>
      <c r="AI443" s="4">
        <f t="shared" si="346"/>
        <v>250</v>
      </c>
      <c r="AJ443" s="4">
        <f t="shared" si="346"/>
        <v>0</v>
      </c>
      <c r="AK443" s="4">
        <f t="shared" si="346"/>
        <v>250</v>
      </c>
      <c r="AL443" s="4">
        <f t="shared" si="346"/>
        <v>0</v>
      </c>
      <c r="AM443" s="4">
        <f t="shared" si="346"/>
        <v>250</v>
      </c>
    </row>
    <row r="444" spans="1:39" ht="31.5" hidden="1" outlineLevel="3" x14ac:dyDescent="0.2">
      <c r="A444" s="137" t="s">
        <v>35</v>
      </c>
      <c r="B444" s="137" t="s">
        <v>21</v>
      </c>
      <c r="C444" s="137" t="s">
        <v>98</v>
      </c>
      <c r="D444" s="137"/>
      <c r="E444" s="13" t="s">
        <v>99</v>
      </c>
      <c r="F444" s="4">
        <f t="shared" ref="F444:O446" si="347">F445</f>
        <v>325</v>
      </c>
      <c r="G444" s="4">
        <f t="shared" si="347"/>
        <v>0</v>
      </c>
      <c r="H444" s="4">
        <f t="shared" si="347"/>
        <v>325</v>
      </c>
      <c r="I444" s="4">
        <f t="shared" si="347"/>
        <v>0</v>
      </c>
      <c r="J444" s="4">
        <f t="shared" si="347"/>
        <v>0</v>
      </c>
      <c r="K444" s="4">
        <f t="shared" si="347"/>
        <v>0</v>
      </c>
      <c r="L444" s="4">
        <f t="shared" si="347"/>
        <v>325</v>
      </c>
      <c r="M444" s="4">
        <f t="shared" si="347"/>
        <v>0</v>
      </c>
      <c r="N444" s="4">
        <f t="shared" si="347"/>
        <v>325</v>
      </c>
      <c r="O444" s="4">
        <f t="shared" si="347"/>
        <v>0</v>
      </c>
      <c r="P444" s="4">
        <f t="shared" ref="P444:Y446" si="348">P445</f>
        <v>0</v>
      </c>
      <c r="Q444" s="4">
        <f t="shared" si="348"/>
        <v>325</v>
      </c>
      <c r="R444" s="4">
        <f t="shared" si="348"/>
        <v>0</v>
      </c>
      <c r="S444" s="4">
        <f t="shared" si="348"/>
        <v>325</v>
      </c>
      <c r="T444" s="4">
        <f t="shared" si="348"/>
        <v>250</v>
      </c>
      <c r="U444" s="4">
        <f t="shared" si="348"/>
        <v>0</v>
      </c>
      <c r="V444" s="4">
        <f t="shared" si="348"/>
        <v>250</v>
      </c>
      <c r="W444" s="4">
        <f t="shared" si="348"/>
        <v>0</v>
      </c>
      <c r="X444" s="4">
        <f t="shared" si="348"/>
        <v>250</v>
      </c>
      <c r="Y444" s="4">
        <f t="shared" si="348"/>
        <v>0</v>
      </c>
      <c r="Z444" s="4">
        <f t="shared" ref="Z444:AI446" si="349">Z445</f>
        <v>250</v>
      </c>
      <c r="AA444" s="4">
        <f t="shared" si="349"/>
        <v>0</v>
      </c>
      <c r="AB444" s="4">
        <f t="shared" si="349"/>
        <v>250</v>
      </c>
      <c r="AC444" s="4">
        <f t="shared" si="349"/>
        <v>0</v>
      </c>
      <c r="AD444" s="4">
        <f t="shared" si="349"/>
        <v>250</v>
      </c>
      <c r="AE444" s="4">
        <f t="shared" si="349"/>
        <v>250</v>
      </c>
      <c r="AF444" s="4">
        <f t="shared" si="349"/>
        <v>0</v>
      </c>
      <c r="AG444" s="4">
        <f t="shared" si="349"/>
        <v>250</v>
      </c>
      <c r="AH444" s="4">
        <f t="shared" si="349"/>
        <v>0</v>
      </c>
      <c r="AI444" s="4">
        <f t="shared" si="349"/>
        <v>250</v>
      </c>
      <c r="AJ444" s="4">
        <f t="shared" ref="AJ444:AM446" si="350">AJ445</f>
        <v>0</v>
      </c>
      <c r="AK444" s="4">
        <f t="shared" si="350"/>
        <v>250</v>
      </c>
      <c r="AL444" s="4">
        <f t="shared" si="350"/>
        <v>0</v>
      </c>
      <c r="AM444" s="4">
        <f t="shared" si="350"/>
        <v>250</v>
      </c>
    </row>
    <row r="445" spans="1:39" ht="47.25" hidden="1" outlineLevel="4" x14ac:dyDescent="0.2">
      <c r="A445" s="137" t="s">
        <v>35</v>
      </c>
      <c r="B445" s="137" t="s">
        <v>21</v>
      </c>
      <c r="C445" s="137" t="s">
        <v>100</v>
      </c>
      <c r="D445" s="137"/>
      <c r="E445" s="13" t="s">
        <v>101</v>
      </c>
      <c r="F445" s="4">
        <f t="shared" si="347"/>
        <v>325</v>
      </c>
      <c r="G445" s="4">
        <f t="shared" si="347"/>
        <v>0</v>
      </c>
      <c r="H445" s="4">
        <f t="shared" si="347"/>
        <v>325</v>
      </c>
      <c r="I445" s="4">
        <f t="shared" si="347"/>
        <v>0</v>
      </c>
      <c r="J445" s="4">
        <f t="shared" si="347"/>
        <v>0</v>
      </c>
      <c r="K445" s="4">
        <f t="shared" si="347"/>
        <v>0</v>
      </c>
      <c r="L445" s="4">
        <f t="shared" si="347"/>
        <v>325</v>
      </c>
      <c r="M445" s="4">
        <f t="shared" si="347"/>
        <v>0</v>
      </c>
      <c r="N445" s="4">
        <f t="shared" si="347"/>
        <v>325</v>
      </c>
      <c r="O445" s="4">
        <f t="shared" si="347"/>
        <v>0</v>
      </c>
      <c r="P445" s="4">
        <f t="shared" si="348"/>
        <v>0</v>
      </c>
      <c r="Q445" s="4">
        <f t="shared" si="348"/>
        <v>325</v>
      </c>
      <c r="R445" s="4">
        <f t="shared" si="348"/>
        <v>0</v>
      </c>
      <c r="S445" s="4">
        <f t="shared" si="348"/>
        <v>325</v>
      </c>
      <c r="T445" s="4">
        <f t="shared" si="348"/>
        <v>250</v>
      </c>
      <c r="U445" s="4">
        <f t="shared" si="348"/>
        <v>0</v>
      </c>
      <c r="V445" s="4">
        <f t="shared" si="348"/>
        <v>250</v>
      </c>
      <c r="W445" s="4">
        <f t="shared" si="348"/>
        <v>0</v>
      </c>
      <c r="X445" s="4">
        <f t="shared" si="348"/>
        <v>250</v>
      </c>
      <c r="Y445" s="4">
        <f t="shared" si="348"/>
        <v>0</v>
      </c>
      <c r="Z445" s="4">
        <f t="shared" si="349"/>
        <v>250</v>
      </c>
      <c r="AA445" s="4">
        <f t="shared" si="349"/>
        <v>0</v>
      </c>
      <c r="AB445" s="4">
        <f t="shared" si="349"/>
        <v>250</v>
      </c>
      <c r="AC445" s="4">
        <f t="shared" si="349"/>
        <v>0</v>
      </c>
      <c r="AD445" s="4">
        <f t="shared" si="349"/>
        <v>250</v>
      </c>
      <c r="AE445" s="4">
        <f t="shared" si="349"/>
        <v>250</v>
      </c>
      <c r="AF445" s="4">
        <f t="shared" si="349"/>
        <v>0</v>
      </c>
      <c r="AG445" s="4">
        <f t="shared" si="349"/>
        <v>250</v>
      </c>
      <c r="AH445" s="4">
        <f t="shared" si="349"/>
        <v>0</v>
      </c>
      <c r="AI445" s="4">
        <f t="shared" si="349"/>
        <v>250</v>
      </c>
      <c r="AJ445" s="4">
        <f t="shared" si="350"/>
        <v>0</v>
      </c>
      <c r="AK445" s="4">
        <f t="shared" si="350"/>
        <v>250</v>
      </c>
      <c r="AL445" s="4">
        <f t="shared" si="350"/>
        <v>0</v>
      </c>
      <c r="AM445" s="4">
        <f t="shared" si="350"/>
        <v>250</v>
      </c>
    </row>
    <row r="446" spans="1:39" ht="15.75" hidden="1" outlineLevel="5" x14ac:dyDescent="0.2">
      <c r="A446" s="137" t="s">
        <v>35</v>
      </c>
      <c r="B446" s="137" t="s">
        <v>21</v>
      </c>
      <c r="C446" s="137" t="s">
        <v>102</v>
      </c>
      <c r="D446" s="137"/>
      <c r="E446" s="13" t="s">
        <v>103</v>
      </c>
      <c r="F446" s="4">
        <f t="shared" si="347"/>
        <v>325</v>
      </c>
      <c r="G446" s="4">
        <f t="shared" si="347"/>
        <v>0</v>
      </c>
      <c r="H446" s="4">
        <f t="shared" si="347"/>
        <v>325</v>
      </c>
      <c r="I446" s="4">
        <f t="shared" si="347"/>
        <v>0</v>
      </c>
      <c r="J446" s="4">
        <f t="shared" si="347"/>
        <v>0</v>
      </c>
      <c r="K446" s="4">
        <f t="shared" si="347"/>
        <v>0</v>
      </c>
      <c r="L446" s="4">
        <f t="shared" si="347"/>
        <v>325</v>
      </c>
      <c r="M446" s="4">
        <f t="shared" si="347"/>
        <v>0</v>
      </c>
      <c r="N446" s="4">
        <f t="shared" si="347"/>
        <v>325</v>
      </c>
      <c r="O446" s="4">
        <f t="shared" si="347"/>
        <v>0</v>
      </c>
      <c r="P446" s="4">
        <f t="shared" si="348"/>
        <v>0</v>
      </c>
      <c r="Q446" s="4">
        <f t="shared" si="348"/>
        <v>325</v>
      </c>
      <c r="R446" s="4">
        <f t="shared" si="348"/>
        <v>0</v>
      </c>
      <c r="S446" s="4">
        <f t="shared" si="348"/>
        <v>325</v>
      </c>
      <c r="T446" s="4">
        <f t="shared" si="348"/>
        <v>250</v>
      </c>
      <c r="U446" s="4">
        <f t="shared" si="348"/>
        <v>0</v>
      </c>
      <c r="V446" s="4">
        <f t="shared" si="348"/>
        <v>250</v>
      </c>
      <c r="W446" s="4">
        <f t="shared" si="348"/>
        <v>0</v>
      </c>
      <c r="X446" s="4">
        <f t="shared" si="348"/>
        <v>250</v>
      </c>
      <c r="Y446" s="4">
        <f t="shared" si="348"/>
        <v>0</v>
      </c>
      <c r="Z446" s="4">
        <f t="shared" si="349"/>
        <v>250</v>
      </c>
      <c r="AA446" s="4">
        <f t="shared" si="349"/>
        <v>0</v>
      </c>
      <c r="AB446" s="4">
        <f t="shared" si="349"/>
        <v>250</v>
      </c>
      <c r="AC446" s="4">
        <f t="shared" si="349"/>
        <v>0</v>
      </c>
      <c r="AD446" s="4">
        <f t="shared" si="349"/>
        <v>250</v>
      </c>
      <c r="AE446" s="4">
        <f t="shared" si="349"/>
        <v>250</v>
      </c>
      <c r="AF446" s="4">
        <f t="shared" si="349"/>
        <v>0</v>
      </c>
      <c r="AG446" s="4">
        <f t="shared" si="349"/>
        <v>250</v>
      </c>
      <c r="AH446" s="4">
        <f t="shared" si="349"/>
        <v>0</v>
      </c>
      <c r="AI446" s="4">
        <f t="shared" si="349"/>
        <v>250</v>
      </c>
      <c r="AJ446" s="4">
        <f t="shared" si="350"/>
        <v>0</v>
      </c>
      <c r="AK446" s="4">
        <f t="shared" si="350"/>
        <v>250</v>
      </c>
      <c r="AL446" s="4">
        <f t="shared" si="350"/>
        <v>0</v>
      </c>
      <c r="AM446" s="4">
        <f t="shared" si="350"/>
        <v>250</v>
      </c>
    </row>
    <row r="447" spans="1:39" ht="31.5" hidden="1" outlineLevel="7" x14ac:dyDescent="0.2">
      <c r="A447" s="138" t="s">
        <v>35</v>
      </c>
      <c r="B447" s="138" t="s">
        <v>21</v>
      </c>
      <c r="C447" s="138" t="s">
        <v>102</v>
      </c>
      <c r="D447" s="138" t="s">
        <v>11</v>
      </c>
      <c r="E447" s="11" t="s">
        <v>12</v>
      </c>
      <c r="F447" s="5">
        <v>325</v>
      </c>
      <c r="G447" s="5"/>
      <c r="H447" s="5">
        <f>SUM(F447:G447)</f>
        <v>325</v>
      </c>
      <c r="I447" s="5"/>
      <c r="J447" s="5"/>
      <c r="K447" s="5"/>
      <c r="L447" s="5">
        <f>SUM(H447:K447)</f>
        <v>325</v>
      </c>
      <c r="M447" s="5"/>
      <c r="N447" s="5">
        <f>SUM(L447:M447)</f>
        <v>325</v>
      </c>
      <c r="O447" s="5"/>
      <c r="P447" s="5"/>
      <c r="Q447" s="5">
        <f>SUM(N447:P447)</f>
        <v>325</v>
      </c>
      <c r="R447" s="5"/>
      <c r="S447" s="5">
        <f>SUM(Q447:R447)</f>
        <v>325</v>
      </c>
      <c r="T447" s="5">
        <v>250</v>
      </c>
      <c r="U447" s="5"/>
      <c r="V447" s="5">
        <f>SUM(T447:U447)</f>
        <v>250</v>
      </c>
      <c r="W447" s="5"/>
      <c r="X447" s="5">
        <f>SUM(V447:W447)</f>
        <v>250</v>
      </c>
      <c r="Y447" s="5"/>
      <c r="Z447" s="5">
        <f>SUM(X447:Y447)</f>
        <v>250</v>
      </c>
      <c r="AA447" s="5"/>
      <c r="AB447" s="5">
        <f>SUM(Z447:AA447)</f>
        <v>250</v>
      </c>
      <c r="AC447" s="5"/>
      <c r="AD447" s="5">
        <f>SUM(AB447:AC447)</f>
        <v>250</v>
      </c>
      <c r="AE447" s="5">
        <v>250</v>
      </c>
      <c r="AF447" s="5"/>
      <c r="AG447" s="5">
        <f>SUM(AE447:AF447)</f>
        <v>250</v>
      </c>
      <c r="AH447" s="5"/>
      <c r="AI447" s="5">
        <f>SUM(AG447:AH447)</f>
        <v>250</v>
      </c>
      <c r="AJ447" s="5"/>
      <c r="AK447" s="5">
        <f>SUM(AI447:AJ447)</f>
        <v>250</v>
      </c>
      <c r="AL447" s="5"/>
      <c r="AM447" s="5">
        <f>SUM(AK447:AL447)</f>
        <v>250</v>
      </c>
    </row>
    <row r="448" spans="1:39" ht="47.25" hidden="1" outlineLevel="3" x14ac:dyDescent="0.2">
      <c r="A448" s="137" t="s">
        <v>35</v>
      </c>
      <c r="B448" s="137" t="s">
        <v>21</v>
      </c>
      <c r="C448" s="137" t="s">
        <v>54</v>
      </c>
      <c r="D448" s="137"/>
      <c r="E448" s="13" t="s">
        <v>55</v>
      </c>
      <c r="F448" s="4">
        <f t="shared" ref="F448:U448" si="351">F449</f>
        <v>80</v>
      </c>
      <c r="G448" s="4">
        <f t="shared" si="351"/>
        <v>0</v>
      </c>
      <c r="H448" s="4">
        <f t="shared" si="351"/>
        <v>80</v>
      </c>
      <c r="I448" s="4">
        <f t="shared" si="351"/>
        <v>0</v>
      </c>
      <c r="J448" s="4">
        <f t="shared" si="351"/>
        <v>0</v>
      </c>
      <c r="K448" s="4">
        <f t="shared" si="351"/>
        <v>0</v>
      </c>
      <c r="L448" s="4">
        <f t="shared" si="351"/>
        <v>80</v>
      </c>
      <c r="M448" s="4">
        <f t="shared" si="351"/>
        <v>0</v>
      </c>
      <c r="N448" s="4">
        <f t="shared" si="351"/>
        <v>80</v>
      </c>
      <c r="O448" s="4">
        <f t="shared" si="351"/>
        <v>0</v>
      </c>
      <c r="P448" s="4">
        <f t="shared" si="351"/>
        <v>0</v>
      </c>
      <c r="Q448" s="4">
        <f t="shared" si="351"/>
        <v>80</v>
      </c>
      <c r="R448" s="4">
        <f t="shared" si="351"/>
        <v>0</v>
      </c>
      <c r="S448" s="4">
        <f t="shared" si="351"/>
        <v>80</v>
      </c>
      <c r="T448" s="4">
        <f t="shared" si="351"/>
        <v>0</v>
      </c>
      <c r="U448" s="4">
        <f t="shared" si="351"/>
        <v>0</v>
      </c>
      <c r="V448" s="4"/>
      <c r="W448" s="4">
        <f t="shared" ref="W448:AF448" si="352">W449</f>
        <v>0</v>
      </c>
      <c r="X448" s="4">
        <f t="shared" si="352"/>
        <v>0</v>
      </c>
      <c r="Y448" s="4">
        <f t="shared" si="352"/>
        <v>0</v>
      </c>
      <c r="Z448" s="4">
        <f t="shared" si="352"/>
        <v>0</v>
      </c>
      <c r="AA448" s="4">
        <f t="shared" si="352"/>
        <v>0</v>
      </c>
      <c r="AB448" s="4">
        <f t="shared" si="352"/>
        <v>0</v>
      </c>
      <c r="AC448" s="4">
        <f t="shared" si="352"/>
        <v>0</v>
      </c>
      <c r="AD448" s="4">
        <f t="shared" si="352"/>
        <v>0</v>
      </c>
      <c r="AE448" s="4">
        <f t="shared" si="352"/>
        <v>0</v>
      </c>
      <c r="AF448" s="4">
        <f t="shared" si="352"/>
        <v>0</v>
      </c>
      <c r="AG448" s="4"/>
      <c r="AH448" s="4">
        <f t="shared" ref="AH448:AM448" si="353">AH449</f>
        <v>0</v>
      </c>
      <c r="AI448" s="4">
        <f t="shared" si="353"/>
        <v>0</v>
      </c>
      <c r="AJ448" s="4">
        <f t="shared" si="353"/>
        <v>0</v>
      </c>
      <c r="AK448" s="4">
        <f t="shared" si="353"/>
        <v>0</v>
      </c>
      <c r="AL448" s="4">
        <f t="shared" si="353"/>
        <v>0</v>
      </c>
      <c r="AM448" s="4">
        <f t="shared" si="353"/>
        <v>0</v>
      </c>
    </row>
    <row r="449" spans="1:39" ht="47.25" hidden="1" outlineLevel="4" x14ac:dyDescent="0.2">
      <c r="A449" s="137" t="s">
        <v>35</v>
      </c>
      <c r="B449" s="137" t="s">
        <v>21</v>
      </c>
      <c r="C449" s="137" t="s">
        <v>113</v>
      </c>
      <c r="D449" s="137"/>
      <c r="E449" s="13" t="s">
        <v>114</v>
      </c>
      <c r="F449" s="4">
        <f t="shared" ref="F449:U449" si="354">F450+F452</f>
        <v>80</v>
      </c>
      <c r="G449" s="4">
        <f t="shared" si="354"/>
        <v>0</v>
      </c>
      <c r="H449" s="4">
        <f t="shared" si="354"/>
        <v>80</v>
      </c>
      <c r="I449" s="4">
        <f t="shared" si="354"/>
        <v>0</v>
      </c>
      <c r="J449" s="4">
        <f t="shared" si="354"/>
        <v>0</v>
      </c>
      <c r="K449" s="4">
        <f t="shared" si="354"/>
        <v>0</v>
      </c>
      <c r="L449" s="4">
        <f t="shared" si="354"/>
        <v>80</v>
      </c>
      <c r="M449" s="4">
        <f t="shared" si="354"/>
        <v>0</v>
      </c>
      <c r="N449" s="4">
        <f t="shared" si="354"/>
        <v>80</v>
      </c>
      <c r="O449" s="4">
        <f t="shared" si="354"/>
        <v>0</v>
      </c>
      <c r="P449" s="4">
        <f t="shared" si="354"/>
        <v>0</v>
      </c>
      <c r="Q449" s="4">
        <f t="shared" si="354"/>
        <v>80</v>
      </c>
      <c r="R449" s="4">
        <f t="shared" si="354"/>
        <v>0</v>
      </c>
      <c r="S449" s="4">
        <f t="shared" si="354"/>
        <v>80</v>
      </c>
      <c r="T449" s="4">
        <f t="shared" si="354"/>
        <v>0</v>
      </c>
      <c r="U449" s="4">
        <f t="shared" si="354"/>
        <v>0</v>
      </c>
      <c r="V449" s="4"/>
      <c r="W449" s="4">
        <f t="shared" ref="W449:AF449" si="355">W450+W452</f>
        <v>0</v>
      </c>
      <c r="X449" s="4">
        <f t="shared" si="355"/>
        <v>0</v>
      </c>
      <c r="Y449" s="4">
        <f t="shared" si="355"/>
        <v>0</v>
      </c>
      <c r="Z449" s="4">
        <f t="shared" si="355"/>
        <v>0</v>
      </c>
      <c r="AA449" s="4">
        <f t="shared" si="355"/>
        <v>0</v>
      </c>
      <c r="AB449" s="4">
        <f t="shared" si="355"/>
        <v>0</v>
      </c>
      <c r="AC449" s="4">
        <f t="shared" si="355"/>
        <v>0</v>
      </c>
      <c r="AD449" s="4">
        <f t="shared" si="355"/>
        <v>0</v>
      </c>
      <c r="AE449" s="4">
        <f t="shared" si="355"/>
        <v>0</v>
      </c>
      <c r="AF449" s="4">
        <f t="shared" si="355"/>
        <v>0</v>
      </c>
      <c r="AG449" s="4"/>
      <c r="AH449" s="4">
        <f t="shared" ref="AH449:AM449" si="356">AH450+AH452</f>
        <v>0</v>
      </c>
      <c r="AI449" s="4">
        <f t="shared" si="356"/>
        <v>0</v>
      </c>
      <c r="AJ449" s="4">
        <f t="shared" si="356"/>
        <v>0</v>
      </c>
      <c r="AK449" s="4">
        <f t="shared" si="356"/>
        <v>0</v>
      </c>
      <c r="AL449" s="4">
        <f t="shared" si="356"/>
        <v>0</v>
      </c>
      <c r="AM449" s="4">
        <f t="shared" si="356"/>
        <v>0</v>
      </c>
    </row>
    <row r="450" spans="1:39" ht="15.75" hidden="1" outlineLevel="5" x14ac:dyDescent="0.2">
      <c r="A450" s="137" t="s">
        <v>35</v>
      </c>
      <c r="B450" s="137" t="s">
        <v>21</v>
      </c>
      <c r="C450" s="137" t="s">
        <v>115</v>
      </c>
      <c r="D450" s="137"/>
      <c r="E450" s="13" t="s">
        <v>116</v>
      </c>
      <c r="F450" s="4">
        <f t="shared" ref="F450:U450" si="357">F451</f>
        <v>30</v>
      </c>
      <c r="G450" s="4">
        <f t="shared" si="357"/>
        <v>0</v>
      </c>
      <c r="H450" s="4">
        <f t="shared" si="357"/>
        <v>30</v>
      </c>
      <c r="I450" s="4">
        <f t="shared" si="357"/>
        <v>0</v>
      </c>
      <c r="J450" s="4">
        <f t="shared" si="357"/>
        <v>0</v>
      </c>
      <c r="K450" s="4">
        <f t="shared" si="357"/>
        <v>0</v>
      </c>
      <c r="L450" s="4">
        <f t="shared" si="357"/>
        <v>30</v>
      </c>
      <c r="M450" s="4">
        <f t="shared" si="357"/>
        <v>0</v>
      </c>
      <c r="N450" s="4">
        <f t="shared" si="357"/>
        <v>30</v>
      </c>
      <c r="O450" s="4">
        <f t="shared" si="357"/>
        <v>0</v>
      </c>
      <c r="P450" s="4">
        <f t="shared" si="357"/>
        <v>0</v>
      </c>
      <c r="Q450" s="4">
        <f t="shared" si="357"/>
        <v>30</v>
      </c>
      <c r="R450" s="4">
        <f t="shared" si="357"/>
        <v>0</v>
      </c>
      <c r="S450" s="4">
        <f t="shared" si="357"/>
        <v>30</v>
      </c>
      <c r="T450" s="4">
        <f t="shared" si="357"/>
        <v>0</v>
      </c>
      <c r="U450" s="4">
        <f t="shared" si="357"/>
        <v>0</v>
      </c>
      <c r="V450" s="4"/>
      <c r="W450" s="4">
        <f t="shared" ref="W450:AF450" si="358">W451</f>
        <v>0</v>
      </c>
      <c r="X450" s="4">
        <f t="shared" si="358"/>
        <v>0</v>
      </c>
      <c r="Y450" s="4">
        <f t="shared" si="358"/>
        <v>0</v>
      </c>
      <c r="Z450" s="4">
        <f t="shared" si="358"/>
        <v>0</v>
      </c>
      <c r="AA450" s="4">
        <f t="shared" si="358"/>
        <v>0</v>
      </c>
      <c r="AB450" s="4">
        <f t="shared" si="358"/>
        <v>0</v>
      </c>
      <c r="AC450" s="4">
        <f t="shared" si="358"/>
        <v>0</v>
      </c>
      <c r="AD450" s="4">
        <f t="shared" si="358"/>
        <v>0</v>
      </c>
      <c r="AE450" s="4">
        <f t="shared" si="358"/>
        <v>0</v>
      </c>
      <c r="AF450" s="4">
        <f t="shared" si="358"/>
        <v>0</v>
      </c>
      <c r="AG450" s="4"/>
      <c r="AH450" s="4">
        <f t="shared" ref="AH450:AM450" si="359">AH451</f>
        <v>0</v>
      </c>
      <c r="AI450" s="4">
        <f t="shared" si="359"/>
        <v>0</v>
      </c>
      <c r="AJ450" s="4">
        <f t="shared" si="359"/>
        <v>0</v>
      </c>
      <c r="AK450" s="4">
        <f t="shared" si="359"/>
        <v>0</v>
      </c>
      <c r="AL450" s="4">
        <f t="shared" si="359"/>
        <v>0</v>
      </c>
      <c r="AM450" s="4">
        <f t="shared" si="359"/>
        <v>0</v>
      </c>
    </row>
    <row r="451" spans="1:39" ht="31.5" hidden="1" outlineLevel="7" x14ac:dyDescent="0.2">
      <c r="A451" s="138" t="s">
        <v>35</v>
      </c>
      <c r="B451" s="138" t="s">
        <v>21</v>
      </c>
      <c r="C451" s="138" t="s">
        <v>115</v>
      </c>
      <c r="D451" s="138" t="s">
        <v>92</v>
      </c>
      <c r="E451" s="11" t="s">
        <v>93</v>
      </c>
      <c r="F451" s="5">
        <v>30</v>
      </c>
      <c r="G451" s="5"/>
      <c r="H451" s="5">
        <f>SUM(F451:G451)</f>
        <v>30</v>
      </c>
      <c r="I451" s="5"/>
      <c r="J451" s="5"/>
      <c r="K451" s="5"/>
      <c r="L451" s="5">
        <f>SUM(H451:K451)</f>
        <v>30</v>
      </c>
      <c r="M451" s="5"/>
      <c r="N451" s="5">
        <f>SUM(L451:M451)</f>
        <v>30</v>
      </c>
      <c r="O451" s="5"/>
      <c r="P451" s="5"/>
      <c r="Q451" s="5">
        <f>SUM(N451:P451)</f>
        <v>30</v>
      </c>
      <c r="R451" s="5"/>
      <c r="S451" s="5">
        <f>SUM(Q451:R451)</f>
        <v>30</v>
      </c>
      <c r="T451" s="5"/>
      <c r="U451" s="5"/>
      <c r="V451" s="5"/>
      <c r="W451" s="5"/>
      <c r="X451" s="5">
        <f>SUM(V451:W451)</f>
        <v>0</v>
      </c>
      <c r="Y451" s="5"/>
      <c r="Z451" s="5">
        <f>SUM(X451:Y451)</f>
        <v>0</v>
      </c>
      <c r="AA451" s="5"/>
      <c r="AB451" s="5">
        <f>SUM(Z451:AA451)</f>
        <v>0</v>
      </c>
      <c r="AC451" s="5"/>
      <c r="AD451" s="5">
        <f>SUM(AB451:AC451)</f>
        <v>0</v>
      </c>
      <c r="AE451" s="5"/>
      <c r="AF451" s="5"/>
      <c r="AG451" s="5"/>
      <c r="AH451" s="5"/>
      <c r="AI451" s="5">
        <f>SUM(AG451:AH451)</f>
        <v>0</v>
      </c>
      <c r="AJ451" s="5"/>
      <c r="AK451" s="5">
        <f>SUM(AI451:AJ451)</f>
        <v>0</v>
      </c>
      <c r="AL451" s="5"/>
      <c r="AM451" s="5">
        <f>SUM(AK451:AL451)</f>
        <v>0</v>
      </c>
    </row>
    <row r="452" spans="1:39" ht="15.75" hidden="1" outlineLevel="5" x14ac:dyDescent="0.2">
      <c r="A452" s="137" t="s">
        <v>35</v>
      </c>
      <c r="B452" s="137" t="s">
        <v>21</v>
      </c>
      <c r="C452" s="137" t="s">
        <v>295</v>
      </c>
      <c r="D452" s="137"/>
      <c r="E452" s="13" t="s">
        <v>296</v>
      </c>
      <c r="F452" s="4">
        <f t="shared" ref="F452:U452" si="360">F453</f>
        <v>50</v>
      </c>
      <c r="G452" s="4">
        <f t="shared" si="360"/>
        <v>0</v>
      </c>
      <c r="H452" s="4">
        <f t="shared" si="360"/>
        <v>50</v>
      </c>
      <c r="I452" s="4">
        <f t="shared" si="360"/>
        <v>0</v>
      </c>
      <c r="J452" s="4">
        <f t="shared" si="360"/>
        <v>0</v>
      </c>
      <c r="K452" s="4">
        <f t="shared" si="360"/>
        <v>0</v>
      </c>
      <c r="L452" s="4">
        <f t="shared" si="360"/>
        <v>50</v>
      </c>
      <c r="M452" s="4">
        <f t="shared" si="360"/>
        <v>0</v>
      </c>
      <c r="N452" s="4">
        <f t="shared" si="360"/>
        <v>50</v>
      </c>
      <c r="O452" s="4">
        <f t="shared" si="360"/>
        <v>0</v>
      </c>
      <c r="P452" s="4">
        <f t="shared" si="360"/>
        <v>0</v>
      </c>
      <c r="Q452" s="4">
        <f t="shared" si="360"/>
        <v>50</v>
      </c>
      <c r="R452" s="4">
        <f t="shared" si="360"/>
        <v>0</v>
      </c>
      <c r="S452" s="4">
        <f t="shared" si="360"/>
        <v>50</v>
      </c>
      <c r="T452" s="4">
        <f t="shared" si="360"/>
        <v>0</v>
      </c>
      <c r="U452" s="4">
        <f t="shared" si="360"/>
        <v>0</v>
      </c>
      <c r="V452" s="4"/>
      <c r="W452" s="4">
        <f t="shared" ref="W452:AF452" si="361">W453</f>
        <v>0</v>
      </c>
      <c r="X452" s="4">
        <f t="shared" si="361"/>
        <v>0</v>
      </c>
      <c r="Y452" s="4">
        <f t="shared" si="361"/>
        <v>0</v>
      </c>
      <c r="Z452" s="4">
        <f t="shared" si="361"/>
        <v>0</v>
      </c>
      <c r="AA452" s="4">
        <f t="shared" si="361"/>
        <v>0</v>
      </c>
      <c r="AB452" s="4">
        <f t="shared" si="361"/>
        <v>0</v>
      </c>
      <c r="AC452" s="4">
        <f t="shared" si="361"/>
        <v>0</v>
      </c>
      <c r="AD452" s="4">
        <f t="shared" si="361"/>
        <v>0</v>
      </c>
      <c r="AE452" s="4">
        <f t="shared" si="361"/>
        <v>0</v>
      </c>
      <c r="AF452" s="4">
        <f t="shared" si="361"/>
        <v>0</v>
      </c>
      <c r="AG452" s="4"/>
      <c r="AH452" s="4">
        <f t="shared" ref="AH452:AM452" si="362">AH453</f>
        <v>0</v>
      </c>
      <c r="AI452" s="4">
        <f t="shared" si="362"/>
        <v>0</v>
      </c>
      <c r="AJ452" s="4">
        <f t="shared" si="362"/>
        <v>0</v>
      </c>
      <c r="AK452" s="4">
        <f t="shared" si="362"/>
        <v>0</v>
      </c>
      <c r="AL452" s="4">
        <f t="shared" si="362"/>
        <v>0</v>
      </c>
      <c r="AM452" s="4">
        <f t="shared" si="362"/>
        <v>0</v>
      </c>
    </row>
    <row r="453" spans="1:39" ht="31.5" hidden="1" outlineLevel="7" x14ac:dyDescent="0.2">
      <c r="A453" s="138" t="s">
        <v>35</v>
      </c>
      <c r="B453" s="138" t="s">
        <v>21</v>
      </c>
      <c r="C453" s="138" t="s">
        <v>295</v>
      </c>
      <c r="D453" s="138" t="s">
        <v>92</v>
      </c>
      <c r="E453" s="11" t="s">
        <v>93</v>
      </c>
      <c r="F453" s="5">
        <v>50</v>
      </c>
      <c r="G453" s="5"/>
      <c r="H453" s="5">
        <f>SUM(F453:G453)</f>
        <v>50</v>
      </c>
      <c r="I453" s="5"/>
      <c r="J453" s="5"/>
      <c r="K453" s="5"/>
      <c r="L453" s="5">
        <f>SUM(H453:K453)</f>
        <v>50</v>
      </c>
      <c r="M453" s="5"/>
      <c r="N453" s="5">
        <f>SUM(L453:M453)</f>
        <v>50</v>
      </c>
      <c r="O453" s="5"/>
      <c r="P453" s="5"/>
      <c r="Q453" s="5">
        <f>SUM(N453:P453)</f>
        <v>50</v>
      </c>
      <c r="R453" s="5"/>
      <c r="S453" s="5">
        <f>SUM(Q453:R453)</f>
        <v>50</v>
      </c>
      <c r="T453" s="5"/>
      <c r="U453" s="5"/>
      <c r="V453" s="5"/>
      <c r="W453" s="5"/>
      <c r="X453" s="5">
        <f>SUM(V453:W453)</f>
        <v>0</v>
      </c>
      <c r="Y453" s="5"/>
      <c r="Z453" s="5">
        <f>SUM(X453:Y453)</f>
        <v>0</v>
      </c>
      <c r="AA453" s="5"/>
      <c r="AB453" s="5">
        <f>SUM(Z453:AA453)</f>
        <v>0</v>
      </c>
      <c r="AC453" s="5"/>
      <c r="AD453" s="5">
        <f>SUM(AB453:AC453)</f>
        <v>0</v>
      </c>
      <c r="AE453" s="5"/>
      <c r="AF453" s="5"/>
      <c r="AG453" s="5"/>
      <c r="AH453" s="5"/>
      <c r="AI453" s="5">
        <f>SUM(AG453:AH453)</f>
        <v>0</v>
      </c>
      <c r="AJ453" s="5"/>
      <c r="AK453" s="5">
        <f>SUM(AI453:AJ453)</f>
        <v>0</v>
      </c>
      <c r="AL453" s="5"/>
      <c r="AM453" s="5">
        <f>SUM(AK453:AL453)</f>
        <v>0</v>
      </c>
    </row>
    <row r="454" spans="1:39" ht="15.75" outlineLevel="7" x14ac:dyDescent="0.2">
      <c r="A454" s="137" t="s">
        <v>35</v>
      </c>
      <c r="B454" s="137" t="s">
        <v>418</v>
      </c>
      <c r="C454" s="137"/>
      <c r="D454" s="137"/>
      <c r="E454" s="13" t="s">
        <v>419</v>
      </c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4">
        <f t="shared" ref="R454:S458" si="363">R455</f>
        <v>2155.6680000000001</v>
      </c>
      <c r="S454" s="4">
        <f t="shared" si="363"/>
        <v>2155.6680000000001</v>
      </c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</row>
    <row r="455" spans="1:39" ht="31.5" outlineLevel="7" x14ac:dyDescent="0.2">
      <c r="A455" s="137" t="s">
        <v>35</v>
      </c>
      <c r="B455" s="137" t="s">
        <v>418</v>
      </c>
      <c r="C455" s="137" t="s">
        <v>205</v>
      </c>
      <c r="D455" s="137"/>
      <c r="E455" s="13" t="s">
        <v>206</v>
      </c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4">
        <f t="shared" si="363"/>
        <v>2155.6680000000001</v>
      </c>
      <c r="S455" s="4">
        <f t="shared" si="363"/>
        <v>2155.6680000000001</v>
      </c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</row>
    <row r="456" spans="1:39" ht="31.5" outlineLevel="7" x14ac:dyDescent="0.2">
      <c r="A456" s="137" t="s">
        <v>35</v>
      </c>
      <c r="B456" s="137" t="s">
        <v>418</v>
      </c>
      <c r="C456" s="137" t="s">
        <v>449</v>
      </c>
      <c r="D456" s="137"/>
      <c r="E456" s="13" t="s">
        <v>450</v>
      </c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4">
        <f t="shared" si="363"/>
        <v>2155.6680000000001</v>
      </c>
      <c r="S456" s="4">
        <f t="shared" si="363"/>
        <v>2155.6680000000001</v>
      </c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</row>
    <row r="457" spans="1:39" ht="47.25" outlineLevel="7" x14ac:dyDescent="0.2">
      <c r="A457" s="137" t="s">
        <v>35</v>
      </c>
      <c r="B457" s="137" t="s">
        <v>418</v>
      </c>
      <c r="C457" s="137" t="s">
        <v>451</v>
      </c>
      <c r="D457" s="137"/>
      <c r="E457" s="13" t="s">
        <v>452</v>
      </c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4">
        <f t="shared" si="363"/>
        <v>2155.6680000000001</v>
      </c>
      <c r="S457" s="4">
        <f t="shared" si="363"/>
        <v>2155.6680000000001</v>
      </c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</row>
    <row r="458" spans="1:39" ht="15.75" outlineLevel="7" x14ac:dyDescent="0.2">
      <c r="A458" s="137" t="s">
        <v>35</v>
      </c>
      <c r="B458" s="137" t="s">
        <v>418</v>
      </c>
      <c r="C458" s="137" t="s">
        <v>453</v>
      </c>
      <c r="D458" s="137"/>
      <c r="E458" s="13" t="s">
        <v>454</v>
      </c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4">
        <f t="shared" si="363"/>
        <v>2155.6680000000001</v>
      </c>
      <c r="S458" s="4">
        <f t="shared" si="363"/>
        <v>2155.6680000000001</v>
      </c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</row>
    <row r="459" spans="1:39" ht="31.5" outlineLevel="7" x14ac:dyDescent="0.2">
      <c r="A459" s="138" t="s">
        <v>35</v>
      </c>
      <c r="B459" s="138" t="s">
        <v>418</v>
      </c>
      <c r="C459" s="138" t="s">
        <v>453</v>
      </c>
      <c r="D459" s="138" t="s">
        <v>92</v>
      </c>
      <c r="E459" s="11" t="s">
        <v>93</v>
      </c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>
        <v>2155.6680000000001</v>
      </c>
      <c r="S459" s="5">
        <f>SUM(Q459:R459)</f>
        <v>2155.6680000000001</v>
      </c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</row>
    <row r="460" spans="1:39" ht="15.75" hidden="1" outlineLevel="1" x14ac:dyDescent="0.2">
      <c r="A460" s="137" t="s">
        <v>35</v>
      </c>
      <c r="B460" s="137" t="s">
        <v>297</v>
      </c>
      <c r="C460" s="137"/>
      <c r="D460" s="137"/>
      <c r="E460" s="13" t="s">
        <v>298</v>
      </c>
      <c r="F460" s="4">
        <f t="shared" ref="F460:O464" si="364">F461</f>
        <v>11876.4</v>
      </c>
      <c r="G460" s="4">
        <f t="shared" si="364"/>
        <v>0</v>
      </c>
      <c r="H460" s="4">
        <f t="shared" si="364"/>
        <v>11876.4</v>
      </c>
      <c r="I460" s="4">
        <f t="shared" si="364"/>
        <v>0</v>
      </c>
      <c r="J460" s="4">
        <f t="shared" si="364"/>
        <v>0</v>
      </c>
      <c r="K460" s="4">
        <f t="shared" si="364"/>
        <v>0</v>
      </c>
      <c r="L460" s="4">
        <f t="shared" si="364"/>
        <v>11876.4</v>
      </c>
      <c r="M460" s="4">
        <f t="shared" si="364"/>
        <v>0</v>
      </c>
      <c r="N460" s="4">
        <f t="shared" si="364"/>
        <v>11876.4</v>
      </c>
      <c r="O460" s="4">
        <f t="shared" si="364"/>
        <v>0</v>
      </c>
      <c r="P460" s="4">
        <f t="shared" ref="P460:Y464" si="365">P461</f>
        <v>0</v>
      </c>
      <c r="Q460" s="4">
        <f t="shared" si="365"/>
        <v>11876.4</v>
      </c>
      <c r="R460" s="4">
        <f t="shared" si="365"/>
        <v>0</v>
      </c>
      <c r="S460" s="4">
        <f t="shared" si="365"/>
        <v>11876.4</v>
      </c>
      <c r="T460" s="4">
        <f t="shared" si="365"/>
        <v>10690</v>
      </c>
      <c r="U460" s="4">
        <f t="shared" si="365"/>
        <v>0</v>
      </c>
      <c r="V460" s="4">
        <f t="shared" si="365"/>
        <v>10690</v>
      </c>
      <c r="W460" s="4">
        <f t="shared" si="365"/>
        <v>0</v>
      </c>
      <c r="X460" s="4">
        <f t="shared" si="365"/>
        <v>10690</v>
      </c>
      <c r="Y460" s="4">
        <f t="shared" si="365"/>
        <v>0</v>
      </c>
      <c r="Z460" s="4">
        <f t="shared" ref="Z460:AI464" si="366">Z461</f>
        <v>10690</v>
      </c>
      <c r="AA460" s="4">
        <f t="shared" si="366"/>
        <v>0</v>
      </c>
      <c r="AB460" s="4">
        <f t="shared" si="366"/>
        <v>10690</v>
      </c>
      <c r="AC460" s="4">
        <f t="shared" si="366"/>
        <v>0</v>
      </c>
      <c r="AD460" s="4">
        <f t="shared" si="366"/>
        <v>10690</v>
      </c>
      <c r="AE460" s="4">
        <f t="shared" si="366"/>
        <v>10690</v>
      </c>
      <c r="AF460" s="4">
        <f t="shared" si="366"/>
        <v>0</v>
      </c>
      <c r="AG460" s="4">
        <f t="shared" si="366"/>
        <v>10690</v>
      </c>
      <c r="AH460" s="4">
        <f t="shared" si="366"/>
        <v>0</v>
      </c>
      <c r="AI460" s="4">
        <f t="shared" si="366"/>
        <v>10690</v>
      </c>
      <c r="AJ460" s="4">
        <f t="shared" ref="AJ460:AM464" si="367">AJ461</f>
        <v>0</v>
      </c>
      <c r="AK460" s="4">
        <f t="shared" si="367"/>
        <v>10690</v>
      </c>
      <c r="AL460" s="4">
        <f t="shared" si="367"/>
        <v>0</v>
      </c>
      <c r="AM460" s="4">
        <f t="shared" si="367"/>
        <v>10690</v>
      </c>
    </row>
    <row r="461" spans="1:39" ht="31.5" hidden="1" outlineLevel="2" x14ac:dyDescent="0.2">
      <c r="A461" s="137" t="s">
        <v>35</v>
      </c>
      <c r="B461" s="137" t="s">
        <v>297</v>
      </c>
      <c r="C461" s="137" t="s">
        <v>52</v>
      </c>
      <c r="D461" s="137"/>
      <c r="E461" s="13" t="s">
        <v>53</v>
      </c>
      <c r="F461" s="4">
        <f t="shared" si="364"/>
        <v>11876.4</v>
      </c>
      <c r="G461" s="4">
        <f t="shared" si="364"/>
        <v>0</v>
      </c>
      <c r="H461" s="4">
        <f t="shared" si="364"/>
        <v>11876.4</v>
      </c>
      <c r="I461" s="4">
        <f t="shared" si="364"/>
        <v>0</v>
      </c>
      <c r="J461" s="4">
        <f t="shared" si="364"/>
        <v>0</v>
      </c>
      <c r="K461" s="4">
        <f t="shared" si="364"/>
        <v>0</v>
      </c>
      <c r="L461" s="4">
        <f t="shared" si="364"/>
        <v>11876.4</v>
      </c>
      <c r="M461" s="4">
        <f t="shared" si="364"/>
        <v>0</v>
      </c>
      <c r="N461" s="4">
        <f t="shared" si="364"/>
        <v>11876.4</v>
      </c>
      <c r="O461" s="4">
        <f t="shared" si="364"/>
        <v>0</v>
      </c>
      <c r="P461" s="4">
        <f t="shared" si="365"/>
        <v>0</v>
      </c>
      <c r="Q461" s="4">
        <f t="shared" si="365"/>
        <v>11876.4</v>
      </c>
      <c r="R461" s="4">
        <f t="shared" si="365"/>
        <v>0</v>
      </c>
      <c r="S461" s="4">
        <f t="shared" si="365"/>
        <v>11876.4</v>
      </c>
      <c r="T461" s="4">
        <f t="shared" si="365"/>
        <v>10690</v>
      </c>
      <c r="U461" s="4">
        <f t="shared" si="365"/>
        <v>0</v>
      </c>
      <c r="V461" s="4">
        <f t="shared" si="365"/>
        <v>10690</v>
      </c>
      <c r="W461" s="4">
        <f t="shared" si="365"/>
        <v>0</v>
      </c>
      <c r="X461" s="4">
        <f t="shared" si="365"/>
        <v>10690</v>
      </c>
      <c r="Y461" s="4">
        <f t="shared" si="365"/>
        <v>0</v>
      </c>
      <c r="Z461" s="4">
        <f t="shared" si="366"/>
        <v>10690</v>
      </c>
      <c r="AA461" s="4">
        <f t="shared" si="366"/>
        <v>0</v>
      </c>
      <c r="AB461" s="4">
        <f t="shared" si="366"/>
        <v>10690</v>
      </c>
      <c r="AC461" s="4">
        <f t="shared" si="366"/>
        <v>0</v>
      </c>
      <c r="AD461" s="4">
        <f t="shared" si="366"/>
        <v>10690</v>
      </c>
      <c r="AE461" s="4">
        <f t="shared" si="366"/>
        <v>10690</v>
      </c>
      <c r="AF461" s="4">
        <f t="shared" si="366"/>
        <v>0</v>
      </c>
      <c r="AG461" s="4">
        <f t="shared" si="366"/>
        <v>10690</v>
      </c>
      <c r="AH461" s="4">
        <f t="shared" si="366"/>
        <v>0</v>
      </c>
      <c r="AI461" s="4">
        <f t="shared" si="366"/>
        <v>10690</v>
      </c>
      <c r="AJ461" s="4">
        <f t="shared" si="367"/>
        <v>0</v>
      </c>
      <c r="AK461" s="4">
        <f t="shared" si="367"/>
        <v>10690</v>
      </c>
      <c r="AL461" s="4">
        <f t="shared" si="367"/>
        <v>0</v>
      </c>
      <c r="AM461" s="4">
        <f t="shared" si="367"/>
        <v>10690</v>
      </c>
    </row>
    <row r="462" spans="1:39" ht="47.25" hidden="1" outlineLevel="3" x14ac:dyDescent="0.2">
      <c r="A462" s="137" t="s">
        <v>35</v>
      </c>
      <c r="B462" s="137" t="s">
        <v>297</v>
      </c>
      <c r="C462" s="137" t="s">
        <v>54</v>
      </c>
      <c r="D462" s="137"/>
      <c r="E462" s="13" t="s">
        <v>55</v>
      </c>
      <c r="F462" s="4">
        <f t="shared" si="364"/>
        <v>11876.4</v>
      </c>
      <c r="G462" s="4">
        <f t="shared" si="364"/>
        <v>0</v>
      </c>
      <c r="H462" s="4">
        <f t="shared" si="364"/>
        <v>11876.4</v>
      </c>
      <c r="I462" s="4">
        <f t="shared" si="364"/>
        <v>0</v>
      </c>
      <c r="J462" s="4">
        <f t="shared" si="364"/>
        <v>0</v>
      </c>
      <c r="K462" s="4">
        <f t="shared" si="364"/>
        <v>0</v>
      </c>
      <c r="L462" s="4">
        <f t="shared" si="364"/>
        <v>11876.4</v>
      </c>
      <c r="M462" s="4">
        <f t="shared" si="364"/>
        <v>0</v>
      </c>
      <c r="N462" s="4">
        <f t="shared" si="364"/>
        <v>11876.4</v>
      </c>
      <c r="O462" s="4">
        <f t="shared" si="364"/>
        <v>0</v>
      </c>
      <c r="P462" s="4">
        <f t="shared" si="365"/>
        <v>0</v>
      </c>
      <c r="Q462" s="4">
        <f t="shared" si="365"/>
        <v>11876.4</v>
      </c>
      <c r="R462" s="4">
        <f t="shared" si="365"/>
        <v>0</v>
      </c>
      <c r="S462" s="4">
        <f t="shared" si="365"/>
        <v>11876.4</v>
      </c>
      <c r="T462" s="4">
        <f t="shared" si="365"/>
        <v>10690</v>
      </c>
      <c r="U462" s="4">
        <f t="shared" si="365"/>
        <v>0</v>
      </c>
      <c r="V462" s="4">
        <f t="shared" si="365"/>
        <v>10690</v>
      </c>
      <c r="W462" s="4">
        <f t="shared" si="365"/>
        <v>0</v>
      </c>
      <c r="X462" s="4">
        <f t="shared" si="365"/>
        <v>10690</v>
      </c>
      <c r="Y462" s="4">
        <f t="shared" si="365"/>
        <v>0</v>
      </c>
      <c r="Z462" s="4">
        <f t="shared" si="366"/>
        <v>10690</v>
      </c>
      <c r="AA462" s="4">
        <f t="shared" si="366"/>
        <v>0</v>
      </c>
      <c r="AB462" s="4">
        <f t="shared" si="366"/>
        <v>10690</v>
      </c>
      <c r="AC462" s="4">
        <f t="shared" si="366"/>
        <v>0</v>
      </c>
      <c r="AD462" s="4">
        <f t="shared" si="366"/>
        <v>10690</v>
      </c>
      <c r="AE462" s="4">
        <f t="shared" si="366"/>
        <v>10690</v>
      </c>
      <c r="AF462" s="4">
        <f t="shared" si="366"/>
        <v>0</v>
      </c>
      <c r="AG462" s="4">
        <f t="shared" si="366"/>
        <v>10690</v>
      </c>
      <c r="AH462" s="4">
        <f t="shared" si="366"/>
        <v>0</v>
      </c>
      <c r="AI462" s="4">
        <f t="shared" si="366"/>
        <v>10690</v>
      </c>
      <c r="AJ462" s="4">
        <f t="shared" si="367"/>
        <v>0</v>
      </c>
      <c r="AK462" s="4">
        <f t="shared" si="367"/>
        <v>10690</v>
      </c>
      <c r="AL462" s="4">
        <f t="shared" si="367"/>
        <v>0</v>
      </c>
      <c r="AM462" s="4">
        <f t="shared" si="367"/>
        <v>10690</v>
      </c>
    </row>
    <row r="463" spans="1:39" ht="47.25" hidden="1" outlineLevel="4" x14ac:dyDescent="0.2">
      <c r="A463" s="137" t="s">
        <v>35</v>
      </c>
      <c r="B463" s="137" t="s">
        <v>297</v>
      </c>
      <c r="C463" s="137" t="s">
        <v>113</v>
      </c>
      <c r="D463" s="137"/>
      <c r="E463" s="13" t="s">
        <v>114</v>
      </c>
      <c r="F463" s="4">
        <f t="shared" si="364"/>
        <v>11876.4</v>
      </c>
      <c r="G463" s="4">
        <f t="shared" si="364"/>
        <v>0</v>
      </c>
      <c r="H463" s="4">
        <f t="shared" si="364"/>
        <v>11876.4</v>
      </c>
      <c r="I463" s="4">
        <f t="shared" si="364"/>
        <v>0</v>
      </c>
      <c r="J463" s="4">
        <f t="shared" si="364"/>
        <v>0</v>
      </c>
      <c r="K463" s="4">
        <f t="shared" si="364"/>
        <v>0</v>
      </c>
      <c r="L463" s="4">
        <f t="shared" si="364"/>
        <v>11876.4</v>
      </c>
      <c r="M463" s="4">
        <f t="shared" si="364"/>
        <v>0</v>
      </c>
      <c r="N463" s="4">
        <f t="shared" si="364"/>
        <v>11876.4</v>
      </c>
      <c r="O463" s="4">
        <f t="shared" si="364"/>
        <v>0</v>
      </c>
      <c r="P463" s="4">
        <f t="shared" si="365"/>
        <v>0</v>
      </c>
      <c r="Q463" s="4">
        <f t="shared" si="365"/>
        <v>11876.4</v>
      </c>
      <c r="R463" s="4">
        <f t="shared" si="365"/>
        <v>0</v>
      </c>
      <c r="S463" s="4">
        <f t="shared" si="365"/>
        <v>11876.4</v>
      </c>
      <c r="T463" s="4">
        <f t="shared" si="365"/>
        <v>10690</v>
      </c>
      <c r="U463" s="4">
        <f t="shared" si="365"/>
        <v>0</v>
      </c>
      <c r="V463" s="4">
        <f t="shared" si="365"/>
        <v>10690</v>
      </c>
      <c r="W463" s="4">
        <f t="shared" si="365"/>
        <v>0</v>
      </c>
      <c r="X463" s="4">
        <f t="shared" si="365"/>
        <v>10690</v>
      </c>
      <c r="Y463" s="4">
        <f t="shared" si="365"/>
        <v>0</v>
      </c>
      <c r="Z463" s="4">
        <f t="shared" si="366"/>
        <v>10690</v>
      </c>
      <c r="AA463" s="4">
        <f t="shared" si="366"/>
        <v>0</v>
      </c>
      <c r="AB463" s="4">
        <f t="shared" si="366"/>
        <v>10690</v>
      </c>
      <c r="AC463" s="4">
        <f t="shared" si="366"/>
        <v>0</v>
      </c>
      <c r="AD463" s="4">
        <f t="shared" si="366"/>
        <v>10690</v>
      </c>
      <c r="AE463" s="4">
        <f t="shared" si="366"/>
        <v>10690</v>
      </c>
      <c r="AF463" s="4">
        <f t="shared" si="366"/>
        <v>0</v>
      </c>
      <c r="AG463" s="4">
        <f t="shared" si="366"/>
        <v>10690</v>
      </c>
      <c r="AH463" s="4">
        <f t="shared" si="366"/>
        <v>0</v>
      </c>
      <c r="AI463" s="4">
        <f t="shared" si="366"/>
        <v>10690</v>
      </c>
      <c r="AJ463" s="4">
        <f t="shared" si="367"/>
        <v>0</v>
      </c>
      <c r="AK463" s="4">
        <f t="shared" si="367"/>
        <v>10690</v>
      </c>
      <c r="AL463" s="4">
        <f t="shared" si="367"/>
        <v>0</v>
      </c>
      <c r="AM463" s="4">
        <f t="shared" si="367"/>
        <v>10690</v>
      </c>
    </row>
    <row r="464" spans="1:39" ht="15.75" hidden="1" outlineLevel="5" x14ac:dyDescent="0.2">
      <c r="A464" s="137" t="s">
        <v>35</v>
      </c>
      <c r="B464" s="137" t="s">
        <v>297</v>
      </c>
      <c r="C464" s="137" t="s">
        <v>295</v>
      </c>
      <c r="D464" s="137"/>
      <c r="E464" s="13" t="s">
        <v>296</v>
      </c>
      <c r="F464" s="4">
        <f t="shared" si="364"/>
        <v>11876.4</v>
      </c>
      <c r="G464" s="4">
        <f t="shared" si="364"/>
        <v>0</v>
      </c>
      <c r="H464" s="4">
        <f t="shared" si="364"/>
        <v>11876.4</v>
      </c>
      <c r="I464" s="4">
        <f t="shared" si="364"/>
        <v>0</v>
      </c>
      <c r="J464" s="4">
        <f t="shared" si="364"/>
        <v>0</v>
      </c>
      <c r="K464" s="4">
        <f t="shared" si="364"/>
        <v>0</v>
      </c>
      <c r="L464" s="4">
        <f t="shared" si="364"/>
        <v>11876.4</v>
      </c>
      <c r="M464" s="4">
        <f t="shared" si="364"/>
        <v>0</v>
      </c>
      <c r="N464" s="4">
        <f t="shared" si="364"/>
        <v>11876.4</v>
      </c>
      <c r="O464" s="4">
        <f t="shared" si="364"/>
        <v>0</v>
      </c>
      <c r="P464" s="4">
        <f t="shared" si="365"/>
        <v>0</v>
      </c>
      <c r="Q464" s="4">
        <f t="shared" si="365"/>
        <v>11876.4</v>
      </c>
      <c r="R464" s="4">
        <f t="shared" si="365"/>
        <v>0</v>
      </c>
      <c r="S464" s="4">
        <f t="shared" si="365"/>
        <v>11876.4</v>
      </c>
      <c r="T464" s="4">
        <f t="shared" si="365"/>
        <v>10690</v>
      </c>
      <c r="U464" s="4">
        <f t="shared" si="365"/>
        <v>0</v>
      </c>
      <c r="V464" s="4">
        <f t="shared" si="365"/>
        <v>10690</v>
      </c>
      <c r="W464" s="4">
        <f t="shared" si="365"/>
        <v>0</v>
      </c>
      <c r="X464" s="4">
        <f t="shared" si="365"/>
        <v>10690</v>
      </c>
      <c r="Y464" s="4">
        <f t="shared" si="365"/>
        <v>0</v>
      </c>
      <c r="Z464" s="4">
        <f t="shared" si="366"/>
        <v>10690</v>
      </c>
      <c r="AA464" s="4">
        <f t="shared" si="366"/>
        <v>0</v>
      </c>
      <c r="AB464" s="4">
        <f t="shared" si="366"/>
        <v>10690</v>
      </c>
      <c r="AC464" s="4">
        <f t="shared" si="366"/>
        <v>0</v>
      </c>
      <c r="AD464" s="4">
        <f t="shared" si="366"/>
        <v>10690</v>
      </c>
      <c r="AE464" s="4">
        <f t="shared" si="366"/>
        <v>10690</v>
      </c>
      <c r="AF464" s="4">
        <f t="shared" si="366"/>
        <v>0</v>
      </c>
      <c r="AG464" s="4">
        <f t="shared" si="366"/>
        <v>10690</v>
      </c>
      <c r="AH464" s="4">
        <f t="shared" si="366"/>
        <v>0</v>
      </c>
      <c r="AI464" s="4">
        <f t="shared" si="366"/>
        <v>10690</v>
      </c>
      <c r="AJ464" s="4">
        <f t="shared" si="367"/>
        <v>0</v>
      </c>
      <c r="AK464" s="4">
        <f t="shared" si="367"/>
        <v>10690</v>
      </c>
      <c r="AL464" s="4">
        <f t="shared" si="367"/>
        <v>0</v>
      </c>
      <c r="AM464" s="4">
        <f t="shared" si="367"/>
        <v>10690</v>
      </c>
    </row>
    <row r="465" spans="1:39" ht="31.5" hidden="1" outlineLevel="7" x14ac:dyDescent="0.2">
      <c r="A465" s="138" t="s">
        <v>35</v>
      </c>
      <c r="B465" s="138" t="s">
        <v>297</v>
      </c>
      <c r="C465" s="138" t="s">
        <v>295</v>
      </c>
      <c r="D465" s="138" t="s">
        <v>92</v>
      </c>
      <c r="E465" s="11" t="s">
        <v>93</v>
      </c>
      <c r="F465" s="5">
        <v>11876.4</v>
      </c>
      <c r="G465" s="5"/>
      <c r="H465" s="5">
        <f>SUM(F465:G465)</f>
        <v>11876.4</v>
      </c>
      <c r="I465" s="5"/>
      <c r="J465" s="5"/>
      <c r="K465" s="5"/>
      <c r="L465" s="5">
        <f>SUM(H465:K465)</f>
        <v>11876.4</v>
      </c>
      <c r="M465" s="5"/>
      <c r="N465" s="5">
        <f>SUM(L465:M465)</f>
        <v>11876.4</v>
      </c>
      <c r="O465" s="5"/>
      <c r="P465" s="5"/>
      <c r="Q465" s="5">
        <f>SUM(N465:P465)</f>
        <v>11876.4</v>
      </c>
      <c r="R465" s="5"/>
      <c r="S465" s="5">
        <f>SUM(Q465:R465)</f>
        <v>11876.4</v>
      </c>
      <c r="T465" s="5">
        <v>10690</v>
      </c>
      <c r="U465" s="5"/>
      <c r="V465" s="5">
        <f>SUM(T465:U465)</f>
        <v>10690</v>
      </c>
      <c r="W465" s="5"/>
      <c r="X465" s="5">
        <f>SUM(V465:W465)</f>
        <v>10690</v>
      </c>
      <c r="Y465" s="5"/>
      <c r="Z465" s="5">
        <f>SUM(X465:Y465)</f>
        <v>10690</v>
      </c>
      <c r="AA465" s="5"/>
      <c r="AB465" s="5">
        <f>SUM(Z465:AA465)</f>
        <v>10690</v>
      </c>
      <c r="AC465" s="5"/>
      <c r="AD465" s="5">
        <f>SUM(AB465:AC465)</f>
        <v>10690</v>
      </c>
      <c r="AE465" s="5">
        <v>10690</v>
      </c>
      <c r="AF465" s="5"/>
      <c r="AG465" s="5">
        <f>SUM(AE465:AF465)</f>
        <v>10690</v>
      </c>
      <c r="AH465" s="5"/>
      <c r="AI465" s="5">
        <f>SUM(AG465:AH465)</f>
        <v>10690</v>
      </c>
      <c r="AJ465" s="5"/>
      <c r="AK465" s="5">
        <f>SUM(AI465:AJ465)</f>
        <v>10690</v>
      </c>
      <c r="AL465" s="5"/>
      <c r="AM465" s="5">
        <f>SUM(AK465:AL465)</f>
        <v>10690</v>
      </c>
    </row>
    <row r="466" spans="1:39" ht="15.75" hidden="1" outlineLevel="7" x14ac:dyDescent="0.2">
      <c r="A466" s="137" t="s">
        <v>35</v>
      </c>
      <c r="B466" s="137" t="s">
        <v>562</v>
      </c>
      <c r="C466" s="137"/>
      <c r="D466" s="137"/>
      <c r="E466" s="13" t="s">
        <v>545</v>
      </c>
      <c r="F466" s="4">
        <f t="shared" ref="F466:O471" si="368">F467</f>
        <v>150</v>
      </c>
      <c r="G466" s="4">
        <f t="shared" si="368"/>
        <v>0</v>
      </c>
      <c r="H466" s="4">
        <f t="shared" si="368"/>
        <v>150</v>
      </c>
      <c r="I466" s="4">
        <f t="shared" si="368"/>
        <v>0</v>
      </c>
      <c r="J466" s="4">
        <f t="shared" si="368"/>
        <v>0</v>
      </c>
      <c r="K466" s="4">
        <f t="shared" si="368"/>
        <v>0</v>
      </c>
      <c r="L466" s="4">
        <f t="shared" si="368"/>
        <v>150</v>
      </c>
      <c r="M466" s="4">
        <f t="shared" si="368"/>
        <v>0</v>
      </c>
      <c r="N466" s="4">
        <f t="shared" si="368"/>
        <v>150</v>
      </c>
      <c r="O466" s="4">
        <f t="shared" si="368"/>
        <v>0</v>
      </c>
      <c r="P466" s="4">
        <f t="shared" ref="P466:Y471" si="369">P467</f>
        <v>0</v>
      </c>
      <c r="Q466" s="4">
        <f t="shared" si="369"/>
        <v>150</v>
      </c>
      <c r="R466" s="4">
        <f t="shared" si="369"/>
        <v>0</v>
      </c>
      <c r="S466" s="4">
        <f t="shared" si="369"/>
        <v>150</v>
      </c>
      <c r="T466" s="4">
        <f t="shared" si="369"/>
        <v>150</v>
      </c>
      <c r="U466" s="4">
        <f t="shared" si="369"/>
        <v>0</v>
      </c>
      <c r="V466" s="4">
        <f t="shared" si="369"/>
        <v>150</v>
      </c>
      <c r="W466" s="4">
        <f t="shared" si="369"/>
        <v>0</v>
      </c>
      <c r="X466" s="4">
        <f t="shared" si="369"/>
        <v>150</v>
      </c>
      <c r="Y466" s="4">
        <f t="shared" si="369"/>
        <v>0</v>
      </c>
      <c r="Z466" s="4">
        <f t="shared" ref="Z466:AI471" si="370">Z467</f>
        <v>150</v>
      </c>
      <c r="AA466" s="4">
        <f t="shared" si="370"/>
        <v>0</v>
      </c>
      <c r="AB466" s="4">
        <f t="shared" si="370"/>
        <v>150</v>
      </c>
      <c r="AC466" s="4">
        <f t="shared" si="370"/>
        <v>0</v>
      </c>
      <c r="AD466" s="4">
        <f t="shared" si="370"/>
        <v>150</v>
      </c>
      <c r="AE466" s="4">
        <f t="shared" si="370"/>
        <v>150</v>
      </c>
      <c r="AF466" s="4">
        <f t="shared" si="370"/>
        <v>0</v>
      </c>
      <c r="AG466" s="4">
        <f t="shared" si="370"/>
        <v>150</v>
      </c>
      <c r="AH466" s="4">
        <f t="shared" si="370"/>
        <v>0</v>
      </c>
      <c r="AI466" s="4">
        <f t="shared" si="370"/>
        <v>150</v>
      </c>
      <c r="AJ466" s="4">
        <f t="shared" ref="AJ466:AM471" si="371">AJ467</f>
        <v>0</v>
      </c>
      <c r="AK466" s="4">
        <f t="shared" si="371"/>
        <v>150</v>
      </c>
      <c r="AL466" s="4">
        <f t="shared" si="371"/>
        <v>0</v>
      </c>
      <c r="AM466" s="4">
        <f t="shared" si="371"/>
        <v>150</v>
      </c>
    </row>
    <row r="467" spans="1:39" ht="15.75" hidden="1" outlineLevel="1" x14ac:dyDescent="0.2">
      <c r="A467" s="137" t="s">
        <v>35</v>
      </c>
      <c r="B467" s="137" t="s">
        <v>299</v>
      </c>
      <c r="C467" s="137"/>
      <c r="D467" s="137"/>
      <c r="E467" s="13" t="s">
        <v>300</v>
      </c>
      <c r="F467" s="4">
        <f t="shared" si="368"/>
        <v>150</v>
      </c>
      <c r="G467" s="4">
        <f t="shared" si="368"/>
        <v>0</v>
      </c>
      <c r="H467" s="4">
        <f t="shared" si="368"/>
        <v>150</v>
      </c>
      <c r="I467" s="4">
        <f t="shared" si="368"/>
        <v>0</v>
      </c>
      <c r="J467" s="4">
        <f t="shared" si="368"/>
        <v>0</v>
      </c>
      <c r="K467" s="4">
        <f t="shared" si="368"/>
        <v>0</v>
      </c>
      <c r="L467" s="4">
        <f t="shared" si="368"/>
        <v>150</v>
      </c>
      <c r="M467" s="4">
        <f t="shared" si="368"/>
        <v>0</v>
      </c>
      <c r="N467" s="4">
        <f t="shared" si="368"/>
        <v>150</v>
      </c>
      <c r="O467" s="4">
        <f t="shared" si="368"/>
        <v>0</v>
      </c>
      <c r="P467" s="4">
        <f t="shared" si="369"/>
        <v>0</v>
      </c>
      <c r="Q467" s="4">
        <f t="shared" si="369"/>
        <v>150</v>
      </c>
      <c r="R467" s="4">
        <f t="shared" si="369"/>
        <v>0</v>
      </c>
      <c r="S467" s="4">
        <f t="shared" si="369"/>
        <v>150</v>
      </c>
      <c r="T467" s="4">
        <f t="shared" si="369"/>
        <v>150</v>
      </c>
      <c r="U467" s="4">
        <f t="shared" si="369"/>
        <v>0</v>
      </c>
      <c r="V467" s="4">
        <f t="shared" si="369"/>
        <v>150</v>
      </c>
      <c r="W467" s="4">
        <f t="shared" si="369"/>
        <v>0</v>
      </c>
      <c r="X467" s="4">
        <f t="shared" si="369"/>
        <v>150</v>
      </c>
      <c r="Y467" s="4">
        <f t="shared" si="369"/>
        <v>0</v>
      </c>
      <c r="Z467" s="4">
        <f t="shared" si="370"/>
        <v>150</v>
      </c>
      <c r="AA467" s="4">
        <f t="shared" si="370"/>
        <v>0</v>
      </c>
      <c r="AB467" s="4">
        <f t="shared" si="370"/>
        <v>150</v>
      </c>
      <c r="AC467" s="4">
        <f t="shared" si="370"/>
        <v>0</v>
      </c>
      <c r="AD467" s="4">
        <f t="shared" si="370"/>
        <v>150</v>
      </c>
      <c r="AE467" s="4">
        <f t="shared" si="370"/>
        <v>150</v>
      </c>
      <c r="AF467" s="4">
        <f t="shared" si="370"/>
        <v>0</v>
      </c>
      <c r="AG467" s="4">
        <f t="shared" si="370"/>
        <v>150</v>
      </c>
      <c r="AH467" s="4">
        <f t="shared" si="370"/>
        <v>0</v>
      </c>
      <c r="AI467" s="4">
        <f t="shared" si="370"/>
        <v>150</v>
      </c>
      <c r="AJ467" s="4">
        <f t="shared" si="371"/>
        <v>0</v>
      </c>
      <c r="AK467" s="4">
        <f t="shared" si="371"/>
        <v>150</v>
      </c>
      <c r="AL467" s="4">
        <f t="shared" si="371"/>
        <v>0</v>
      </c>
      <c r="AM467" s="4">
        <f t="shared" si="371"/>
        <v>150</v>
      </c>
    </row>
    <row r="468" spans="1:39" ht="31.5" hidden="1" outlineLevel="2" x14ac:dyDescent="0.2">
      <c r="A468" s="137" t="s">
        <v>35</v>
      </c>
      <c r="B468" s="137" t="s">
        <v>299</v>
      </c>
      <c r="C468" s="137" t="s">
        <v>205</v>
      </c>
      <c r="D468" s="137"/>
      <c r="E468" s="13" t="s">
        <v>206</v>
      </c>
      <c r="F468" s="4">
        <f t="shared" si="368"/>
        <v>150</v>
      </c>
      <c r="G468" s="4">
        <f t="shared" si="368"/>
        <v>0</v>
      </c>
      <c r="H468" s="4">
        <f t="shared" si="368"/>
        <v>150</v>
      </c>
      <c r="I468" s="4">
        <f t="shared" si="368"/>
        <v>0</v>
      </c>
      <c r="J468" s="4">
        <f t="shared" si="368"/>
        <v>0</v>
      </c>
      <c r="K468" s="4">
        <f t="shared" si="368"/>
        <v>0</v>
      </c>
      <c r="L468" s="4">
        <f t="shared" si="368"/>
        <v>150</v>
      </c>
      <c r="M468" s="4">
        <f t="shared" si="368"/>
        <v>0</v>
      </c>
      <c r="N468" s="4">
        <f t="shared" si="368"/>
        <v>150</v>
      </c>
      <c r="O468" s="4">
        <f t="shared" si="368"/>
        <v>0</v>
      </c>
      <c r="P468" s="4">
        <f t="shared" si="369"/>
        <v>0</v>
      </c>
      <c r="Q468" s="4">
        <f t="shared" si="369"/>
        <v>150</v>
      </c>
      <c r="R468" s="4">
        <f t="shared" si="369"/>
        <v>0</v>
      </c>
      <c r="S468" s="4">
        <f t="shared" si="369"/>
        <v>150</v>
      </c>
      <c r="T468" s="4">
        <f t="shared" si="369"/>
        <v>150</v>
      </c>
      <c r="U468" s="4">
        <f t="shared" si="369"/>
        <v>0</v>
      </c>
      <c r="V468" s="4">
        <f t="shared" si="369"/>
        <v>150</v>
      </c>
      <c r="W468" s="4">
        <f t="shared" si="369"/>
        <v>0</v>
      </c>
      <c r="X468" s="4">
        <f t="shared" si="369"/>
        <v>150</v>
      </c>
      <c r="Y468" s="4">
        <f t="shared" si="369"/>
        <v>0</v>
      </c>
      <c r="Z468" s="4">
        <f t="shared" si="370"/>
        <v>150</v>
      </c>
      <c r="AA468" s="4">
        <f t="shared" si="370"/>
        <v>0</v>
      </c>
      <c r="AB468" s="4">
        <f t="shared" si="370"/>
        <v>150</v>
      </c>
      <c r="AC468" s="4">
        <f t="shared" si="370"/>
        <v>0</v>
      </c>
      <c r="AD468" s="4">
        <f t="shared" si="370"/>
        <v>150</v>
      </c>
      <c r="AE468" s="4">
        <f t="shared" si="370"/>
        <v>150</v>
      </c>
      <c r="AF468" s="4">
        <f t="shared" si="370"/>
        <v>0</v>
      </c>
      <c r="AG468" s="4">
        <f t="shared" si="370"/>
        <v>150</v>
      </c>
      <c r="AH468" s="4">
        <f t="shared" si="370"/>
        <v>0</v>
      </c>
      <c r="AI468" s="4">
        <f t="shared" si="370"/>
        <v>150</v>
      </c>
      <c r="AJ468" s="4">
        <f t="shared" si="371"/>
        <v>0</v>
      </c>
      <c r="AK468" s="4">
        <f t="shared" si="371"/>
        <v>150</v>
      </c>
      <c r="AL468" s="4">
        <f t="shared" si="371"/>
        <v>0</v>
      </c>
      <c r="AM468" s="4">
        <f t="shared" si="371"/>
        <v>150</v>
      </c>
    </row>
    <row r="469" spans="1:39" ht="31.5" hidden="1" outlineLevel="3" x14ac:dyDescent="0.2">
      <c r="A469" s="137" t="s">
        <v>35</v>
      </c>
      <c r="B469" s="137" t="s">
        <v>299</v>
      </c>
      <c r="C469" s="137" t="s">
        <v>301</v>
      </c>
      <c r="D469" s="137"/>
      <c r="E469" s="13" t="s">
        <v>302</v>
      </c>
      <c r="F469" s="4">
        <f t="shared" si="368"/>
        <v>150</v>
      </c>
      <c r="G469" s="4">
        <f t="shared" si="368"/>
        <v>0</v>
      </c>
      <c r="H469" s="4">
        <f t="shared" si="368"/>
        <v>150</v>
      </c>
      <c r="I469" s="4">
        <f t="shared" si="368"/>
        <v>0</v>
      </c>
      <c r="J469" s="4">
        <f t="shared" si="368"/>
        <v>0</v>
      </c>
      <c r="K469" s="4">
        <f t="shared" si="368"/>
        <v>0</v>
      </c>
      <c r="L469" s="4">
        <f t="shared" si="368"/>
        <v>150</v>
      </c>
      <c r="M469" s="4">
        <f t="shared" si="368"/>
        <v>0</v>
      </c>
      <c r="N469" s="4">
        <f t="shared" si="368"/>
        <v>150</v>
      </c>
      <c r="O469" s="4">
        <f t="shared" si="368"/>
        <v>0</v>
      </c>
      <c r="P469" s="4">
        <f t="shared" si="369"/>
        <v>0</v>
      </c>
      <c r="Q469" s="4">
        <f t="shared" si="369"/>
        <v>150</v>
      </c>
      <c r="R469" s="4">
        <f t="shared" si="369"/>
        <v>0</v>
      </c>
      <c r="S469" s="4">
        <f t="shared" si="369"/>
        <v>150</v>
      </c>
      <c r="T469" s="4">
        <f t="shared" si="369"/>
        <v>150</v>
      </c>
      <c r="U469" s="4">
        <f t="shared" si="369"/>
        <v>0</v>
      </c>
      <c r="V469" s="4">
        <f t="shared" si="369"/>
        <v>150</v>
      </c>
      <c r="W469" s="4">
        <f t="shared" si="369"/>
        <v>0</v>
      </c>
      <c r="X469" s="4">
        <f t="shared" si="369"/>
        <v>150</v>
      </c>
      <c r="Y469" s="4">
        <f t="shared" si="369"/>
        <v>0</v>
      </c>
      <c r="Z469" s="4">
        <f t="shared" si="370"/>
        <v>150</v>
      </c>
      <c r="AA469" s="4">
        <f t="shared" si="370"/>
        <v>0</v>
      </c>
      <c r="AB469" s="4">
        <f t="shared" si="370"/>
        <v>150</v>
      </c>
      <c r="AC469" s="4">
        <f t="shared" si="370"/>
        <v>0</v>
      </c>
      <c r="AD469" s="4">
        <f t="shared" si="370"/>
        <v>150</v>
      </c>
      <c r="AE469" s="4">
        <f t="shared" si="370"/>
        <v>150</v>
      </c>
      <c r="AF469" s="4">
        <f t="shared" si="370"/>
        <v>0</v>
      </c>
      <c r="AG469" s="4">
        <f t="shared" si="370"/>
        <v>150</v>
      </c>
      <c r="AH469" s="4">
        <f t="shared" si="370"/>
        <v>0</v>
      </c>
      <c r="AI469" s="4">
        <f t="shared" si="370"/>
        <v>150</v>
      </c>
      <c r="AJ469" s="4">
        <f t="shared" si="371"/>
        <v>0</v>
      </c>
      <c r="AK469" s="4">
        <f t="shared" si="371"/>
        <v>150</v>
      </c>
      <c r="AL469" s="4">
        <f t="shared" si="371"/>
        <v>0</v>
      </c>
      <c r="AM469" s="4">
        <f t="shared" si="371"/>
        <v>150</v>
      </c>
    </row>
    <row r="470" spans="1:39" ht="31.5" hidden="1" outlineLevel="4" x14ac:dyDescent="0.2">
      <c r="A470" s="137" t="s">
        <v>35</v>
      </c>
      <c r="B470" s="137" t="s">
        <v>299</v>
      </c>
      <c r="C470" s="137" t="s">
        <v>303</v>
      </c>
      <c r="D470" s="137"/>
      <c r="E470" s="13" t="s">
        <v>604</v>
      </c>
      <c r="F470" s="4">
        <f t="shared" si="368"/>
        <v>150</v>
      </c>
      <c r="G470" s="4">
        <f t="shared" si="368"/>
        <v>0</v>
      </c>
      <c r="H470" s="4">
        <f t="shared" si="368"/>
        <v>150</v>
      </c>
      <c r="I470" s="4">
        <f t="shared" si="368"/>
        <v>0</v>
      </c>
      <c r="J470" s="4">
        <f t="shared" si="368"/>
        <v>0</v>
      </c>
      <c r="K470" s="4">
        <f t="shared" si="368"/>
        <v>0</v>
      </c>
      <c r="L470" s="4">
        <f t="shared" si="368"/>
        <v>150</v>
      </c>
      <c r="M470" s="4">
        <f t="shared" si="368"/>
        <v>0</v>
      </c>
      <c r="N470" s="4">
        <f t="shared" si="368"/>
        <v>150</v>
      </c>
      <c r="O470" s="4">
        <f t="shared" si="368"/>
        <v>0</v>
      </c>
      <c r="P470" s="4">
        <f t="shared" si="369"/>
        <v>0</v>
      </c>
      <c r="Q470" s="4">
        <f t="shared" si="369"/>
        <v>150</v>
      </c>
      <c r="R470" s="4">
        <f t="shared" si="369"/>
        <v>0</v>
      </c>
      <c r="S470" s="4">
        <f t="shared" si="369"/>
        <v>150</v>
      </c>
      <c r="T470" s="4">
        <f t="shared" si="369"/>
        <v>150</v>
      </c>
      <c r="U470" s="4">
        <f t="shared" si="369"/>
        <v>0</v>
      </c>
      <c r="V470" s="4">
        <f t="shared" si="369"/>
        <v>150</v>
      </c>
      <c r="W470" s="4">
        <f t="shared" si="369"/>
        <v>0</v>
      </c>
      <c r="X470" s="4">
        <f t="shared" si="369"/>
        <v>150</v>
      </c>
      <c r="Y470" s="4">
        <f t="shared" si="369"/>
        <v>0</v>
      </c>
      <c r="Z470" s="4">
        <f t="shared" si="370"/>
        <v>150</v>
      </c>
      <c r="AA470" s="4">
        <f t="shared" si="370"/>
        <v>0</v>
      </c>
      <c r="AB470" s="4">
        <f t="shared" si="370"/>
        <v>150</v>
      </c>
      <c r="AC470" s="4">
        <f t="shared" si="370"/>
        <v>0</v>
      </c>
      <c r="AD470" s="4">
        <f t="shared" si="370"/>
        <v>150</v>
      </c>
      <c r="AE470" s="4">
        <f t="shared" si="370"/>
        <v>150</v>
      </c>
      <c r="AF470" s="4">
        <f t="shared" si="370"/>
        <v>0</v>
      </c>
      <c r="AG470" s="4">
        <f t="shared" si="370"/>
        <v>150</v>
      </c>
      <c r="AH470" s="4">
        <f t="shared" si="370"/>
        <v>0</v>
      </c>
      <c r="AI470" s="4">
        <f t="shared" si="370"/>
        <v>150</v>
      </c>
      <c r="AJ470" s="4">
        <f t="shared" si="371"/>
        <v>0</v>
      </c>
      <c r="AK470" s="4">
        <f t="shared" si="371"/>
        <v>150</v>
      </c>
      <c r="AL470" s="4">
        <f t="shared" si="371"/>
        <v>0</v>
      </c>
      <c r="AM470" s="4">
        <f t="shared" si="371"/>
        <v>150</v>
      </c>
    </row>
    <row r="471" spans="1:39" ht="31.5" hidden="1" outlineLevel="5" x14ac:dyDescent="0.2">
      <c r="A471" s="137" t="s">
        <v>35</v>
      </c>
      <c r="B471" s="137" t="s">
        <v>299</v>
      </c>
      <c r="C471" s="137" t="s">
        <v>304</v>
      </c>
      <c r="D471" s="137"/>
      <c r="E471" s="13" t="s">
        <v>14</v>
      </c>
      <c r="F471" s="4">
        <f t="shared" si="368"/>
        <v>150</v>
      </c>
      <c r="G471" s="4">
        <f t="shared" si="368"/>
        <v>0</v>
      </c>
      <c r="H471" s="4">
        <f t="shared" si="368"/>
        <v>150</v>
      </c>
      <c r="I471" s="4">
        <f t="shared" si="368"/>
        <v>0</v>
      </c>
      <c r="J471" s="4">
        <f t="shared" si="368"/>
        <v>0</v>
      </c>
      <c r="K471" s="4">
        <f t="shared" si="368"/>
        <v>0</v>
      </c>
      <c r="L471" s="4">
        <f t="shared" si="368"/>
        <v>150</v>
      </c>
      <c r="M471" s="4">
        <f t="shared" si="368"/>
        <v>0</v>
      </c>
      <c r="N471" s="4">
        <f t="shared" si="368"/>
        <v>150</v>
      </c>
      <c r="O471" s="4">
        <f t="shared" si="368"/>
        <v>0</v>
      </c>
      <c r="P471" s="4">
        <f t="shared" si="369"/>
        <v>0</v>
      </c>
      <c r="Q471" s="4">
        <f t="shared" si="369"/>
        <v>150</v>
      </c>
      <c r="R471" s="4">
        <f t="shared" si="369"/>
        <v>0</v>
      </c>
      <c r="S471" s="4">
        <f t="shared" si="369"/>
        <v>150</v>
      </c>
      <c r="T471" s="4">
        <f t="shared" si="369"/>
        <v>150</v>
      </c>
      <c r="U471" s="4">
        <f t="shared" si="369"/>
        <v>0</v>
      </c>
      <c r="V471" s="4">
        <f t="shared" si="369"/>
        <v>150</v>
      </c>
      <c r="W471" s="4">
        <f t="shared" si="369"/>
        <v>0</v>
      </c>
      <c r="X471" s="4">
        <f t="shared" si="369"/>
        <v>150</v>
      </c>
      <c r="Y471" s="4">
        <f t="shared" si="369"/>
        <v>0</v>
      </c>
      <c r="Z471" s="4">
        <f t="shared" si="370"/>
        <v>150</v>
      </c>
      <c r="AA471" s="4">
        <f t="shared" si="370"/>
        <v>0</v>
      </c>
      <c r="AB471" s="4">
        <f t="shared" si="370"/>
        <v>150</v>
      </c>
      <c r="AC471" s="4">
        <f t="shared" si="370"/>
        <v>0</v>
      </c>
      <c r="AD471" s="4">
        <f t="shared" si="370"/>
        <v>150</v>
      </c>
      <c r="AE471" s="4">
        <f t="shared" si="370"/>
        <v>150</v>
      </c>
      <c r="AF471" s="4">
        <f t="shared" si="370"/>
        <v>0</v>
      </c>
      <c r="AG471" s="4">
        <f t="shared" si="370"/>
        <v>150</v>
      </c>
      <c r="AH471" s="4">
        <f t="shared" si="370"/>
        <v>0</v>
      </c>
      <c r="AI471" s="4">
        <f t="shared" si="370"/>
        <v>150</v>
      </c>
      <c r="AJ471" s="4">
        <f t="shared" si="371"/>
        <v>0</v>
      </c>
      <c r="AK471" s="4">
        <f t="shared" si="371"/>
        <v>150</v>
      </c>
      <c r="AL471" s="4">
        <f t="shared" si="371"/>
        <v>0</v>
      </c>
      <c r="AM471" s="4">
        <f t="shared" si="371"/>
        <v>150</v>
      </c>
    </row>
    <row r="472" spans="1:39" ht="31.5" hidden="1" outlineLevel="7" x14ac:dyDescent="0.2">
      <c r="A472" s="138" t="s">
        <v>35</v>
      </c>
      <c r="B472" s="138" t="s">
        <v>299</v>
      </c>
      <c r="C472" s="138" t="s">
        <v>304</v>
      </c>
      <c r="D472" s="138" t="s">
        <v>11</v>
      </c>
      <c r="E472" s="11" t="s">
        <v>12</v>
      </c>
      <c r="F472" s="5">
        <v>150</v>
      </c>
      <c r="G472" s="5"/>
      <c r="H472" s="5">
        <f>SUM(F472:G472)</f>
        <v>150</v>
      </c>
      <c r="I472" s="5"/>
      <c r="J472" s="5"/>
      <c r="K472" s="5"/>
      <c r="L472" s="5">
        <f>SUM(H472:K472)</f>
        <v>150</v>
      </c>
      <c r="M472" s="5"/>
      <c r="N472" s="5">
        <f>SUM(L472:M472)</f>
        <v>150</v>
      </c>
      <c r="O472" s="5"/>
      <c r="P472" s="5"/>
      <c r="Q472" s="5">
        <f>SUM(N472:P472)</f>
        <v>150</v>
      </c>
      <c r="R472" s="5"/>
      <c r="S472" s="5">
        <f>SUM(Q472:R472)</f>
        <v>150</v>
      </c>
      <c r="T472" s="5">
        <v>150</v>
      </c>
      <c r="U472" s="5"/>
      <c r="V472" s="5">
        <f>SUM(T472:U472)</f>
        <v>150</v>
      </c>
      <c r="W472" s="5"/>
      <c r="X472" s="5">
        <f>SUM(V472:W472)</f>
        <v>150</v>
      </c>
      <c r="Y472" s="5"/>
      <c r="Z472" s="5">
        <f>SUM(X472:Y472)</f>
        <v>150</v>
      </c>
      <c r="AA472" s="5"/>
      <c r="AB472" s="5">
        <f>SUM(Z472:AA472)</f>
        <v>150</v>
      </c>
      <c r="AC472" s="5"/>
      <c r="AD472" s="5">
        <f>SUM(AB472:AC472)</f>
        <v>150</v>
      </c>
      <c r="AE472" s="5">
        <v>150</v>
      </c>
      <c r="AF472" s="5"/>
      <c r="AG472" s="5">
        <f>SUM(AE472:AF472)</f>
        <v>150</v>
      </c>
      <c r="AH472" s="5"/>
      <c r="AI472" s="5">
        <f>SUM(AG472:AH472)</f>
        <v>150</v>
      </c>
      <c r="AJ472" s="5"/>
      <c r="AK472" s="5">
        <f>SUM(AI472:AJ472)</f>
        <v>150</v>
      </c>
      <c r="AL472" s="5"/>
      <c r="AM472" s="5">
        <f>SUM(AK472:AL472)</f>
        <v>150</v>
      </c>
    </row>
    <row r="473" spans="1:39" ht="15.75" outlineLevel="7" x14ac:dyDescent="0.2">
      <c r="A473" s="137" t="s">
        <v>35</v>
      </c>
      <c r="B473" s="137" t="s">
        <v>563</v>
      </c>
      <c r="C473" s="138"/>
      <c r="D473" s="138"/>
      <c r="E473" s="8" t="s">
        <v>547</v>
      </c>
      <c r="F473" s="4">
        <f t="shared" ref="F473:AM473" si="372">F474+F480+F498+F506</f>
        <v>61512.239180000004</v>
      </c>
      <c r="G473" s="4">
        <f t="shared" si="372"/>
        <v>0</v>
      </c>
      <c r="H473" s="4">
        <f t="shared" si="372"/>
        <v>61512.239180000004</v>
      </c>
      <c r="I473" s="4">
        <f t="shared" si="372"/>
        <v>-4475.8280000000004</v>
      </c>
      <c r="J473" s="4">
        <f t="shared" si="372"/>
        <v>1000</v>
      </c>
      <c r="K473" s="4">
        <f t="shared" si="372"/>
        <v>0</v>
      </c>
      <c r="L473" s="4">
        <f t="shared" si="372"/>
        <v>58036.41118000001</v>
      </c>
      <c r="M473" s="4">
        <f t="shared" si="372"/>
        <v>511.87</v>
      </c>
      <c r="N473" s="4">
        <f t="shared" si="372"/>
        <v>58548.281180000005</v>
      </c>
      <c r="O473" s="4">
        <f t="shared" si="372"/>
        <v>5976</v>
      </c>
      <c r="P473" s="4">
        <f t="shared" si="372"/>
        <v>0</v>
      </c>
      <c r="Q473" s="4">
        <f t="shared" si="372"/>
        <v>64524.281179999998</v>
      </c>
      <c r="R473" s="4">
        <f t="shared" si="372"/>
        <v>1204.008</v>
      </c>
      <c r="S473" s="4">
        <f t="shared" si="372"/>
        <v>65728.289179999992</v>
      </c>
      <c r="T473" s="4">
        <f t="shared" si="372"/>
        <v>53235.020000000004</v>
      </c>
      <c r="U473" s="4">
        <f t="shared" si="372"/>
        <v>0</v>
      </c>
      <c r="V473" s="4">
        <f t="shared" si="372"/>
        <v>53235.020000000004</v>
      </c>
      <c r="W473" s="4">
        <f t="shared" si="372"/>
        <v>-4475.8</v>
      </c>
      <c r="X473" s="4">
        <f t="shared" si="372"/>
        <v>48759.220000000008</v>
      </c>
      <c r="Y473" s="4">
        <f t="shared" si="372"/>
        <v>0</v>
      </c>
      <c r="Z473" s="4">
        <f t="shared" si="372"/>
        <v>48759.220000000008</v>
      </c>
      <c r="AA473" s="4">
        <f t="shared" si="372"/>
        <v>0</v>
      </c>
      <c r="AB473" s="4">
        <f t="shared" si="372"/>
        <v>48759.220000000008</v>
      </c>
      <c r="AC473" s="4">
        <f t="shared" si="372"/>
        <v>0</v>
      </c>
      <c r="AD473" s="4">
        <f t="shared" si="372"/>
        <v>48759.220000000008</v>
      </c>
      <c r="AE473" s="4">
        <f t="shared" si="372"/>
        <v>35036.519999999997</v>
      </c>
      <c r="AF473" s="4">
        <f t="shared" si="372"/>
        <v>0</v>
      </c>
      <c r="AG473" s="4">
        <f t="shared" si="372"/>
        <v>35036.519999999997</v>
      </c>
      <c r="AH473" s="4">
        <f t="shared" si="372"/>
        <v>12316.6</v>
      </c>
      <c r="AI473" s="4">
        <f t="shared" si="372"/>
        <v>47353.119999999995</v>
      </c>
      <c r="AJ473" s="4">
        <f t="shared" si="372"/>
        <v>4871.6000000000004</v>
      </c>
      <c r="AK473" s="4">
        <f t="shared" si="372"/>
        <v>52224.72</v>
      </c>
      <c r="AL473" s="4">
        <f t="shared" si="372"/>
        <v>0</v>
      </c>
      <c r="AM473" s="4">
        <f t="shared" si="372"/>
        <v>52224.72</v>
      </c>
    </row>
    <row r="474" spans="1:39" ht="15.75" outlineLevel="1" x14ac:dyDescent="0.2">
      <c r="A474" s="137" t="s">
        <v>35</v>
      </c>
      <c r="B474" s="137" t="s">
        <v>305</v>
      </c>
      <c r="C474" s="137"/>
      <c r="D474" s="137"/>
      <c r="E474" s="13" t="s">
        <v>306</v>
      </c>
      <c r="F474" s="4">
        <f t="shared" ref="F474:O478" si="373">F475</f>
        <v>13877</v>
      </c>
      <c r="G474" s="4">
        <f t="shared" si="373"/>
        <v>0</v>
      </c>
      <c r="H474" s="4">
        <f t="shared" si="373"/>
        <v>13877</v>
      </c>
      <c r="I474" s="4">
        <f t="shared" si="373"/>
        <v>0</v>
      </c>
      <c r="J474" s="4">
        <f t="shared" si="373"/>
        <v>0</v>
      </c>
      <c r="K474" s="4">
        <f t="shared" si="373"/>
        <v>0</v>
      </c>
      <c r="L474" s="4">
        <f t="shared" si="373"/>
        <v>13877</v>
      </c>
      <c r="M474" s="4">
        <f t="shared" si="373"/>
        <v>0</v>
      </c>
      <c r="N474" s="4">
        <f t="shared" si="373"/>
        <v>13877</v>
      </c>
      <c r="O474" s="4">
        <f t="shared" si="373"/>
        <v>0</v>
      </c>
      <c r="P474" s="4">
        <f t="shared" ref="P474:Y478" si="374">P475</f>
        <v>0</v>
      </c>
      <c r="Q474" s="4">
        <f t="shared" si="374"/>
        <v>13877</v>
      </c>
      <c r="R474" s="4">
        <f t="shared" si="374"/>
        <v>-137.54</v>
      </c>
      <c r="S474" s="4">
        <f t="shared" si="374"/>
        <v>13739.46</v>
      </c>
      <c r="T474" s="4">
        <f t="shared" si="374"/>
        <v>13877</v>
      </c>
      <c r="U474" s="4">
        <f t="shared" si="374"/>
        <v>0</v>
      </c>
      <c r="V474" s="4">
        <f t="shared" si="374"/>
        <v>13877</v>
      </c>
      <c r="W474" s="4">
        <f t="shared" si="374"/>
        <v>0</v>
      </c>
      <c r="X474" s="4">
        <f t="shared" si="374"/>
        <v>13877</v>
      </c>
      <c r="Y474" s="4">
        <f t="shared" si="374"/>
        <v>0</v>
      </c>
      <c r="Z474" s="4">
        <f t="shared" ref="Z474:AI478" si="375">Z475</f>
        <v>13877</v>
      </c>
      <c r="AA474" s="4">
        <f t="shared" si="375"/>
        <v>0</v>
      </c>
      <c r="AB474" s="4">
        <f t="shared" si="375"/>
        <v>13877</v>
      </c>
      <c r="AC474" s="4">
        <f t="shared" si="375"/>
        <v>0</v>
      </c>
      <c r="AD474" s="4">
        <f t="shared" si="375"/>
        <v>13877</v>
      </c>
      <c r="AE474" s="4">
        <f t="shared" si="375"/>
        <v>13877</v>
      </c>
      <c r="AF474" s="4">
        <f t="shared" si="375"/>
        <v>0</v>
      </c>
      <c r="AG474" s="4">
        <f t="shared" si="375"/>
        <v>13877</v>
      </c>
      <c r="AH474" s="4">
        <f t="shared" si="375"/>
        <v>0</v>
      </c>
      <c r="AI474" s="4">
        <f t="shared" si="375"/>
        <v>13877</v>
      </c>
      <c r="AJ474" s="4">
        <f t="shared" ref="AJ474:AM478" si="376">AJ475</f>
        <v>0</v>
      </c>
      <c r="AK474" s="4">
        <f t="shared" si="376"/>
        <v>13877</v>
      </c>
      <c r="AL474" s="4">
        <f t="shared" si="376"/>
        <v>0</v>
      </c>
      <c r="AM474" s="4">
        <f t="shared" si="376"/>
        <v>13877</v>
      </c>
    </row>
    <row r="475" spans="1:39" ht="31.5" outlineLevel="2" x14ac:dyDescent="0.2">
      <c r="A475" s="137" t="s">
        <v>35</v>
      </c>
      <c r="B475" s="137" t="s">
        <v>305</v>
      </c>
      <c r="C475" s="137" t="s">
        <v>52</v>
      </c>
      <c r="D475" s="137"/>
      <c r="E475" s="13" t="s">
        <v>53</v>
      </c>
      <c r="F475" s="4">
        <f t="shared" si="373"/>
        <v>13877</v>
      </c>
      <c r="G475" s="4">
        <f t="shared" si="373"/>
        <v>0</v>
      </c>
      <c r="H475" s="4">
        <f t="shared" si="373"/>
        <v>13877</v>
      </c>
      <c r="I475" s="4">
        <f t="shared" si="373"/>
        <v>0</v>
      </c>
      <c r="J475" s="4">
        <f t="shared" si="373"/>
        <v>0</v>
      </c>
      <c r="K475" s="4">
        <f t="shared" si="373"/>
        <v>0</v>
      </c>
      <c r="L475" s="4">
        <f t="shared" si="373"/>
        <v>13877</v>
      </c>
      <c r="M475" s="4">
        <f t="shared" si="373"/>
        <v>0</v>
      </c>
      <c r="N475" s="4">
        <f t="shared" si="373"/>
        <v>13877</v>
      </c>
      <c r="O475" s="4">
        <f t="shared" si="373"/>
        <v>0</v>
      </c>
      <c r="P475" s="4">
        <f t="shared" si="374"/>
        <v>0</v>
      </c>
      <c r="Q475" s="4">
        <f t="shared" si="374"/>
        <v>13877</v>
      </c>
      <c r="R475" s="4">
        <f t="shared" si="374"/>
        <v>-137.54</v>
      </c>
      <c r="S475" s="4">
        <f t="shared" si="374"/>
        <v>13739.46</v>
      </c>
      <c r="T475" s="4">
        <f t="shared" si="374"/>
        <v>13877</v>
      </c>
      <c r="U475" s="4">
        <f t="shared" si="374"/>
        <v>0</v>
      </c>
      <c r="V475" s="4">
        <f t="shared" si="374"/>
        <v>13877</v>
      </c>
      <c r="W475" s="4">
        <f t="shared" si="374"/>
        <v>0</v>
      </c>
      <c r="X475" s="4">
        <f t="shared" si="374"/>
        <v>13877</v>
      </c>
      <c r="Y475" s="4">
        <f t="shared" si="374"/>
        <v>0</v>
      </c>
      <c r="Z475" s="4">
        <f t="shared" si="375"/>
        <v>13877</v>
      </c>
      <c r="AA475" s="4">
        <f t="shared" si="375"/>
        <v>0</v>
      </c>
      <c r="AB475" s="4">
        <f t="shared" si="375"/>
        <v>13877</v>
      </c>
      <c r="AC475" s="4">
        <f t="shared" si="375"/>
        <v>0</v>
      </c>
      <c r="AD475" s="4">
        <f t="shared" si="375"/>
        <v>13877</v>
      </c>
      <c r="AE475" s="4">
        <f t="shared" si="375"/>
        <v>13877</v>
      </c>
      <c r="AF475" s="4">
        <f t="shared" si="375"/>
        <v>0</v>
      </c>
      <c r="AG475" s="4">
        <f t="shared" si="375"/>
        <v>13877</v>
      </c>
      <c r="AH475" s="4">
        <f t="shared" si="375"/>
        <v>0</v>
      </c>
      <c r="AI475" s="4">
        <f t="shared" si="375"/>
        <v>13877</v>
      </c>
      <c r="AJ475" s="4">
        <f t="shared" si="376"/>
        <v>0</v>
      </c>
      <c r="AK475" s="4">
        <f t="shared" si="376"/>
        <v>13877</v>
      </c>
      <c r="AL475" s="4">
        <f t="shared" si="376"/>
        <v>0</v>
      </c>
      <c r="AM475" s="4">
        <f t="shared" si="376"/>
        <v>13877</v>
      </c>
    </row>
    <row r="476" spans="1:39" ht="47.25" outlineLevel="3" x14ac:dyDescent="0.2">
      <c r="A476" s="137" t="s">
        <v>35</v>
      </c>
      <c r="B476" s="137" t="s">
        <v>305</v>
      </c>
      <c r="C476" s="137" t="s">
        <v>54</v>
      </c>
      <c r="D476" s="137"/>
      <c r="E476" s="13" t="s">
        <v>55</v>
      </c>
      <c r="F476" s="4">
        <f t="shared" si="373"/>
        <v>13877</v>
      </c>
      <c r="G476" s="4">
        <f t="shared" si="373"/>
        <v>0</v>
      </c>
      <c r="H476" s="4">
        <f t="shared" si="373"/>
        <v>13877</v>
      </c>
      <c r="I476" s="4">
        <f t="shared" si="373"/>
        <v>0</v>
      </c>
      <c r="J476" s="4">
        <f t="shared" si="373"/>
        <v>0</v>
      </c>
      <c r="K476" s="4">
        <f t="shared" si="373"/>
        <v>0</v>
      </c>
      <c r="L476" s="4">
        <f t="shared" si="373"/>
        <v>13877</v>
      </c>
      <c r="M476" s="4">
        <f t="shared" si="373"/>
        <v>0</v>
      </c>
      <c r="N476" s="4">
        <f t="shared" si="373"/>
        <v>13877</v>
      </c>
      <c r="O476" s="4">
        <f t="shared" si="373"/>
        <v>0</v>
      </c>
      <c r="P476" s="4">
        <f t="shared" si="374"/>
        <v>0</v>
      </c>
      <c r="Q476" s="4">
        <f t="shared" si="374"/>
        <v>13877</v>
      </c>
      <c r="R476" s="4">
        <f t="shared" si="374"/>
        <v>-137.54</v>
      </c>
      <c r="S476" s="4">
        <f t="shared" si="374"/>
        <v>13739.46</v>
      </c>
      <c r="T476" s="4">
        <f t="shared" si="374"/>
        <v>13877</v>
      </c>
      <c r="U476" s="4">
        <f t="shared" si="374"/>
        <v>0</v>
      </c>
      <c r="V476" s="4">
        <f t="shared" si="374"/>
        <v>13877</v>
      </c>
      <c r="W476" s="4">
        <f t="shared" si="374"/>
        <v>0</v>
      </c>
      <c r="X476" s="4">
        <f t="shared" si="374"/>
        <v>13877</v>
      </c>
      <c r="Y476" s="4">
        <f t="shared" si="374"/>
        <v>0</v>
      </c>
      <c r="Z476" s="4">
        <f t="shared" si="375"/>
        <v>13877</v>
      </c>
      <c r="AA476" s="4">
        <f t="shared" si="375"/>
        <v>0</v>
      </c>
      <c r="AB476" s="4">
        <f t="shared" si="375"/>
        <v>13877</v>
      </c>
      <c r="AC476" s="4">
        <f t="shared" si="375"/>
        <v>0</v>
      </c>
      <c r="AD476" s="4">
        <f t="shared" si="375"/>
        <v>13877</v>
      </c>
      <c r="AE476" s="4">
        <f t="shared" si="375"/>
        <v>13877</v>
      </c>
      <c r="AF476" s="4">
        <f t="shared" si="375"/>
        <v>0</v>
      </c>
      <c r="AG476" s="4">
        <f t="shared" si="375"/>
        <v>13877</v>
      </c>
      <c r="AH476" s="4">
        <f t="shared" si="375"/>
        <v>0</v>
      </c>
      <c r="AI476" s="4">
        <f t="shared" si="375"/>
        <v>13877</v>
      </c>
      <c r="AJ476" s="4">
        <f t="shared" si="376"/>
        <v>0</v>
      </c>
      <c r="AK476" s="4">
        <f t="shared" si="376"/>
        <v>13877</v>
      </c>
      <c r="AL476" s="4">
        <f t="shared" si="376"/>
        <v>0</v>
      </c>
      <c r="AM476" s="4">
        <f t="shared" si="376"/>
        <v>13877</v>
      </c>
    </row>
    <row r="477" spans="1:39" ht="31.5" outlineLevel="4" x14ac:dyDescent="0.2">
      <c r="A477" s="137" t="s">
        <v>35</v>
      </c>
      <c r="B477" s="137" t="s">
        <v>305</v>
      </c>
      <c r="C477" s="137" t="s">
        <v>56</v>
      </c>
      <c r="D477" s="137"/>
      <c r="E477" s="13" t="s">
        <v>57</v>
      </c>
      <c r="F477" s="4">
        <f t="shared" si="373"/>
        <v>13877</v>
      </c>
      <c r="G477" s="4">
        <f t="shared" si="373"/>
        <v>0</v>
      </c>
      <c r="H477" s="4">
        <f t="shared" si="373"/>
        <v>13877</v>
      </c>
      <c r="I477" s="4">
        <f t="shared" si="373"/>
        <v>0</v>
      </c>
      <c r="J477" s="4">
        <f t="shared" si="373"/>
        <v>0</v>
      </c>
      <c r="K477" s="4">
        <f t="shared" si="373"/>
        <v>0</v>
      </c>
      <c r="L477" s="4">
        <f t="shared" si="373"/>
        <v>13877</v>
      </c>
      <c r="M477" s="4">
        <f t="shared" si="373"/>
        <v>0</v>
      </c>
      <c r="N477" s="4">
        <f t="shared" si="373"/>
        <v>13877</v>
      </c>
      <c r="O477" s="4">
        <f t="shared" si="373"/>
        <v>0</v>
      </c>
      <c r="P477" s="4">
        <f t="shared" si="374"/>
        <v>0</v>
      </c>
      <c r="Q477" s="4">
        <f t="shared" si="374"/>
        <v>13877</v>
      </c>
      <c r="R477" s="4">
        <f t="shared" si="374"/>
        <v>-137.54</v>
      </c>
      <c r="S477" s="4">
        <f t="shared" si="374"/>
        <v>13739.46</v>
      </c>
      <c r="T477" s="4">
        <f t="shared" si="374"/>
        <v>13877</v>
      </c>
      <c r="U477" s="4">
        <f t="shared" si="374"/>
        <v>0</v>
      </c>
      <c r="V477" s="4">
        <f t="shared" si="374"/>
        <v>13877</v>
      </c>
      <c r="W477" s="4">
        <f t="shared" si="374"/>
        <v>0</v>
      </c>
      <c r="X477" s="4">
        <f t="shared" si="374"/>
        <v>13877</v>
      </c>
      <c r="Y477" s="4">
        <f t="shared" si="374"/>
        <v>0</v>
      </c>
      <c r="Z477" s="4">
        <f t="shared" si="375"/>
        <v>13877</v>
      </c>
      <c r="AA477" s="4">
        <f t="shared" si="375"/>
        <v>0</v>
      </c>
      <c r="AB477" s="4">
        <f t="shared" si="375"/>
        <v>13877</v>
      </c>
      <c r="AC477" s="4">
        <f t="shared" si="375"/>
        <v>0</v>
      </c>
      <c r="AD477" s="4">
        <f t="shared" si="375"/>
        <v>13877</v>
      </c>
      <c r="AE477" s="4">
        <f t="shared" si="375"/>
        <v>13877</v>
      </c>
      <c r="AF477" s="4">
        <f t="shared" si="375"/>
        <v>0</v>
      </c>
      <c r="AG477" s="4">
        <f t="shared" si="375"/>
        <v>13877</v>
      </c>
      <c r="AH477" s="4">
        <f t="shared" si="375"/>
        <v>0</v>
      </c>
      <c r="AI477" s="4">
        <f t="shared" si="375"/>
        <v>13877</v>
      </c>
      <c r="AJ477" s="4">
        <f t="shared" si="376"/>
        <v>0</v>
      </c>
      <c r="AK477" s="4">
        <f t="shared" si="376"/>
        <v>13877</v>
      </c>
      <c r="AL477" s="4">
        <f t="shared" si="376"/>
        <v>0</v>
      </c>
      <c r="AM477" s="4">
        <f t="shared" si="376"/>
        <v>13877</v>
      </c>
    </row>
    <row r="478" spans="1:39" ht="31.5" outlineLevel="5" x14ac:dyDescent="0.2">
      <c r="A478" s="137" t="s">
        <v>35</v>
      </c>
      <c r="B478" s="137" t="s">
        <v>305</v>
      </c>
      <c r="C478" s="137" t="s">
        <v>307</v>
      </c>
      <c r="D478" s="137"/>
      <c r="E478" s="13" t="s">
        <v>774</v>
      </c>
      <c r="F478" s="4">
        <f t="shared" si="373"/>
        <v>13877</v>
      </c>
      <c r="G478" s="4">
        <f t="shared" si="373"/>
        <v>0</v>
      </c>
      <c r="H478" s="4">
        <f t="shared" si="373"/>
        <v>13877</v>
      </c>
      <c r="I478" s="4">
        <f t="shared" si="373"/>
        <v>0</v>
      </c>
      <c r="J478" s="4">
        <f t="shared" si="373"/>
        <v>0</v>
      </c>
      <c r="K478" s="4">
        <f t="shared" si="373"/>
        <v>0</v>
      </c>
      <c r="L478" s="4">
        <f t="shared" si="373"/>
        <v>13877</v>
      </c>
      <c r="M478" s="4">
        <f t="shared" si="373"/>
        <v>0</v>
      </c>
      <c r="N478" s="4">
        <f t="shared" si="373"/>
        <v>13877</v>
      </c>
      <c r="O478" s="4">
        <f t="shared" si="373"/>
        <v>0</v>
      </c>
      <c r="P478" s="4">
        <f t="shared" si="374"/>
        <v>0</v>
      </c>
      <c r="Q478" s="4">
        <f t="shared" si="374"/>
        <v>13877</v>
      </c>
      <c r="R478" s="4">
        <f t="shared" si="374"/>
        <v>-137.54</v>
      </c>
      <c r="S478" s="4">
        <f t="shared" si="374"/>
        <v>13739.46</v>
      </c>
      <c r="T478" s="4">
        <f t="shared" si="374"/>
        <v>13877</v>
      </c>
      <c r="U478" s="4">
        <f t="shared" si="374"/>
        <v>0</v>
      </c>
      <c r="V478" s="4">
        <f t="shared" si="374"/>
        <v>13877</v>
      </c>
      <c r="W478" s="4">
        <f t="shared" si="374"/>
        <v>0</v>
      </c>
      <c r="X478" s="4">
        <f t="shared" si="374"/>
        <v>13877</v>
      </c>
      <c r="Y478" s="4">
        <f t="shared" si="374"/>
        <v>0</v>
      </c>
      <c r="Z478" s="4">
        <f t="shared" si="375"/>
        <v>13877</v>
      </c>
      <c r="AA478" s="4">
        <f t="shared" si="375"/>
        <v>0</v>
      </c>
      <c r="AB478" s="4">
        <f t="shared" si="375"/>
        <v>13877</v>
      </c>
      <c r="AC478" s="4">
        <f t="shared" si="375"/>
        <v>0</v>
      </c>
      <c r="AD478" s="4">
        <f t="shared" si="375"/>
        <v>13877</v>
      </c>
      <c r="AE478" s="4">
        <f t="shared" si="375"/>
        <v>13877</v>
      </c>
      <c r="AF478" s="4">
        <f t="shared" si="375"/>
        <v>0</v>
      </c>
      <c r="AG478" s="4">
        <f t="shared" si="375"/>
        <v>13877</v>
      </c>
      <c r="AH478" s="4">
        <f t="shared" si="375"/>
        <v>0</v>
      </c>
      <c r="AI478" s="4">
        <f t="shared" si="375"/>
        <v>13877</v>
      </c>
      <c r="AJ478" s="4">
        <f t="shared" si="376"/>
        <v>0</v>
      </c>
      <c r="AK478" s="4">
        <f t="shared" si="376"/>
        <v>13877</v>
      </c>
      <c r="AL478" s="4">
        <f t="shared" si="376"/>
        <v>0</v>
      </c>
      <c r="AM478" s="4">
        <f t="shared" si="376"/>
        <v>13877</v>
      </c>
    </row>
    <row r="479" spans="1:39" ht="15.75" outlineLevel="7" x14ac:dyDescent="0.2">
      <c r="A479" s="138" t="s">
        <v>35</v>
      </c>
      <c r="B479" s="138" t="s">
        <v>305</v>
      </c>
      <c r="C479" s="138" t="s">
        <v>307</v>
      </c>
      <c r="D479" s="138" t="s">
        <v>33</v>
      </c>
      <c r="E479" s="11" t="s">
        <v>34</v>
      </c>
      <c r="F479" s="5">
        <v>13877</v>
      </c>
      <c r="G479" s="5"/>
      <c r="H479" s="5">
        <f>SUM(F479:G479)</f>
        <v>13877</v>
      </c>
      <c r="I479" s="5"/>
      <c r="J479" s="5"/>
      <c r="K479" s="5"/>
      <c r="L479" s="5">
        <f>SUM(H479:K479)</f>
        <v>13877</v>
      </c>
      <c r="M479" s="5"/>
      <c r="N479" s="5">
        <f>SUM(L479:M479)</f>
        <v>13877</v>
      </c>
      <c r="O479" s="5"/>
      <c r="P479" s="5"/>
      <c r="Q479" s="5">
        <f>SUM(N479:P479)</f>
        <v>13877</v>
      </c>
      <c r="R479" s="5">
        <v>-137.54</v>
      </c>
      <c r="S479" s="5">
        <f>SUM(Q479:R479)</f>
        <v>13739.46</v>
      </c>
      <c r="T479" s="5">
        <v>13877</v>
      </c>
      <c r="U479" s="5"/>
      <c r="V479" s="5">
        <f>SUM(T479:U479)</f>
        <v>13877</v>
      </c>
      <c r="W479" s="5"/>
      <c r="X479" s="5">
        <f>SUM(V479:W479)</f>
        <v>13877</v>
      </c>
      <c r="Y479" s="5"/>
      <c r="Z479" s="5">
        <f>SUM(X479:Y479)</f>
        <v>13877</v>
      </c>
      <c r="AA479" s="5"/>
      <c r="AB479" s="5">
        <f>SUM(Z479:AA479)</f>
        <v>13877</v>
      </c>
      <c r="AC479" s="5"/>
      <c r="AD479" s="5">
        <f>SUM(AB479:AC479)</f>
        <v>13877</v>
      </c>
      <c r="AE479" s="5">
        <v>13877</v>
      </c>
      <c r="AF479" s="5"/>
      <c r="AG479" s="5">
        <f>SUM(AE479:AF479)</f>
        <v>13877</v>
      </c>
      <c r="AH479" s="5"/>
      <c r="AI479" s="5">
        <f>SUM(AG479:AH479)</f>
        <v>13877</v>
      </c>
      <c r="AJ479" s="5"/>
      <c r="AK479" s="5">
        <f>SUM(AI479:AJ479)</f>
        <v>13877</v>
      </c>
      <c r="AL479" s="5"/>
      <c r="AM479" s="5">
        <f>SUM(AK479:AL479)</f>
        <v>13877</v>
      </c>
    </row>
    <row r="480" spans="1:39" ht="15.75" hidden="1" outlineLevel="1" x14ac:dyDescent="0.2">
      <c r="A480" s="137" t="s">
        <v>35</v>
      </c>
      <c r="B480" s="137" t="s">
        <v>308</v>
      </c>
      <c r="C480" s="137"/>
      <c r="D480" s="137"/>
      <c r="E480" s="13" t="s">
        <v>309</v>
      </c>
      <c r="F480" s="4">
        <f t="shared" ref="F480:AM480" si="377">F481+F486</f>
        <v>26183.739180000004</v>
      </c>
      <c r="G480" s="4">
        <f t="shared" si="377"/>
        <v>0</v>
      </c>
      <c r="H480" s="4">
        <f t="shared" si="377"/>
        <v>26183.739180000004</v>
      </c>
      <c r="I480" s="4">
        <f t="shared" si="377"/>
        <v>-4475.8280000000004</v>
      </c>
      <c r="J480" s="4">
        <f t="shared" si="377"/>
        <v>0</v>
      </c>
      <c r="K480" s="4">
        <f t="shared" si="377"/>
        <v>0</v>
      </c>
      <c r="L480" s="4">
        <f t="shared" si="377"/>
        <v>21707.911180000003</v>
      </c>
      <c r="M480" s="4">
        <f t="shared" si="377"/>
        <v>0</v>
      </c>
      <c r="N480" s="4">
        <f t="shared" si="377"/>
        <v>21707.911180000003</v>
      </c>
      <c r="O480" s="4">
        <f t="shared" si="377"/>
        <v>-1719.9</v>
      </c>
      <c r="P480" s="4">
        <f t="shared" si="377"/>
        <v>0</v>
      </c>
      <c r="Q480" s="4">
        <f t="shared" si="377"/>
        <v>19988.011180000001</v>
      </c>
      <c r="R480" s="4">
        <f t="shared" si="377"/>
        <v>0</v>
      </c>
      <c r="S480" s="4">
        <f t="shared" si="377"/>
        <v>19988.011180000001</v>
      </c>
      <c r="T480" s="4">
        <f t="shared" si="377"/>
        <v>18555.920000000002</v>
      </c>
      <c r="U480" s="4">
        <f t="shared" si="377"/>
        <v>0</v>
      </c>
      <c r="V480" s="4">
        <f t="shared" si="377"/>
        <v>18555.920000000002</v>
      </c>
      <c r="W480" s="4">
        <f t="shared" si="377"/>
        <v>-4475.8</v>
      </c>
      <c r="X480" s="4">
        <f t="shared" si="377"/>
        <v>14080.120000000003</v>
      </c>
      <c r="Y480" s="4">
        <f t="shared" si="377"/>
        <v>0</v>
      </c>
      <c r="Z480" s="4">
        <f t="shared" si="377"/>
        <v>14080.120000000003</v>
      </c>
      <c r="AA480" s="4">
        <f t="shared" si="377"/>
        <v>0</v>
      </c>
      <c r="AB480" s="4">
        <f t="shared" si="377"/>
        <v>14080.120000000003</v>
      </c>
      <c r="AC480" s="4">
        <f t="shared" si="377"/>
        <v>0</v>
      </c>
      <c r="AD480" s="4">
        <f t="shared" si="377"/>
        <v>14080.120000000003</v>
      </c>
      <c r="AE480" s="4">
        <f t="shared" si="377"/>
        <v>358.32</v>
      </c>
      <c r="AF480" s="4">
        <f t="shared" si="377"/>
        <v>0</v>
      </c>
      <c r="AG480" s="4">
        <f t="shared" si="377"/>
        <v>358.32</v>
      </c>
      <c r="AH480" s="4">
        <f t="shared" si="377"/>
        <v>12316.6</v>
      </c>
      <c r="AI480" s="4">
        <f t="shared" si="377"/>
        <v>12674.92</v>
      </c>
      <c r="AJ480" s="4">
        <f t="shared" si="377"/>
        <v>4871.6000000000004</v>
      </c>
      <c r="AK480" s="4">
        <f t="shared" si="377"/>
        <v>17546.52</v>
      </c>
      <c r="AL480" s="4">
        <f t="shared" si="377"/>
        <v>0</v>
      </c>
      <c r="AM480" s="4">
        <f t="shared" si="377"/>
        <v>17546.52</v>
      </c>
    </row>
    <row r="481" spans="1:39" ht="31.5" hidden="1" outlineLevel="2" x14ac:dyDescent="0.2">
      <c r="A481" s="137" t="s">
        <v>35</v>
      </c>
      <c r="B481" s="137" t="s">
        <v>308</v>
      </c>
      <c r="C481" s="137" t="s">
        <v>170</v>
      </c>
      <c r="D481" s="137"/>
      <c r="E481" s="13" t="s">
        <v>171</v>
      </c>
      <c r="F481" s="4">
        <f t="shared" ref="F481:O484" si="378">F482</f>
        <v>16792.400000000001</v>
      </c>
      <c r="G481" s="4">
        <f t="shared" si="378"/>
        <v>0</v>
      </c>
      <c r="H481" s="4">
        <f t="shared" si="378"/>
        <v>16792.400000000001</v>
      </c>
      <c r="I481" s="4">
        <f t="shared" si="378"/>
        <v>-4475.8280000000004</v>
      </c>
      <c r="J481" s="4">
        <f t="shared" si="378"/>
        <v>0</v>
      </c>
      <c r="K481" s="4">
        <f t="shared" si="378"/>
        <v>0</v>
      </c>
      <c r="L481" s="4">
        <f t="shared" si="378"/>
        <v>12316.572</v>
      </c>
      <c r="M481" s="4">
        <f t="shared" si="378"/>
        <v>0</v>
      </c>
      <c r="N481" s="4">
        <f t="shared" si="378"/>
        <v>12316.572</v>
      </c>
      <c r="O481" s="4">
        <f t="shared" si="378"/>
        <v>0</v>
      </c>
      <c r="P481" s="4">
        <f t="shared" ref="P481:Y484" si="379">P482</f>
        <v>0</v>
      </c>
      <c r="Q481" s="4">
        <f t="shared" si="379"/>
        <v>12316.572</v>
      </c>
      <c r="R481" s="4">
        <f t="shared" si="379"/>
        <v>0</v>
      </c>
      <c r="S481" s="4">
        <f t="shared" si="379"/>
        <v>12316.572</v>
      </c>
      <c r="T481" s="4">
        <f t="shared" si="379"/>
        <v>16792.400000000001</v>
      </c>
      <c r="U481" s="4">
        <f t="shared" si="379"/>
        <v>0</v>
      </c>
      <c r="V481" s="4">
        <f t="shared" si="379"/>
        <v>16792.400000000001</v>
      </c>
      <c r="W481" s="4">
        <f t="shared" si="379"/>
        <v>-4475.8</v>
      </c>
      <c r="X481" s="4">
        <f t="shared" si="379"/>
        <v>12316.600000000002</v>
      </c>
      <c r="Y481" s="4">
        <f t="shared" si="379"/>
        <v>0</v>
      </c>
      <c r="Z481" s="4">
        <f t="shared" ref="Z481:AF484" si="380">Z482</f>
        <v>12316.600000000002</v>
      </c>
      <c r="AA481" s="4">
        <f t="shared" si="380"/>
        <v>0</v>
      </c>
      <c r="AB481" s="4">
        <f t="shared" si="380"/>
        <v>12316.600000000002</v>
      </c>
      <c r="AC481" s="4">
        <f t="shared" si="380"/>
        <v>0</v>
      </c>
      <c r="AD481" s="4">
        <f t="shared" si="380"/>
        <v>12316.600000000002</v>
      </c>
      <c r="AE481" s="4">
        <f t="shared" si="380"/>
        <v>0</v>
      </c>
      <c r="AF481" s="4">
        <f t="shared" si="380"/>
        <v>0</v>
      </c>
      <c r="AG481" s="4"/>
      <c r="AH481" s="4">
        <f t="shared" ref="AH481:AM484" si="381">AH482</f>
        <v>12316.6</v>
      </c>
      <c r="AI481" s="4">
        <f t="shared" si="381"/>
        <v>12316.6</v>
      </c>
      <c r="AJ481" s="4">
        <f t="shared" si="381"/>
        <v>0</v>
      </c>
      <c r="AK481" s="4">
        <f t="shared" si="381"/>
        <v>12316.6</v>
      </c>
      <c r="AL481" s="4">
        <f t="shared" si="381"/>
        <v>0</v>
      </c>
      <c r="AM481" s="4">
        <f t="shared" si="381"/>
        <v>12316.6</v>
      </c>
    </row>
    <row r="482" spans="1:39" ht="47.25" hidden="1" outlineLevel="3" x14ac:dyDescent="0.2">
      <c r="A482" s="137" t="s">
        <v>35</v>
      </c>
      <c r="B482" s="137" t="s">
        <v>308</v>
      </c>
      <c r="C482" s="137" t="s">
        <v>188</v>
      </c>
      <c r="D482" s="137"/>
      <c r="E482" s="13" t="s">
        <v>189</v>
      </c>
      <c r="F482" s="4">
        <f t="shared" si="378"/>
        <v>16792.400000000001</v>
      </c>
      <c r="G482" s="4">
        <f t="shared" si="378"/>
        <v>0</v>
      </c>
      <c r="H482" s="4">
        <f t="shared" si="378"/>
        <v>16792.400000000001</v>
      </c>
      <c r="I482" s="4">
        <f t="shared" si="378"/>
        <v>-4475.8280000000004</v>
      </c>
      <c r="J482" s="4">
        <f t="shared" si="378"/>
        <v>0</v>
      </c>
      <c r="K482" s="4">
        <f t="shared" si="378"/>
        <v>0</v>
      </c>
      <c r="L482" s="4">
        <f t="shared" si="378"/>
        <v>12316.572</v>
      </c>
      <c r="M482" s="4">
        <f t="shared" si="378"/>
        <v>0</v>
      </c>
      <c r="N482" s="4">
        <f t="shared" si="378"/>
        <v>12316.572</v>
      </c>
      <c r="O482" s="4">
        <f t="shared" si="378"/>
        <v>0</v>
      </c>
      <c r="P482" s="4">
        <f t="shared" si="379"/>
        <v>0</v>
      </c>
      <c r="Q482" s="4">
        <f t="shared" si="379"/>
        <v>12316.572</v>
      </c>
      <c r="R482" s="4">
        <f t="shared" si="379"/>
        <v>0</v>
      </c>
      <c r="S482" s="4">
        <f t="shared" si="379"/>
        <v>12316.572</v>
      </c>
      <c r="T482" s="4">
        <f t="shared" si="379"/>
        <v>16792.400000000001</v>
      </c>
      <c r="U482" s="4">
        <f t="shared" si="379"/>
        <v>0</v>
      </c>
      <c r="V482" s="4">
        <f t="shared" si="379"/>
        <v>16792.400000000001</v>
      </c>
      <c r="W482" s="4">
        <f t="shared" si="379"/>
        <v>-4475.8</v>
      </c>
      <c r="X482" s="4">
        <f t="shared" si="379"/>
        <v>12316.600000000002</v>
      </c>
      <c r="Y482" s="4">
        <f t="shared" si="379"/>
        <v>0</v>
      </c>
      <c r="Z482" s="4">
        <f t="shared" si="380"/>
        <v>12316.600000000002</v>
      </c>
      <c r="AA482" s="4">
        <f t="shared" si="380"/>
        <v>0</v>
      </c>
      <c r="AB482" s="4">
        <f t="shared" si="380"/>
        <v>12316.600000000002</v>
      </c>
      <c r="AC482" s="4">
        <f t="shared" si="380"/>
        <v>0</v>
      </c>
      <c r="AD482" s="4">
        <f t="shared" si="380"/>
        <v>12316.600000000002</v>
      </c>
      <c r="AE482" s="4">
        <f t="shared" si="380"/>
        <v>0</v>
      </c>
      <c r="AF482" s="4">
        <f t="shared" si="380"/>
        <v>0</v>
      </c>
      <c r="AG482" s="4"/>
      <c r="AH482" s="4">
        <f t="shared" si="381"/>
        <v>12316.6</v>
      </c>
      <c r="AI482" s="4">
        <f t="shared" si="381"/>
        <v>12316.6</v>
      </c>
      <c r="AJ482" s="4">
        <f t="shared" si="381"/>
        <v>0</v>
      </c>
      <c r="AK482" s="4">
        <f t="shared" si="381"/>
        <v>12316.6</v>
      </c>
      <c r="AL482" s="4">
        <f t="shared" si="381"/>
        <v>0</v>
      </c>
      <c r="AM482" s="4">
        <f t="shared" si="381"/>
        <v>12316.6</v>
      </c>
    </row>
    <row r="483" spans="1:39" ht="47.25" hidden="1" outlineLevel="4" x14ac:dyDescent="0.2">
      <c r="A483" s="137" t="s">
        <v>35</v>
      </c>
      <c r="B483" s="137" t="s">
        <v>308</v>
      </c>
      <c r="C483" s="137" t="s">
        <v>190</v>
      </c>
      <c r="D483" s="137"/>
      <c r="E483" s="13" t="s">
        <v>114</v>
      </c>
      <c r="F483" s="4">
        <f t="shared" si="378"/>
        <v>16792.400000000001</v>
      </c>
      <c r="G483" s="4">
        <f t="shared" si="378"/>
        <v>0</v>
      </c>
      <c r="H483" s="4">
        <f t="shared" si="378"/>
        <v>16792.400000000001</v>
      </c>
      <c r="I483" s="4">
        <f t="shared" si="378"/>
        <v>-4475.8280000000004</v>
      </c>
      <c r="J483" s="4">
        <f t="shared" si="378"/>
        <v>0</v>
      </c>
      <c r="K483" s="4">
        <f t="shared" si="378"/>
        <v>0</v>
      </c>
      <c r="L483" s="4">
        <f t="shared" si="378"/>
        <v>12316.572</v>
      </c>
      <c r="M483" s="4">
        <f t="shared" si="378"/>
        <v>0</v>
      </c>
      <c r="N483" s="4">
        <f t="shared" si="378"/>
        <v>12316.572</v>
      </c>
      <c r="O483" s="4">
        <f t="shared" si="378"/>
        <v>0</v>
      </c>
      <c r="P483" s="4">
        <f t="shared" si="379"/>
        <v>0</v>
      </c>
      <c r="Q483" s="4">
        <f t="shared" si="379"/>
        <v>12316.572</v>
      </c>
      <c r="R483" s="4">
        <f t="shared" si="379"/>
        <v>0</v>
      </c>
      <c r="S483" s="4">
        <f t="shared" si="379"/>
        <v>12316.572</v>
      </c>
      <c r="T483" s="4">
        <f t="shared" si="379"/>
        <v>16792.400000000001</v>
      </c>
      <c r="U483" s="4">
        <f t="shared" si="379"/>
        <v>0</v>
      </c>
      <c r="V483" s="4">
        <f t="shared" si="379"/>
        <v>16792.400000000001</v>
      </c>
      <c r="W483" s="4">
        <f t="shared" si="379"/>
        <v>-4475.8</v>
      </c>
      <c r="X483" s="4">
        <f t="shared" si="379"/>
        <v>12316.600000000002</v>
      </c>
      <c r="Y483" s="4">
        <f t="shared" si="379"/>
        <v>0</v>
      </c>
      <c r="Z483" s="4">
        <f t="shared" si="380"/>
        <v>12316.600000000002</v>
      </c>
      <c r="AA483" s="4">
        <f t="shared" si="380"/>
        <v>0</v>
      </c>
      <c r="AB483" s="4">
        <f t="shared" si="380"/>
        <v>12316.600000000002</v>
      </c>
      <c r="AC483" s="4">
        <f t="shared" si="380"/>
        <v>0</v>
      </c>
      <c r="AD483" s="4">
        <f t="shared" si="380"/>
        <v>12316.600000000002</v>
      </c>
      <c r="AE483" s="4">
        <f t="shared" si="380"/>
        <v>0</v>
      </c>
      <c r="AF483" s="4">
        <f t="shared" si="380"/>
        <v>0</v>
      </c>
      <c r="AG483" s="4"/>
      <c r="AH483" s="4">
        <f t="shared" si="381"/>
        <v>12316.6</v>
      </c>
      <c r="AI483" s="4">
        <f t="shared" si="381"/>
        <v>12316.6</v>
      </c>
      <c r="AJ483" s="4">
        <f t="shared" si="381"/>
        <v>0</v>
      </c>
      <c r="AK483" s="4">
        <f t="shared" si="381"/>
        <v>12316.6</v>
      </c>
      <c r="AL483" s="4">
        <f t="shared" si="381"/>
        <v>0</v>
      </c>
      <c r="AM483" s="4">
        <f t="shared" si="381"/>
        <v>12316.6</v>
      </c>
    </row>
    <row r="484" spans="1:39" ht="94.5" hidden="1" outlineLevel="5" x14ac:dyDescent="0.2">
      <c r="A484" s="137" t="s">
        <v>35</v>
      </c>
      <c r="B484" s="137" t="s">
        <v>308</v>
      </c>
      <c r="C484" s="137" t="s">
        <v>310</v>
      </c>
      <c r="D484" s="137"/>
      <c r="E484" s="34" t="s">
        <v>311</v>
      </c>
      <c r="F484" s="4">
        <f t="shared" si="378"/>
        <v>16792.400000000001</v>
      </c>
      <c r="G484" s="4">
        <f t="shared" si="378"/>
        <v>0</v>
      </c>
      <c r="H484" s="4">
        <f t="shared" si="378"/>
        <v>16792.400000000001</v>
      </c>
      <c r="I484" s="4">
        <f t="shared" si="378"/>
        <v>-4475.8280000000004</v>
      </c>
      <c r="J484" s="4">
        <f t="shared" si="378"/>
        <v>0</v>
      </c>
      <c r="K484" s="4">
        <f t="shared" si="378"/>
        <v>0</v>
      </c>
      <c r="L484" s="4">
        <f t="shared" si="378"/>
        <v>12316.572</v>
      </c>
      <c r="M484" s="4">
        <f t="shared" si="378"/>
        <v>0</v>
      </c>
      <c r="N484" s="4">
        <f t="shared" si="378"/>
        <v>12316.572</v>
      </c>
      <c r="O484" s="4">
        <f t="shared" si="378"/>
        <v>0</v>
      </c>
      <c r="P484" s="4">
        <f t="shared" si="379"/>
        <v>0</v>
      </c>
      <c r="Q484" s="4">
        <f t="shared" si="379"/>
        <v>12316.572</v>
      </c>
      <c r="R484" s="4">
        <f t="shared" si="379"/>
        <v>0</v>
      </c>
      <c r="S484" s="4">
        <f t="shared" si="379"/>
        <v>12316.572</v>
      </c>
      <c r="T484" s="4">
        <f t="shared" si="379"/>
        <v>16792.400000000001</v>
      </c>
      <c r="U484" s="4">
        <f t="shared" si="379"/>
        <v>0</v>
      </c>
      <c r="V484" s="4">
        <f t="shared" si="379"/>
        <v>16792.400000000001</v>
      </c>
      <c r="W484" s="4">
        <f t="shared" si="379"/>
        <v>-4475.8</v>
      </c>
      <c r="X484" s="4">
        <f t="shared" si="379"/>
        <v>12316.600000000002</v>
      </c>
      <c r="Y484" s="4">
        <f t="shared" si="379"/>
        <v>0</v>
      </c>
      <c r="Z484" s="4">
        <f t="shared" si="380"/>
        <v>12316.600000000002</v>
      </c>
      <c r="AA484" s="4">
        <f t="shared" si="380"/>
        <v>0</v>
      </c>
      <c r="AB484" s="4">
        <f t="shared" si="380"/>
        <v>12316.600000000002</v>
      </c>
      <c r="AC484" s="4">
        <f t="shared" si="380"/>
        <v>0</v>
      </c>
      <c r="AD484" s="4">
        <f t="shared" si="380"/>
        <v>12316.600000000002</v>
      </c>
      <c r="AE484" s="4">
        <f t="shared" si="380"/>
        <v>0</v>
      </c>
      <c r="AF484" s="4">
        <f t="shared" si="380"/>
        <v>0</v>
      </c>
      <c r="AG484" s="4"/>
      <c r="AH484" s="4">
        <f t="shared" si="381"/>
        <v>12316.6</v>
      </c>
      <c r="AI484" s="4">
        <f t="shared" si="381"/>
        <v>12316.6</v>
      </c>
      <c r="AJ484" s="4">
        <f t="shared" si="381"/>
        <v>0</v>
      </c>
      <c r="AK484" s="4">
        <f t="shared" si="381"/>
        <v>12316.6</v>
      </c>
      <c r="AL484" s="4">
        <f t="shared" si="381"/>
        <v>0</v>
      </c>
      <c r="AM484" s="4">
        <f t="shared" si="381"/>
        <v>12316.6</v>
      </c>
    </row>
    <row r="485" spans="1:39" ht="15.75" hidden="1" outlineLevel="7" x14ac:dyDescent="0.2">
      <c r="A485" s="138" t="s">
        <v>35</v>
      </c>
      <c r="B485" s="138" t="s">
        <v>308</v>
      </c>
      <c r="C485" s="138" t="s">
        <v>310</v>
      </c>
      <c r="D485" s="138" t="s">
        <v>27</v>
      </c>
      <c r="E485" s="11" t="s">
        <v>28</v>
      </c>
      <c r="F485" s="5">
        <v>16792.400000000001</v>
      </c>
      <c r="G485" s="5"/>
      <c r="H485" s="5">
        <f>SUM(F485:G485)</f>
        <v>16792.400000000001</v>
      </c>
      <c r="I485" s="5">
        <v>-4475.8280000000004</v>
      </c>
      <c r="J485" s="5"/>
      <c r="K485" s="5"/>
      <c r="L485" s="5">
        <f>SUM(H485:K485)</f>
        <v>12316.572</v>
      </c>
      <c r="M485" s="5"/>
      <c r="N485" s="5">
        <f>SUM(L485:M485)</f>
        <v>12316.572</v>
      </c>
      <c r="O485" s="5"/>
      <c r="P485" s="5"/>
      <c r="Q485" s="5">
        <f>SUM(N485:P485)</f>
        <v>12316.572</v>
      </c>
      <c r="R485" s="5"/>
      <c r="S485" s="5">
        <f>SUM(Q485:R485)</f>
        <v>12316.572</v>
      </c>
      <c r="T485" s="5">
        <v>16792.400000000001</v>
      </c>
      <c r="U485" s="5"/>
      <c r="V485" s="5">
        <f>SUM(T485:U485)</f>
        <v>16792.400000000001</v>
      </c>
      <c r="W485" s="5">
        <v>-4475.8</v>
      </c>
      <c r="X485" s="5">
        <f>SUM(V485:W485)</f>
        <v>12316.600000000002</v>
      </c>
      <c r="Y485" s="5"/>
      <c r="Z485" s="5">
        <f>SUM(X485:Y485)</f>
        <v>12316.600000000002</v>
      </c>
      <c r="AA485" s="5"/>
      <c r="AB485" s="5">
        <f>SUM(Z485:AA485)</f>
        <v>12316.600000000002</v>
      </c>
      <c r="AC485" s="5"/>
      <c r="AD485" s="5">
        <f>SUM(AB485:AC485)</f>
        <v>12316.600000000002</v>
      </c>
      <c r="AE485" s="5"/>
      <c r="AF485" s="5"/>
      <c r="AG485" s="5"/>
      <c r="AH485" s="5">
        <v>12316.6</v>
      </c>
      <c r="AI485" s="5">
        <f>SUM(AG485:AH485)</f>
        <v>12316.6</v>
      </c>
      <c r="AJ485" s="5"/>
      <c r="AK485" s="5">
        <f>SUM(AI485:AJ485)</f>
        <v>12316.6</v>
      </c>
      <c r="AL485" s="5"/>
      <c r="AM485" s="5">
        <f>SUM(AK485:AL485)</f>
        <v>12316.6</v>
      </c>
    </row>
    <row r="486" spans="1:39" ht="31.5" hidden="1" customHeight="1" outlineLevel="2" x14ac:dyDescent="0.2">
      <c r="A486" s="137" t="s">
        <v>35</v>
      </c>
      <c r="B486" s="137" t="s">
        <v>308</v>
      </c>
      <c r="C486" s="137" t="s">
        <v>42</v>
      </c>
      <c r="D486" s="137"/>
      <c r="E486" s="13" t="s">
        <v>43</v>
      </c>
      <c r="F486" s="4">
        <f t="shared" ref="F486:AM486" si="382">F487</f>
        <v>9391.3391800000009</v>
      </c>
      <c r="G486" s="4">
        <f t="shared" si="382"/>
        <v>0</v>
      </c>
      <c r="H486" s="4">
        <f t="shared" si="382"/>
        <v>9391.3391800000009</v>
      </c>
      <c r="I486" s="4">
        <f t="shared" si="382"/>
        <v>0</v>
      </c>
      <c r="J486" s="4">
        <f t="shared" si="382"/>
        <v>0</v>
      </c>
      <c r="K486" s="4">
        <f t="shared" si="382"/>
        <v>0</v>
      </c>
      <c r="L486" s="4">
        <f t="shared" si="382"/>
        <v>9391.3391800000009</v>
      </c>
      <c r="M486" s="4">
        <f t="shared" si="382"/>
        <v>0</v>
      </c>
      <c r="N486" s="4">
        <f t="shared" si="382"/>
        <v>9391.3391800000009</v>
      </c>
      <c r="O486" s="4">
        <f t="shared" si="382"/>
        <v>-1719.9</v>
      </c>
      <c r="P486" s="4">
        <f t="shared" si="382"/>
        <v>0</v>
      </c>
      <c r="Q486" s="4">
        <f t="shared" si="382"/>
        <v>7671.4391800000003</v>
      </c>
      <c r="R486" s="4">
        <f t="shared" si="382"/>
        <v>0</v>
      </c>
      <c r="S486" s="4">
        <f t="shared" si="382"/>
        <v>7671.4391800000003</v>
      </c>
      <c r="T486" s="4">
        <f t="shared" si="382"/>
        <v>1763.52</v>
      </c>
      <c r="U486" s="4">
        <f t="shared" si="382"/>
        <v>0</v>
      </c>
      <c r="V486" s="4">
        <f t="shared" si="382"/>
        <v>1763.52</v>
      </c>
      <c r="W486" s="4">
        <f t="shared" si="382"/>
        <v>0</v>
      </c>
      <c r="X486" s="4">
        <f t="shared" si="382"/>
        <v>1763.52</v>
      </c>
      <c r="Y486" s="4">
        <f t="shared" si="382"/>
        <v>0</v>
      </c>
      <c r="Z486" s="4">
        <f t="shared" si="382"/>
        <v>1763.52</v>
      </c>
      <c r="AA486" s="4">
        <f t="shared" si="382"/>
        <v>0</v>
      </c>
      <c r="AB486" s="4">
        <f t="shared" si="382"/>
        <v>1763.52</v>
      </c>
      <c r="AC486" s="4">
        <f t="shared" si="382"/>
        <v>0</v>
      </c>
      <c r="AD486" s="4">
        <f t="shared" si="382"/>
        <v>1763.52</v>
      </c>
      <c r="AE486" s="4">
        <f t="shared" si="382"/>
        <v>358.32</v>
      </c>
      <c r="AF486" s="4">
        <f t="shared" si="382"/>
        <v>0</v>
      </c>
      <c r="AG486" s="4">
        <f t="shared" si="382"/>
        <v>358.32</v>
      </c>
      <c r="AH486" s="4">
        <f t="shared" si="382"/>
        <v>0</v>
      </c>
      <c r="AI486" s="4">
        <f t="shared" si="382"/>
        <v>358.32</v>
      </c>
      <c r="AJ486" s="4">
        <f t="shared" si="382"/>
        <v>4871.6000000000004</v>
      </c>
      <c r="AK486" s="4">
        <f t="shared" si="382"/>
        <v>5229.92</v>
      </c>
      <c r="AL486" s="4">
        <f t="shared" si="382"/>
        <v>0</v>
      </c>
      <c r="AM486" s="4">
        <f t="shared" si="382"/>
        <v>5229.92</v>
      </c>
    </row>
    <row r="487" spans="1:39" ht="47.25" hidden="1" customHeight="1" outlineLevel="3" x14ac:dyDescent="0.2">
      <c r="A487" s="137" t="s">
        <v>35</v>
      </c>
      <c r="B487" s="137" t="s">
        <v>308</v>
      </c>
      <c r="C487" s="137" t="s">
        <v>44</v>
      </c>
      <c r="D487" s="137"/>
      <c r="E487" s="13" t="s">
        <v>45</v>
      </c>
      <c r="F487" s="4">
        <f t="shared" ref="F487:AM487" si="383">F488+F493</f>
        <v>9391.3391800000009</v>
      </c>
      <c r="G487" s="4">
        <f t="shared" si="383"/>
        <v>0</v>
      </c>
      <c r="H487" s="4">
        <f t="shared" si="383"/>
        <v>9391.3391800000009</v>
      </c>
      <c r="I487" s="4">
        <f t="shared" si="383"/>
        <v>0</v>
      </c>
      <c r="J487" s="4">
        <f t="shared" si="383"/>
        <v>0</v>
      </c>
      <c r="K487" s="4">
        <f t="shared" si="383"/>
        <v>0</v>
      </c>
      <c r="L487" s="4">
        <f t="shared" si="383"/>
        <v>9391.3391800000009</v>
      </c>
      <c r="M487" s="4">
        <f t="shared" si="383"/>
        <v>0</v>
      </c>
      <c r="N487" s="4">
        <f t="shared" si="383"/>
        <v>9391.3391800000009</v>
      </c>
      <c r="O487" s="4">
        <f t="shared" si="383"/>
        <v>-1719.9</v>
      </c>
      <c r="P487" s="4">
        <f t="shared" si="383"/>
        <v>0</v>
      </c>
      <c r="Q487" s="4">
        <f t="shared" si="383"/>
        <v>7671.4391800000003</v>
      </c>
      <c r="R487" s="4">
        <f t="shared" si="383"/>
        <v>0</v>
      </c>
      <c r="S487" s="4">
        <f t="shared" si="383"/>
        <v>7671.4391800000003</v>
      </c>
      <c r="T487" s="4">
        <f t="shared" si="383"/>
        <v>1763.52</v>
      </c>
      <c r="U487" s="4">
        <f t="shared" si="383"/>
        <v>0</v>
      </c>
      <c r="V487" s="4">
        <f t="shared" si="383"/>
        <v>1763.52</v>
      </c>
      <c r="W487" s="4">
        <f t="shared" si="383"/>
        <v>0</v>
      </c>
      <c r="X487" s="4">
        <f t="shared" si="383"/>
        <v>1763.52</v>
      </c>
      <c r="Y487" s="4">
        <f t="shared" si="383"/>
        <v>0</v>
      </c>
      <c r="Z487" s="4">
        <f t="shared" si="383"/>
        <v>1763.52</v>
      </c>
      <c r="AA487" s="4">
        <f t="shared" si="383"/>
        <v>0</v>
      </c>
      <c r="AB487" s="4">
        <f t="shared" si="383"/>
        <v>1763.52</v>
      </c>
      <c r="AC487" s="4">
        <f t="shared" si="383"/>
        <v>0</v>
      </c>
      <c r="AD487" s="4">
        <f t="shared" si="383"/>
        <v>1763.52</v>
      </c>
      <c r="AE487" s="4">
        <f t="shared" si="383"/>
        <v>358.32</v>
      </c>
      <c r="AF487" s="4">
        <f t="shared" si="383"/>
        <v>0</v>
      </c>
      <c r="AG487" s="4">
        <f t="shared" si="383"/>
        <v>358.32</v>
      </c>
      <c r="AH487" s="4">
        <f t="shared" si="383"/>
        <v>0</v>
      </c>
      <c r="AI487" s="4">
        <f t="shared" si="383"/>
        <v>358.32</v>
      </c>
      <c r="AJ487" s="4">
        <f t="shared" si="383"/>
        <v>4871.6000000000004</v>
      </c>
      <c r="AK487" s="4">
        <f t="shared" si="383"/>
        <v>5229.92</v>
      </c>
      <c r="AL487" s="4">
        <f t="shared" si="383"/>
        <v>0</v>
      </c>
      <c r="AM487" s="4">
        <f t="shared" si="383"/>
        <v>5229.92</v>
      </c>
    </row>
    <row r="488" spans="1:39" ht="31.5" hidden="1" customHeight="1" outlineLevel="4" x14ac:dyDescent="0.2">
      <c r="A488" s="137" t="s">
        <v>35</v>
      </c>
      <c r="B488" s="137" t="s">
        <v>308</v>
      </c>
      <c r="C488" s="137" t="s">
        <v>46</v>
      </c>
      <c r="D488" s="137"/>
      <c r="E488" s="13" t="s">
        <v>47</v>
      </c>
      <c r="F488" s="4">
        <f t="shared" ref="F488:N489" si="384">F489</f>
        <v>7536.6</v>
      </c>
      <c r="G488" s="4">
        <f t="shared" si="384"/>
        <v>0</v>
      </c>
      <c r="H488" s="4">
        <f t="shared" si="384"/>
        <v>7536.6</v>
      </c>
      <c r="I488" s="4">
        <f t="shared" si="384"/>
        <v>0</v>
      </c>
      <c r="J488" s="4">
        <f t="shared" si="384"/>
        <v>0</v>
      </c>
      <c r="K488" s="4">
        <f t="shared" si="384"/>
        <v>0</v>
      </c>
      <c r="L488" s="4">
        <f t="shared" si="384"/>
        <v>7536.6</v>
      </c>
      <c r="M488" s="4">
        <f t="shared" si="384"/>
        <v>0</v>
      </c>
      <c r="N488" s="4">
        <f t="shared" si="384"/>
        <v>7536.6</v>
      </c>
      <c r="O488" s="4">
        <f t="shared" ref="O488:AM488" si="385">O489+O491</f>
        <v>0</v>
      </c>
      <c r="P488" s="4">
        <f t="shared" si="385"/>
        <v>0</v>
      </c>
      <c r="Q488" s="4">
        <f t="shared" si="385"/>
        <v>7536.6</v>
      </c>
      <c r="R488" s="4">
        <f t="shared" si="385"/>
        <v>0</v>
      </c>
      <c r="S488" s="4">
        <f t="shared" si="385"/>
        <v>7536.6</v>
      </c>
      <c r="T488" s="4">
        <f t="shared" si="385"/>
        <v>1405.2</v>
      </c>
      <c r="U488" s="4">
        <f t="shared" si="385"/>
        <v>0</v>
      </c>
      <c r="V488" s="4">
        <f t="shared" si="385"/>
        <v>1405.2</v>
      </c>
      <c r="W488" s="4">
        <f t="shared" si="385"/>
        <v>0</v>
      </c>
      <c r="X488" s="4">
        <f t="shared" si="385"/>
        <v>1405.2</v>
      </c>
      <c r="Y488" s="4">
        <f t="shared" si="385"/>
        <v>0</v>
      </c>
      <c r="Z488" s="4">
        <f t="shared" si="385"/>
        <v>1405.2</v>
      </c>
      <c r="AA488" s="4">
        <f t="shared" si="385"/>
        <v>0</v>
      </c>
      <c r="AB488" s="4">
        <f t="shared" si="385"/>
        <v>1405.2</v>
      </c>
      <c r="AC488" s="4">
        <f t="shared" si="385"/>
        <v>0</v>
      </c>
      <c r="AD488" s="4">
        <f t="shared" si="385"/>
        <v>1405.2</v>
      </c>
      <c r="AE488" s="4">
        <f t="shared" si="385"/>
        <v>0</v>
      </c>
      <c r="AF488" s="4">
        <f t="shared" si="385"/>
        <v>0</v>
      </c>
      <c r="AG488" s="4">
        <f t="shared" si="385"/>
        <v>0</v>
      </c>
      <c r="AH488" s="4">
        <f t="shared" si="385"/>
        <v>0</v>
      </c>
      <c r="AI488" s="4">
        <f t="shared" si="385"/>
        <v>0</v>
      </c>
      <c r="AJ488" s="4">
        <f t="shared" si="385"/>
        <v>4871.6000000000004</v>
      </c>
      <c r="AK488" s="4">
        <f t="shared" si="385"/>
        <v>4871.6000000000004</v>
      </c>
      <c r="AL488" s="4">
        <f t="shared" si="385"/>
        <v>0</v>
      </c>
      <c r="AM488" s="4">
        <f t="shared" si="385"/>
        <v>4871.6000000000004</v>
      </c>
    </row>
    <row r="489" spans="1:39" ht="47.25" hidden="1" customHeight="1" outlineLevel="5" x14ac:dyDescent="0.2">
      <c r="A489" s="137" t="s">
        <v>35</v>
      </c>
      <c r="B489" s="137" t="s">
        <v>308</v>
      </c>
      <c r="C489" s="137" t="s">
        <v>50</v>
      </c>
      <c r="D489" s="137"/>
      <c r="E489" s="13" t="s">
        <v>51</v>
      </c>
      <c r="F489" s="4">
        <f t="shared" si="384"/>
        <v>7536.6</v>
      </c>
      <c r="G489" s="4">
        <f t="shared" si="384"/>
        <v>0</v>
      </c>
      <c r="H489" s="4">
        <f t="shared" si="384"/>
        <v>7536.6</v>
      </c>
      <c r="I489" s="4">
        <f t="shared" si="384"/>
        <v>0</v>
      </c>
      <c r="J489" s="4">
        <f t="shared" si="384"/>
        <v>0</v>
      </c>
      <c r="K489" s="4">
        <f t="shared" si="384"/>
        <v>0</v>
      </c>
      <c r="L489" s="4">
        <f t="shared" si="384"/>
        <v>7536.6</v>
      </c>
      <c r="M489" s="4">
        <f t="shared" si="384"/>
        <v>0</v>
      </c>
      <c r="N489" s="4">
        <f t="shared" si="384"/>
        <v>7536.6</v>
      </c>
      <c r="O489" s="4">
        <f t="shared" ref="O489:AF489" si="386">O490</f>
        <v>0</v>
      </c>
      <c r="P489" s="4">
        <f t="shared" si="386"/>
        <v>0</v>
      </c>
      <c r="Q489" s="4">
        <f t="shared" si="386"/>
        <v>7536.6</v>
      </c>
      <c r="R489" s="4">
        <f t="shared" si="386"/>
        <v>0</v>
      </c>
      <c r="S489" s="4">
        <f t="shared" si="386"/>
        <v>7536.6</v>
      </c>
      <c r="T489" s="4">
        <f t="shared" si="386"/>
        <v>1405.2</v>
      </c>
      <c r="U489" s="4">
        <f t="shared" si="386"/>
        <v>0</v>
      </c>
      <c r="V489" s="4">
        <f t="shared" si="386"/>
        <v>1405.2</v>
      </c>
      <c r="W489" s="4">
        <f t="shared" si="386"/>
        <v>0</v>
      </c>
      <c r="X489" s="4">
        <f t="shared" si="386"/>
        <v>1405.2</v>
      </c>
      <c r="Y489" s="4">
        <f t="shared" si="386"/>
        <v>0</v>
      </c>
      <c r="Z489" s="4">
        <f t="shared" si="386"/>
        <v>1405.2</v>
      </c>
      <c r="AA489" s="4">
        <f t="shared" si="386"/>
        <v>0</v>
      </c>
      <c r="AB489" s="4">
        <f t="shared" si="386"/>
        <v>1405.2</v>
      </c>
      <c r="AC489" s="4">
        <f t="shared" si="386"/>
        <v>0</v>
      </c>
      <c r="AD489" s="4">
        <f t="shared" si="386"/>
        <v>1405.2</v>
      </c>
      <c r="AE489" s="4">
        <f t="shared" si="386"/>
        <v>0</v>
      </c>
      <c r="AF489" s="4">
        <f t="shared" si="386"/>
        <v>0</v>
      </c>
      <c r="AG489" s="4"/>
      <c r="AH489" s="4">
        <f t="shared" ref="AH489:AM489" si="387">AH490</f>
        <v>0</v>
      </c>
      <c r="AI489" s="4">
        <f t="shared" si="387"/>
        <v>0</v>
      </c>
      <c r="AJ489" s="4">
        <f t="shared" si="387"/>
        <v>0</v>
      </c>
      <c r="AK489" s="4">
        <f t="shared" si="387"/>
        <v>0</v>
      </c>
      <c r="AL489" s="4">
        <f t="shared" si="387"/>
        <v>0</v>
      </c>
      <c r="AM489" s="4">
        <f t="shared" si="387"/>
        <v>0</v>
      </c>
    </row>
    <row r="490" spans="1:39" ht="15.75" hidden="1" customHeight="1" outlineLevel="7" x14ac:dyDescent="0.2">
      <c r="A490" s="138" t="s">
        <v>35</v>
      </c>
      <c r="B490" s="138" t="s">
        <v>308</v>
      </c>
      <c r="C490" s="138" t="s">
        <v>50</v>
      </c>
      <c r="D490" s="138" t="s">
        <v>33</v>
      </c>
      <c r="E490" s="11" t="s">
        <v>34</v>
      </c>
      <c r="F490" s="5">
        <v>7536.6</v>
      </c>
      <c r="G490" s="5"/>
      <c r="H490" s="5">
        <f>SUM(F490:G490)</f>
        <v>7536.6</v>
      </c>
      <c r="I490" s="5"/>
      <c r="J490" s="5"/>
      <c r="K490" s="5"/>
      <c r="L490" s="5">
        <f>SUM(H490:K490)</f>
        <v>7536.6</v>
      </c>
      <c r="M490" s="5"/>
      <c r="N490" s="5">
        <f>SUM(L490:M490)</f>
        <v>7536.6</v>
      </c>
      <c r="O490" s="5"/>
      <c r="P490" s="5"/>
      <c r="Q490" s="5">
        <f>SUM(N490:P490)</f>
        <v>7536.6</v>
      </c>
      <c r="R490" s="5"/>
      <c r="S490" s="5">
        <f>SUM(Q490:R490)</f>
        <v>7536.6</v>
      </c>
      <c r="T490" s="5">
        <v>1405.2</v>
      </c>
      <c r="U490" s="5"/>
      <c r="V490" s="5">
        <f>SUM(T490:U490)</f>
        <v>1405.2</v>
      </c>
      <c r="W490" s="5"/>
      <c r="X490" s="5">
        <f>SUM(V490:W490)</f>
        <v>1405.2</v>
      </c>
      <c r="Y490" s="5"/>
      <c r="Z490" s="5">
        <f>SUM(X490:Y490)</f>
        <v>1405.2</v>
      </c>
      <c r="AA490" s="5"/>
      <c r="AB490" s="5">
        <f>SUM(Z490:AA490)</f>
        <v>1405.2</v>
      </c>
      <c r="AC490" s="5"/>
      <c r="AD490" s="5">
        <f>SUM(AB490:AC490)</f>
        <v>1405.2</v>
      </c>
      <c r="AE490" s="5"/>
      <c r="AF490" s="5"/>
      <c r="AG490" s="5"/>
      <c r="AH490" s="5"/>
      <c r="AI490" s="5">
        <f>SUM(AG490:AH490)</f>
        <v>0</v>
      </c>
      <c r="AJ490" s="5"/>
      <c r="AK490" s="5">
        <f>SUM(AI490:AJ490)</f>
        <v>0</v>
      </c>
      <c r="AL490" s="5"/>
      <c r="AM490" s="5">
        <f>SUM(AK490:AL490)</f>
        <v>0</v>
      </c>
    </row>
    <row r="491" spans="1:39" s="30" customFormat="1" ht="57.75" hidden="1" customHeight="1" outlineLevel="7" x14ac:dyDescent="0.2">
      <c r="A491" s="137" t="s">
        <v>35</v>
      </c>
      <c r="B491" s="137" t="s">
        <v>308</v>
      </c>
      <c r="C491" s="40" t="s">
        <v>749</v>
      </c>
      <c r="D491" s="7"/>
      <c r="E491" s="36" t="s">
        <v>748</v>
      </c>
      <c r="F491" s="4"/>
      <c r="G491" s="4"/>
      <c r="H491" s="4"/>
      <c r="I491" s="4"/>
      <c r="J491" s="4"/>
      <c r="K491" s="4"/>
      <c r="L491" s="4"/>
      <c r="M491" s="4"/>
      <c r="N491" s="4"/>
      <c r="O491" s="4">
        <f>O492</f>
        <v>0</v>
      </c>
      <c r="P491" s="4">
        <f>P492</f>
        <v>0</v>
      </c>
      <c r="Q491" s="4"/>
      <c r="R491" s="4">
        <f>R492</f>
        <v>0</v>
      </c>
      <c r="S491" s="4"/>
      <c r="T491" s="4"/>
      <c r="U491" s="4"/>
      <c r="V491" s="4"/>
      <c r="W491" s="4"/>
      <c r="X491" s="4"/>
      <c r="Y491" s="4"/>
      <c r="Z491" s="4"/>
      <c r="AA491" s="4">
        <f>AA492</f>
        <v>0</v>
      </c>
      <c r="AB491" s="4"/>
      <c r="AC491" s="4">
        <f>AC492</f>
        <v>0</v>
      </c>
      <c r="AD491" s="4">
        <f>AD492</f>
        <v>0</v>
      </c>
      <c r="AE491" s="4"/>
      <c r="AF491" s="4"/>
      <c r="AG491" s="4"/>
      <c r="AH491" s="4"/>
      <c r="AI491" s="4"/>
      <c r="AJ491" s="4">
        <f>AJ492</f>
        <v>4871.6000000000004</v>
      </c>
      <c r="AK491" s="4">
        <f>AK492</f>
        <v>4871.6000000000004</v>
      </c>
      <c r="AL491" s="4">
        <f>AL492</f>
        <v>0</v>
      </c>
      <c r="AM491" s="4">
        <f>AM492</f>
        <v>4871.6000000000004</v>
      </c>
    </row>
    <row r="492" spans="1:39" ht="15.75" hidden="1" customHeight="1" outlineLevel="7" x14ac:dyDescent="0.2">
      <c r="A492" s="138" t="s">
        <v>35</v>
      </c>
      <c r="B492" s="138" t="s">
        <v>308</v>
      </c>
      <c r="C492" s="42" t="s">
        <v>749</v>
      </c>
      <c r="D492" s="6" t="s">
        <v>33</v>
      </c>
      <c r="E492" s="20" t="s">
        <v>34</v>
      </c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>
        <f>SUM(AB492:AC492)</f>
        <v>0</v>
      </c>
      <c r="AE492" s="5"/>
      <c r="AF492" s="5"/>
      <c r="AG492" s="5"/>
      <c r="AH492" s="5"/>
      <c r="AI492" s="5"/>
      <c r="AJ492" s="5">
        <v>4871.6000000000004</v>
      </c>
      <c r="AK492" s="5">
        <f>SUM(AI492:AJ492)</f>
        <v>4871.6000000000004</v>
      </c>
      <c r="AL492" s="5"/>
      <c r="AM492" s="5">
        <f>SUM(AK492:AL492)</f>
        <v>4871.6000000000004</v>
      </c>
    </row>
    <row r="493" spans="1:39" ht="15.75" hidden="1" customHeight="1" outlineLevel="4" x14ac:dyDescent="0.2">
      <c r="A493" s="137" t="s">
        <v>35</v>
      </c>
      <c r="B493" s="137" t="s">
        <v>308</v>
      </c>
      <c r="C493" s="137" t="s">
        <v>312</v>
      </c>
      <c r="D493" s="137"/>
      <c r="E493" s="13" t="s">
        <v>252</v>
      </c>
      <c r="F493" s="4">
        <f t="shared" ref="F493:AM493" si="388">F494+F496</f>
        <v>1854.73918</v>
      </c>
      <c r="G493" s="4">
        <f t="shared" si="388"/>
        <v>0</v>
      </c>
      <c r="H493" s="4">
        <f t="shared" si="388"/>
        <v>1854.73918</v>
      </c>
      <c r="I493" s="4">
        <f t="shared" si="388"/>
        <v>0</v>
      </c>
      <c r="J493" s="4">
        <f t="shared" si="388"/>
        <v>0</v>
      </c>
      <c r="K493" s="4">
        <f t="shared" si="388"/>
        <v>0</v>
      </c>
      <c r="L493" s="4">
        <f t="shared" si="388"/>
        <v>1854.73918</v>
      </c>
      <c r="M493" s="4">
        <f t="shared" si="388"/>
        <v>0</v>
      </c>
      <c r="N493" s="4">
        <f t="shared" si="388"/>
        <v>1854.73918</v>
      </c>
      <c r="O493" s="4">
        <f t="shared" si="388"/>
        <v>-1719.9</v>
      </c>
      <c r="P493" s="4">
        <f t="shared" si="388"/>
        <v>0</v>
      </c>
      <c r="Q493" s="4">
        <f t="shared" si="388"/>
        <v>134.83918</v>
      </c>
      <c r="R493" s="4">
        <f t="shared" si="388"/>
        <v>0</v>
      </c>
      <c r="S493" s="4">
        <f t="shared" si="388"/>
        <v>134.83918</v>
      </c>
      <c r="T493" s="4">
        <f t="shared" si="388"/>
        <v>358.32</v>
      </c>
      <c r="U493" s="4">
        <f t="shared" si="388"/>
        <v>0</v>
      </c>
      <c r="V493" s="4">
        <f t="shared" si="388"/>
        <v>358.32</v>
      </c>
      <c r="W493" s="4">
        <f t="shared" si="388"/>
        <v>0</v>
      </c>
      <c r="X493" s="4">
        <f t="shared" si="388"/>
        <v>358.32</v>
      </c>
      <c r="Y493" s="4">
        <f t="shared" si="388"/>
        <v>0</v>
      </c>
      <c r="Z493" s="4">
        <f t="shared" si="388"/>
        <v>358.32</v>
      </c>
      <c r="AA493" s="4">
        <f t="shared" si="388"/>
        <v>0</v>
      </c>
      <c r="AB493" s="4">
        <f t="shared" si="388"/>
        <v>358.32</v>
      </c>
      <c r="AC493" s="4">
        <f t="shared" si="388"/>
        <v>0</v>
      </c>
      <c r="AD493" s="4">
        <f t="shared" si="388"/>
        <v>358.32</v>
      </c>
      <c r="AE493" s="4">
        <f t="shared" si="388"/>
        <v>358.32</v>
      </c>
      <c r="AF493" s="4">
        <f t="shared" si="388"/>
        <v>0</v>
      </c>
      <c r="AG493" s="4">
        <f t="shared" si="388"/>
        <v>358.32</v>
      </c>
      <c r="AH493" s="4">
        <f t="shared" si="388"/>
        <v>0</v>
      </c>
      <c r="AI493" s="4">
        <f t="shared" si="388"/>
        <v>358.32</v>
      </c>
      <c r="AJ493" s="4">
        <f t="shared" si="388"/>
        <v>0</v>
      </c>
      <c r="AK493" s="4">
        <f t="shared" si="388"/>
        <v>358.32</v>
      </c>
      <c r="AL493" s="4">
        <f t="shared" si="388"/>
        <v>0</v>
      </c>
      <c r="AM493" s="4">
        <f t="shared" si="388"/>
        <v>358.32</v>
      </c>
    </row>
    <row r="494" spans="1:39" ht="63" hidden="1" customHeight="1" outlineLevel="5" x14ac:dyDescent="0.2">
      <c r="A494" s="137" t="s">
        <v>35</v>
      </c>
      <c r="B494" s="137" t="s">
        <v>308</v>
      </c>
      <c r="C494" s="137" t="s">
        <v>313</v>
      </c>
      <c r="D494" s="137"/>
      <c r="E494" s="13" t="s">
        <v>564</v>
      </c>
      <c r="F494" s="4">
        <f t="shared" ref="F494:AM494" si="389">F495</f>
        <v>134.83918</v>
      </c>
      <c r="G494" s="4">
        <f t="shared" si="389"/>
        <v>0</v>
      </c>
      <c r="H494" s="4">
        <f t="shared" si="389"/>
        <v>134.83918</v>
      </c>
      <c r="I494" s="4">
        <f t="shared" si="389"/>
        <v>0</v>
      </c>
      <c r="J494" s="4">
        <f t="shared" si="389"/>
        <v>0</v>
      </c>
      <c r="K494" s="4">
        <f t="shared" si="389"/>
        <v>0</v>
      </c>
      <c r="L494" s="4">
        <f t="shared" si="389"/>
        <v>134.83918</v>
      </c>
      <c r="M494" s="4">
        <f t="shared" si="389"/>
        <v>0</v>
      </c>
      <c r="N494" s="4">
        <f t="shared" si="389"/>
        <v>134.83918</v>
      </c>
      <c r="O494" s="4">
        <f t="shared" si="389"/>
        <v>0</v>
      </c>
      <c r="P494" s="4">
        <f t="shared" si="389"/>
        <v>0</v>
      </c>
      <c r="Q494" s="4">
        <f t="shared" si="389"/>
        <v>134.83918</v>
      </c>
      <c r="R494" s="4">
        <f t="shared" si="389"/>
        <v>0</v>
      </c>
      <c r="S494" s="4">
        <f t="shared" si="389"/>
        <v>134.83918</v>
      </c>
      <c r="T494" s="4">
        <f t="shared" si="389"/>
        <v>358.32</v>
      </c>
      <c r="U494" s="4">
        <f t="shared" si="389"/>
        <v>0</v>
      </c>
      <c r="V494" s="4">
        <f t="shared" si="389"/>
        <v>358.32</v>
      </c>
      <c r="W494" s="4">
        <f t="shared" si="389"/>
        <v>0</v>
      </c>
      <c r="X494" s="4">
        <f t="shared" si="389"/>
        <v>358.32</v>
      </c>
      <c r="Y494" s="4">
        <f t="shared" si="389"/>
        <v>0</v>
      </c>
      <c r="Z494" s="4">
        <f t="shared" si="389"/>
        <v>358.32</v>
      </c>
      <c r="AA494" s="4">
        <f t="shared" si="389"/>
        <v>0</v>
      </c>
      <c r="AB494" s="4">
        <f t="shared" si="389"/>
        <v>358.32</v>
      </c>
      <c r="AC494" s="4">
        <f t="shared" si="389"/>
        <v>0</v>
      </c>
      <c r="AD494" s="4">
        <f t="shared" si="389"/>
        <v>358.32</v>
      </c>
      <c r="AE494" s="4">
        <f t="shared" si="389"/>
        <v>358.32</v>
      </c>
      <c r="AF494" s="4">
        <f t="shared" si="389"/>
        <v>0</v>
      </c>
      <c r="AG494" s="4">
        <f t="shared" si="389"/>
        <v>358.32</v>
      </c>
      <c r="AH494" s="4">
        <f t="shared" si="389"/>
        <v>0</v>
      </c>
      <c r="AI494" s="4">
        <f t="shared" si="389"/>
        <v>358.32</v>
      </c>
      <c r="AJ494" s="4">
        <f t="shared" si="389"/>
        <v>0</v>
      </c>
      <c r="AK494" s="4">
        <f t="shared" si="389"/>
        <v>358.32</v>
      </c>
      <c r="AL494" s="4">
        <f t="shared" si="389"/>
        <v>0</v>
      </c>
      <c r="AM494" s="4">
        <f t="shared" si="389"/>
        <v>358.32</v>
      </c>
    </row>
    <row r="495" spans="1:39" ht="15.75" hidden="1" customHeight="1" outlineLevel="7" x14ac:dyDescent="0.2">
      <c r="A495" s="138" t="s">
        <v>35</v>
      </c>
      <c r="B495" s="138" t="s">
        <v>308</v>
      </c>
      <c r="C495" s="138" t="s">
        <v>313</v>
      </c>
      <c r="D495" s="138" t="s">
        <v>33</v>
      </c>
      <c r="E495" s="11" t="s">
        <v>34</v>
      </c>
      <c r="F495" s="16">
        <v>134.83918</v>
      </c>
      <c r="G495" s="5"/>
      <c r="H495" s="5">
        <f>SUM(F495:G495)</f>
        <v>134.83918</v>
      </c>
      <c r="I495" s="5"/>
      <c r="J495" s="5"/>
      <c r="K495" s="5"/>
      <c r="L495" s="5">
        <f>SUM(H495:K495)</f>
        <v>134.83918</v>
      </c>
      <c r="M495" s="5"/>
      <c r="N495" s="5">
        <f>SUM(L495:M495)</f>
        <v>134.83918</v>
      </c>
      <c r="O495" s="5"/>
      <c r="P495" s="5"/>
      <c r="Q495" s="5">
        <f>SUM(N495:P495)</f>
        <v>134.83918</v>
      </c>
      <c r="R495" s="5"/>
      <c r="S495" s="5">
        <f>SUM(Q495:R495)</f>
        <v>134.83918</v>
      </c>
      <c r="T495" s="16">
        <v>358.32</v>
      </c>
      <c r="U495" s="5"/>
      <c r="V495" s="5">
        <f>SUM(T495:U495)</f>
        <v>358.32</v>
      </c>
      <c r="W495" s="5"/>
      <c r="X495" s="5">
        <f>SUM(V495:W495)</f>
        <v>358.32</v>
      </c>
      <c r="Y495" s="5"/>
      <c r="Z495" s="5">
        <f>SUM(X495:Y495)</f>
        <v>358.32</v>
      </c>
      <c r="AA495" s="5"/>
      <c r="AB495" s="5">
        <f>SUM(Z495:AA495)</f>
        <v>358.32</v>
      </c>
      <c r="AC495" s="5"/>
      <c r="AD495" s="5">
        <f>SUM(AB495:AC495)</f>
        <v>358.32</v>
      </c>
      <c r="AE495" s="16">
        <v>358.32</v>
      </c>
      <c r="AF495" s="5"/>
      <c r="AG495" s="5">
        <f>SUM(AE495:AF495)</f>
        <v>358.32</v>
      </c>
      <c r="AH495" s="5"/>
      <c r="AI495" s="5">
        <f>SUM(AG495:AH495)</f>
        <v>358.32</v>
      </c>
      <c r="AJ495" s="5"/>
      <c r="AK495" s="5">
        <f>SUM(AI495:AJ495)</f>
        <v>358.32</v>
      </c>
      <c r="AL495" s="5"/>
      <c r="AM495" s="5">
        <f>SUM(AK495:AL495)</f>
        <v>358.32</v>
      </c>
    </row>
    <row r="496" spans="1:39" ht="63" hidden="1" customHeight="1" outlineLevel="5" x14ac:dyDescent="0.2">
      <c r="A496" s="137" t="s">
        <v>35</v>
      </c>
      <c r="B496" s="137" t="s">
        <v>308</v>
      </c>
      <c r="C496" s="137" t="s">
        <v>313</v>
      </c>
      <c r="D496" s="137"/>
      <c r="E496" s="13" t="s">
        <v>577</v>
      </c>
      <c r="F496" s="4">
        <f t="shared" ref="F496:U496" si="390">F497</f>
        <v>1719.9</v>
      </c>
      <c r="G496" s="4">
        <f t="shared" si="390"/>
        <v>0</v>
      </c>
      <c r="H496" s="4">
        <f t="shared" si="390"/>
        <v>1719.9</v>
      </c>
      <c r="I496" s="4">
        <f t="shared" si="390"/>
        <v>0</v>
      </c>
      <c r="J496" s="4">
        <f t="shared" si="390"/>
        <v>0</v>
      </c>
      <c r="K496" s="4">
        <f t="shared" si="390"/>
        <v>0</v>
      </c>
      <c r="L496" s="4">
        <f t="shared" si="390"/>
        <v>1719.9</v>
      </c>
      <c r="M496" s="4">
        <f t="shared" si="390"/>
        <v>0</v>
      </c>
      <c r="N496" s="4">
        <f t="shared" si="390"/>
        <v>1719.9</v>
      </c>
      <c r="O496" s="4">
        <f t="shared" si="390"/>
        <v>-1719.9</v>
      </c>
      <c r="P496" s="4">
        <f t="shared" si="390"/>
        <v>0</v>
      </c>
      <c r="Q496" s="4">
        <f t="shared" si="390"/>
        <v>0</v>
      </c>
      <c r="R496" s="4">
        <f t="shared" si="390"/>
        <v>0</v>
      </c>
      <c r="S496" s="4">
        <f t="shared" si="390"/>
        <v>0</v>
      </c>
      <c r="T496" s="4">
        <f t="shared" si="390"/>
        <v>0</v>
      </c>
      <c r="U496" s="4">
        <f t="shared" si="390"/>
        <v>0</v>
      </c>
      <c r="V496" s="4"/>
      <c r="W496" s="4">
        <f t="shared" ref="W496:AF496" si="391">W497</f>
        <v>0</v>
      </c>
      <c r="X496" s="4">
        <f t="shared" si="391"/>
        <v>0</v>
      </c>
      <c r="Y496" s="4">
        <f t="shared" si="391"/>
        <v>0</v>
      </c>
      <c r="Z496" s="4">
        <f t="shared" si="391"/>
        <v>0</v>
      </c>
      <c r="AA496" s="4">
        <f t="shared" si="391"/>
        <v>0</v>
      </c>
      <c r="AB496" s="4">
        <f t="shared" si="391"/>
        <v>0</v>
      </c>
      <c r="AC496" s="4">
        <f t="shared" si="391"/>
        <v>0</v>
      </c>
      <c r="AD496" s="4">
        <f t="shared" si="391"/>
        <v>0</v>
      </c>
      <c r="AE496" s="4">
        <f t="shared" si="391"/>
        <v>0</v>
      </c>
      <c r="AF496" s="4">
        <f t="shared" si="391"/>
        <v>0</v>
      </c>
      <c r="AG496" s="4"/>
      <c r="AH496" s="4">
        <f t="shared" ref="AH496:AM496" si="392">AH497</f>
        <v>0</v>
      </c>
      <c r="AI496" s="4">
        <f t="shared" si="392"/>
        <v>0</v>
      </c>
      <c r="AJ496" s="4">
        <f t="shared" si="392"/>
        <v>0</v>
      </c>
      <c r="AK496" s="4">
        <f t="shared" si="392"/>
        <v>0</v>
      </c>
      <c r="AL496" s="4">
        <f t="shared" si="392"/>
        <v>0</v>
      </c>
      <c r="AM496" s="4">
        <f t="shared" si="392"/>
        <v>0</v>
      </c>
    </row>
    <row r="497" spans="1:39" ht="15.75" hidden="1" customHeight="1" outlineLevel="7" x14ac:dyDescent="0.2">
      <c r="A497" s="138" t="s">
        <v>35</v>
      </c>
      <c r="B497" s="138" t="s">
        <v>308</v>
      </c>
      <c r="C497" s="138" t="s">
        <v>313</v>
      </c>
      <c r="D497" s="138" t="s">
        <v>33</v>
      </c>
      <c r="E497" s="11" t="s">
        <v>34</v>
      </c>
      <c r="F497" s="5">
        <v>1719.9</v>
      </c>
      <c r="G497" s="5"/>
      <c r="H497" s="5">
        <f>SUM(F497:G497)</f>
        <v>1719.9</v>
      </c>
      <c r="I497" s="5"/>
      <c r="J497" s="5"/>
      <c r="K497" s="5"/>
      <c r="L497" s="5">
        <f>SUM(H497:K497)</f>
        <v>1719.9</v>
      </c>
      <c r="M497" s="5"/>
      <c r="N497" s="5">
        <f>SUM(L497:M497)</f>
        <v>1719.9</v>
      </c>
      <c r="O497" s="5">
        <v>-1719.9</v>
      </c>
      <c r="P497" s="5"/>
      <c r="Q497" s="5">
        <f>SUM(N497:P497)</f>
        <v>0</v>
      </c>
      <c r="R497" s="5"/>
      <c r="S497" s="5">
        <f>SUM(Q497:R497)</f>
        <v>0</v>
      </c>
      <c r="T497" s="5"/>
      <c r="U497" s="5"/>
      <c r="V497" s="5"/>
      <c r="W497" s="5"/>
      <c r="X497" s="5">
        <f>SUM(V497:W497)</f>
        <v>0</v>
      </c>
      <c r="Y497" s="5"/>
      <c r="Z497" s="5">
        <f>SUM(X497:Y497)</f>
        <v>0</v>
      </c>
      <c r="AA497" s="5"/>
      <c r="AB497" s="5">
        <f>SUM(Z497:AA497)</f>
        <v>0</v>
      </c>
      <c r="AC497" s="5"/>
      <c r="AD497" s="5">
        <f>SUM(AB497:AC497)</f>
        <v>0</v>
      </c>
      <c r="AE497" s="5"/>
      <c r="AF497" s="5"/>
      <c r="AG497" s="5"/>
      <c r="AH497" s="5"/>
      <c r="AI497" s="5">
        <f>SUM(AG497:AH497)</f>
        <v>0</v>
      </c>
      <c r="AJ497" s="5"/>
      <c r="AK497" s="5">
        <f>SUM(AI497:AJ497)</f>
        <v>0</v>
      </c>
      <c r="AL497" s="5"/>
      <c r="AM497" s="5">
        <f>SUM(AK497:AL497)</f>
        <v>0</v>
      </c>
    </row>
    <row r="498" spans="1:39" ht="15.75" hidden="1" outlineLevel="1" x14ac:dyDescent="0.2">
      <c r="A498" s="137" t="s">
        <v>35</v>
      </c>
      <c r="B498" s="137" t="s">
        <v>314</v>
      </c>
      <c r="C498" s="137"/>
      <c r="D498" s="137"/>
      <c r="E498" s="13" t="s">
        <v>315</v>
      </c>
      <c r="F498" s="4">
        <f t="shared" ref="F498:O500" si="393">F499</f>
        <v>15310.7</v>
      </c>
      <c r="G498" s="4">
        <f t="shared" si="393"/>
        <v>0</v>
      </c>
      <c r="H498" s="4">
        <f t="shared" si="393"/>
        <v>15310.7</v>
      </c>
      <c r="I498" s="4">
        <f t="shared" si="393"/>
        <v>0</v>
      </c>
      <c r="J498" s="4">
        <f t="shared" si="393"/>
        <v>0</v>
      </c>
      <c r="K498" s="4">
        <f t="shared" si="393"/>
        <v>0</v>
      </c>
      <c r="L498" s="4">
        <f t="shared" si="393"/>
        <v>15310.7</v>
      </c>
      <c r="M498" s="4">
        <f t="shared" si="393"/>
        <v>0</v>
      </c>
      <c r="N498" s="4">
        <f t="shared" si="393"/>
        <v>15310.7</v>
      </c>
      <c r="O498" s="4">
        <f t="shared" si="393"/>
        <v>7695.9</v>
      </c>
      <c r="P498" s="4">
        <f t="shared" ref="P498:Y500" si="394">P499</f>
        <v>0</v>
      </c>
      <c r="Q498" s="4">
        <f t="shared" si="394"/>
        <v>23006.6</v>
      </c>
      <c r="R498" s="4">
        <f t="shared" si="394"/>
        <v>0</v>
      </c>
      <c r="S498" s="4">
        <f t="shared" si="394"/>
        <v>23006.6</v>
      </c>
      <c r="T498" s="4">
        <f t="shared" si="394"/>
        <v>15310.7</v>
      </c>
      <c r="U498" s="4">
        <f t="shared" si="394"/>
        <v>0</v>
      </c>
      <c r="V498" s="4">
        <f t="shared" si="394"/>
        <v>15310.7</v>
      </c>
      <c r="W498" s="4">
        <f t="shared" si="394"/>
        <v>0</v>
      </c>
      <c r="X498" s="4">
        <f t="shared" si="394"/>
        <v>15310.7</v>
      </c>
      <c r="Y498" s="4">
        <f t="shared" si="394"/>
        <v>0</v>
      </c>
      <c r="Z498" s="4">
        <f t="shared" ref="Z498:AI500" si="395">Z499</f>
        <v>15310.7</v>
      </c>
      <c r="AA498" s="4">
        <f t="shared" si="395"/>
        <v>0</v>
      </c>
      <c r="AB498" s="4">
        <f t="shared" si="395"/>
        <v>15310.7</v>
      </c>
      <c r="AC498" s="4">
        <f t="shared" si="395"/>
        <v>0</v>
      </c>
      <c r="AD498" s="4">
        <f t="shared" si="395"/>
        <v>15310.7</v>
      </c>
      <c r="AE498" s="4">
        <f t="shared" si="395"/>
        <v>15310.6</v>
      </c>
      <c r="AF498" s="4">
        <f t="shared" si="395"/>
        <v>0</v>
      </c>
      <c r="AG498" s="4">
        <f t="shared" si="395"/>
        <v>15310.6</v>
      </c>
      <c r="AH498" s="4">
        <f t="shared" si="395"/>
        <v>0</v>
      </c>
      <c r="AI498" s="4">
        <f t="shared" si="395"/>
        <v>15310.6</v>
      </c>
      <c r="AJ498" s="4">
        <f t="shared" ref="AJ498:AM500" si="396">AJ499</f>
        <v>0</v>
      </c>
      <c r="AK498" s="4">
        <f t="shared" si="396"/>
        <v>15310.6</v>
      </c>
      <c r="AL498" s="4">
        <f t="shared" si="396"/>
        <v>0</v>
      </c>
      <c r="AM498" s="4">
        <f t="shared" si="396"/>
        <v>15310.6</v>
      </c>
    </row>
    <row r="499" spans="1:39" ht="31.5" hidden="1" outlineLevel="2" x14ac:dyDescent="0.2">
      <c r="A499" s="137" t="s">
        <v>35</v>
      </c>
      <c r="B499" s="137" t="s">
        <v>314</v>
      </c>
      <c r="C499" s="137" t="s">
        <v>42</v>
      </c>
      <c r="D499" s="137"/>
      <c r="E499" s="13" t="s">
        <v>43</v>
      </c>
      <c r="F499" s="4">
        <f t="shared" si="393"/>
        <v>15310.7</v>
      </c>
      <c r="G499" s="4">
        <f t="shared" si="393"/>
        <v>0</v>
      </c>
      <c r="H499" s="4">
        <f t="shared" si="393"/>
        <v>15310.7</v>
      </c>
      <c r="I499" s="4">
        <f t="shared" si="393"/>
        <v>0</v>
      </c>
      <c r="J499" s="4">
        <f t="shared" si="393"/>
        <v>0</v>
      </c>
      <c r="K499" s="4">
        <f t="shared" si="393"/>
        <v>0</v>
      </c>
      <c r="L499" s="4">
        <f t="shared" si="393"/>
        <v>15310.7</v>
      </c>
      <c r="M499" s="4">
        <f t="shared" si="393"/>
        <v>0</v>
      </c>
      <c r="N499" s="4">
        <f t="shared" si="393"/>
        <v>15310.7</v>
      </c>
      <c r="O499" s="4">
        <f t="shared" si="393"/>
        <v>7695.9</v>
      </c>
      <c r="P499" s="4">
        <f t="shared" si="394"/>
        <v>0</v>
      </c>
      <c r="Q499" s="4">
        <f t="shared" si="394"/>
        <v>23006.6</v>
      </c>
      <c r="R499" s="4">
        <f t="shared" si="394"/>
        <v>0</v>
      </c>
      <c r="S499" s="4">
        <f t="shared" si="394"/>
        <v>23006.6</v>
      </c>
      <c r="T499" s="4">
        <f t="shared" si="394"/>
        <v>15310.7</v>
      </c>
      <c r="U499" s="4">
        <f t="shared" si="394"/>
        <v>0</v>
      </c>
      <c r="V499" s="4">
        <f t="shared" si="394"/>
        <v>15310.7</v>
      </c>
      <c r="W499" s="4">
        <f t="shared" si="394"/>
        <v>0</v>
      </c>
      <c r="X499" s="4">
        <f t="shared" si="394"/>
        <v>15310.7</v>
      </c>
      <c r="Y499" s="4">
        <f t="shared" si="394"/>
        <v>0</v>
      </c>
      <c r="Z499" s="4">
        <f t="shared" si="395"/>
        <v>15310.7</v>
      </c>
      <c r="AA499" s="4">
        <f t="shared" si="395"/>
        <v>0</v>
      </c>
      <c r="AB499" s="4">
        <f t="shared" si="395"/>
        <v>15310.7</v>
      </c>
      <c r="AC499" s="4">
        <f t="shared" si="395"/>
        <v>0</v>
      </c>
      <c r="AD499" s="4">
        <f t="shared" si="395"/>
        <v>15310.7</v>
      </c>
      <c r="AE499" s="4">
        <f t="shared" si="395"/>
        <v>15310.6</v>
      </c>
      <c r="AF499" s="4">
        <f t="shared" si="395"/>
        <v>0</v>
      </c>
      <c r="AG499" s="4">
        <f t="shared" si="395"/>
        <v>15310.6</v>
      </c>
      <c r="AH499" s="4">
        <f t="shared" si="395"/>
        <v>0</v>
      </c>
      <c r="AI499" s="4">
        <f t="shared" si="395"/>
        <v>15310.6</v>
      </c>
      <c r="AJ499" s="4">
        <f t="shared" si="396"/>
        <v>0</v>
      </c>
      <c r="AK499" s="4">
        <f t="shared" si="396"/>
        <v>15310.6</v>
      </c>
      <c r="AL499" s="4">
        <f t="shared" si="396"/>
        <v>0</v>
      </c>
      <c r="AM499" s="4">
        <f t="shared" si="396"/>
        <v>15310.6</v>
      </c>
    </row>
    <row r="500" spans="1:39" ht="47.25" hidden="1" outlineLevel="3" x14ac:dyDescent="0.2">
      <c r="A500" s="137" t="s">
        <v>35</v>
      </c>
      <c r="B500" s="137" t="s">
        <v>314</v>
      </c>
      <c r="C500" s="137" t="s">
        <v>44</v>
      </c>
      <c r="D500" s="137"/>
      <c r="E500" s="13" t="s">
        <v>45</v>
      </c>
      <c r="F500" s="4">
        <f t="shared" si="393"/>
        <v>15310.7</v>
      </c>
      <c r="G500" s="4">
        <f t="shared" si="393"/>
        <v>0</v>
      </c>
      <c r="H500" s="4">
        <f t="shared" si="393"/>
        <v>15310.7</v>
      </c>
      <c r="I500" s="4">
        <f t="shared" si="393"/>
        <v>0</v>
      </c>
      <c r="J500" s="4">
        <f t="shared" si="393"/>
        <v>0</v>
      </c>
      <c r="K500" s="4">
        <f t="shared" si="393"/>
        <v>0</v>
      </c>
      <c r="L500" s="4">
        <f t="shared" si="393"/>
        <v>15310.7</v>
      </c>
      <c r="M500" s="4">
        <f t="shared" si="393"/>
        <v>0</v>
      </c>
      <c r="N500" s="4">
        <f t="shared" si="393"/>
        <v>15310.7</v>
      </c>
      <c r="O500" s="4">
        <f t="shared" si="393"/>
        <v>7695.9</v>
      </c>
      <c r="P500" s="4">
        <f t="shared" si="394"/>
        <v>0</v>
      </c>
      <c r="Q500" s="4">
        <f t="shared" si="394"/>
        <v>23006.6</v>
      </c>
      <c r="R500" s="4">
        <f t="shared" si="394"/>
        <v>0</v>
      </c>
      <c r="S500" s="4">
        <f t="shared" si="394"/>
        <v>23006.6</v>
      </c>
      <c r="T500" s="4">
        <f t="shared" si="394"/>
        <v>15310.7</v>
      </c>
      <c r="U500" s="4">
        <f t="shared" si="394"/>
        <v>0</v>
      </c>
      <c r="V500" s="4">
        <f t="shared" si="394"/>
        <v>15310.7</v>
      </c>
      <c r="W500" s="4">
        <f t="shared" si="394"/>
        <v>0</v>
      </c>
      <c r="X500" s="4">
        <f t="shared" si="394"/>
        <v>15310.7</v>
      </c>
      <c r="Y500" s="4">
        <f t="shared" si="394"/>
        <v>0</v>
      </c>
      <c r="Z500" s="4">
        <f t="shared" si="395"/>
        <v>15310.7</v>
      </c>
      <c r="AA500" s="4">
        <f t="shared" si="395"/>
        <v>0</v>
      </c>
      <c r="AB500" s="4">
        <f t="shared" si="395"/>
        <v>15310.7</v>
      </c>
      <c r="AC500" s="4">
        <f t="shared" si="395"/>
        <v>0</v>
      </c>
      <c r="AD500" s="4">
        <f t="shared" si="395"/>
        <v>15310.7</v>
      </c>
      <c r="AE500" s="4">
        <f t="shared" si="395"/>
        <v>15310.6</v>
      </c>
      <c r="AF500" s="4">
        <f t="shared" si="395"/>
        <v>0</v>
      </c>
      <c r="AG500" s="4">
        <f t="shared" si="395"/>
        <v>15310.6</v>
      </c>
      <c r="AH500" s="4">
        <f t="shared" si="395"/>
        <v>0</v>
      </c>
      <c r="AI500" s="4">
        <f t="shared" si="395"/>
        <v>15310.6</v>
      </c>
      <c r="AJ500" s="4">
        <f t="shared" si="396"/>
        <v>0</v>
      </c>
      <c r="AK500" s="4">
        <f t="shared" si="396"/>
        <v>15310.6</v>
      </c>
      <c r="AL500" s="4">
        <f t="shared" si="396"/>
        <v>0</v>
      </c>
      <c r="AM500" s="4">
        <f t="shared" si="396"/>
        <v>15310.6</v>
      </c>
    </row>
    <row r="501" spans="1:39" ht="31.5" hidden="1" outlineLevel="4" x14ac:dyDescent="0.2">
      <c r="A501" s="137" t="s">
        <v>35</v>
      </c>
      <c r="B501" s="137" t="s">
        <v>314</v>
      </c>
      <c r="C501" s="137" t="s">
        <v>46</v>
      </c>
      <c r="D501" s="137"/>
      <c r="E501" s="13" t="s">
        <v>47</v>
      </c>
      <c r="F501" s="4">
        <f t="shared" ref="F501:AM501" si="397">F502+F504</f>
        <v>15310.7</v>
      </c>
      <c r="G501" s="4">
        <f t="shared" si="397"/>
        <v>0</v>
      </c>
      <c r="H501" s="4">
        <f t="shared" si="397"/>
        <v>15310.7</v>
      </c>
      <c r="I501" s="4">
        <f t="shared" si="397"/>
        <v>0</v>
      </c>
      <c r="J501" s="4">
        <f t="shared" si="397"/>
        <v>0</v>
      </c>
      <c r="K501" s="4">
        <f t="shared" si="397"/>
        <v>0</v>
      </c>
      <c r="L501" s="4">
        <f t="shared" si="397"/>
        <v>15310.7</v>
      </c>
      <c r="M501" s="4">
        <f t="shared" si="397"/>
        <v>0</v>
      </c>
      <c r="N501" s="4">
        <f t="shared" si="397"/>
        <v>15310.7</v>
      </c>
      <c r="O501" s="4">
        <f t="shared" si="397"/>
        <v>7695.9</v>
      </c>
      <c r="P501" s="4">
        <f t="shared" si="397"/>
        <v>0</v>
      </c>
      <c r="Q501" s="4">
        <f t="shared" si="397"/>
        <v>23006.6</v>
      </c>
      <c r="R501" s="4">
        <f t="shared" si="397"/>
        <v>0</v>
      </c>
      <c r="S501" s="4">
        <f t="shared" si="397"/>
        <v>23006.6</v>
      </c>
      <c r="T501" s="4">
        <f t="shared" si="397"/>
        <v>15310.7</v>
      </c>
      <c r="U501" s="4">
        <f t="shared" si="397"/>
        <v>0</v>
      </c>
      <c r="V501" s="4">
        <f t="shared" si="397"/>
        <v>15310.7</v>
      </c>
      <c r="W501" s="4">
        <f t="shared" si="397"/>
        <v>0</v>
      </c>
      <c r="X501" s="4">
        <f t="shared" si="397"/>
        <v>15310.7</v>
      </c>
      <c r="Y501" s="4">
        <f t="shared" si="397"/>
        <v>0</v>
      </c>
      <c r="Z501" s="4">
        <f t="shared" si="397"/>
        <v>15310.7</v>
      </c>
      <c r="AA501" s="4">
        <f t="shared" si="397"/>
        <v>0</v>
      </c>
      <c r="AB501" s="4">
        <f t="shared" si="397"/>
        <v>15310.7</v>
      </c>
      <c r="AC501" s="4">
        <f t="shared" si="397"/>
        <v>0</v>
      </c>
      <c r="AD501" s="4">
        <f t="shared" si="397"/>
        <v>15310.7</v>
      </c>
      <c r="AE501" s="4">
        <f t="shared" si="397"/>
        <v>15310.6</v>
      </c>
      <c r="AF501" s="4">
        <f t="shared" si="397"/>
        <v>0</v>
      </c>
      <c r="AG501" s="4">
        <f t="shared" si="397"/>
        <v>15310.6</v>
      </c>
      <c r="AH501" s="4">
        <f t="shared" si="397"/>
        <v>0</v>
      </c>
      <c r="AI501" s="4">
        <f t="shared" si="397"/>
        <v>15310.6</v>
      </c>
      <c r="AJ501" s="4">
        <f t="shared" si="397"/>
        <v>0</v>
      </c>
      <c r="AK501" s="4">
        <f t="shared" si="397"/>
        <v>15310.6</v>
      </c>
      <c r="AL501" s="4">
        <f t="shared" si="397"/>
        <v>0</v>
      </c>
      <c r="AM501" s="4">
        <f t="shared" si="397"/>
        <v>15310.6</v>
      </c>
    </row>
    <row r="502" spans="1:39" ht="84.75" hidden="1" customHeight="1" outlineLevel="5" x14ac:dyDescent="0.2">
      <c r="A502" s="137" t="s">
        <v>35</v>
      </c>
      <c r="B502" s="137" t="s">
        <v>314</v>
      </c>
      <c r="C502" s="137" t="s">
        <v>316</v>
      </c>
      <c r="D502" s="137"/>
      <c r="E502" s="34" t="s">
        <v>317</v>
      </c>
      <c r="F502" s="4">
        <f t="shared" ref="F502:AM502" si="398">F503</f>
        <v>6124.3</v>
      </c>
      <c r="G502" s="4">
        <f t="shared" si="398"/>
        <v>0</v>
      </c>
      <c r="H502" s="4">
        <f t="shared" si="398"/>
        <v>6124.3</v>
      </c>
      <c r="I502" s="4">
        <f t="shared" si="398"/>
        <v>0</v>
      </c>
      <c r="J502" s="4">
        <f t="shared" si="398"/>
        <v>0</v>
      </c>
      <c r="K502" s="4">
        <f t="shared" si="398"/>
        <v>0</v>
      </c>
      <c r="L502" s="4">
        <f t="shared" si="398"/>
        <v>6124.3</v>
      </c>
      <c r="M502" s="4">
        <f t="shared" si="398"/>
        <v>0</v>
      </c>
      <c r="N502" s="4">
        <f t="shared" si="398"/>
        <v>6124.3</v>
      </c>
      <c r="O502" s="4">
        <f t="shared" si="398"/>
        <v>7695.9</v>
      </c>
      <c r="P502" s="4">
        <f t="shared" si="398"/>
        <v>0</v>
      </c>
      <c r="Q502" s="4">
        <f t="shared" si="398"/>
        <v>13820.2</v>
      </c>
      <c r="R502" s="4">
        <f t="shared" si="398"/>
        <v>0</v>
      </c>
      <c r="S502" s="4">
        <f t="shared" si="398"/>
        <v>13820.2</v>
      </c>
      <c r="T502" s="4">
        <f t="shared" si="398"/>
        <v>3062.1</v>
      </c>
      <c r="U502" s="4">
        <f t="shared" si="398"/>
        <v>0</v>
      </c>
      <c r="V502" s="4">
        <f t="shared" si="398"/>
        <v>3062.1</v>
      </c>
      <c r="W502" s="4">
        <f t="shared" si="398"/>
        <v>0</v>
      </c>
      <c r="X502" s="4">
        <f t="shared" si="398"/>
        <v>3062.1</v>
      </c>
      <c r="Y502" s="4">
        <f t="shared" si="398"/>
        <v>0</v>
      </c>
      <c r="Z502" s="4">
        <f t="shared" si="398"/>
        <v>3062.1</v>
      </c>
      <c r="AA502" s="4">
        <f t="shared" si="398"/>
        <v>0</v>
      </c>
      <c r="AB502" s="4">
        <f t="shared" si="398"/>
        <v>3062.1</v>
      </c>
      <c r="AC502" s="4">
        <f t="shared" si="398"/>
        <v>0</v>
      </c>
      <c r="AD502" s="4">
        <f t="shared" si="398"/>
        <v>3062.1</v>
      </c>
      <c r="AE502" s="4">
        <f t="shared" si="398"/>
        <v>3062.1</v>
      </c>
      <c r="AF502" s="4">
        <f t="shared" si="398"/>
        <v>0</v>
      </c>
      <c r="AG502" s="4">
        <f t="shared" si="398"/>
        <v>3062.1</v>
      </c>
      <c r="AH502" s="4">
        <f t="shared" si="398"/>
        <v>0</v>
      </c>
      <c r="AI502" s="4">
        <f t="shared" si="398"/>
        <v>3062.1</v>
      </c>
      <c r="AJ502" s="4">
        <f t="shared" si="398"/>
        <v>0</v>
      </c>
      <c r="AK502" s="4">
        <f t="shared" si="398"/>
        <v>3062.1</v>
      </c>
      <c r="AL502" s="4">
        <f t="shared" si="398"/>
        <v>0</v>
      </c>
      <c r="AM502" s="4">
        <f t="shared" si="398"/>
        <v>3062.1</v>
      </c>
    </row>
    <row r="503" spans="1:39" ht="31.5" hidden="1" outlineLevel="7" x14ac:dyDescent="0.2">
      <c r="A503" s="138" t="s">
        <v>35</v>
      </c>
      <c r="B503" s="138" t="s">
        <v>314</v>
      </c>
      <c r="C503" s="138" t="s">
        <v>316</v>
      </c>
      <c r="D503" s="138" t="s">
        <v>143</v>
      </c>
      <c r="E503" s="11" t="s">
        <v>144</v>
      </c>
      <c r="F503" s="5">
        <v>6124.3</v>
      </c>
      <c r="G503" s="5"/>
      <c r="H503" s="5">
        <f>SUM(F503:G503)</f>
        <v>6124.3</v>
      </c>
      <c r="I503" s="5"/>
      <c r="J503" s="5"/>
      <c r="K503" s="5"/>
      <c r="L503" s="5">
        <f>SUM(H503:K503)</f>
        <v>6124.3</v>
      </c>
      <c r="M503" s="5"/>
      <c r="N503" s="5">
        <f>SUM(L503:M503)</f>
        <v>6124.3</v>
      </c>
      <c r="O503" s="5">
        <v>7695.9</v>
      </c>
      <c r="P503" s="5"/>
      <c r="Q503" s="5">
        <f>SUM(N503:P503)</f>
        <v>13820.2</v>
      </c>
      <c r="R503" s="5"/>
      <c r="S503" s="5">
        <f>SUM(Q503:R503)</f>
        <v>13820.2</v>
      </c>
      <c r="T503" s="5">
        <v>3062.1</v>
      </c>
      <c r="U503" s="5"/>
      <c r="V503" s="5">
        <f>SUM(T503:U503)</f>
        <v>3062.1</v>
      </c>
      <c r="W503" s="5"/>
      <c r="X503" s="5">
        <f>SUM(V503:W503)</f>
        <v>3062.1</v>
      </c>
      <c r="Y503" s="5"/>
      <c r="Z503" s="5">
        <f>SUM(X503:Y503)</f>
        <v>3062.1</v>
      </c>
      <c r="AA503" s="5"/>
      <c r="AB503" s="5">
        <f>SUM(Z503:AA503)</f>
        <v>3062.1</v>
      </c>
      <c r="AC503" s="5"/>
      <c r="AD503" s="5">
        <f>SUM(AB503:AC503)</f>
        <v>3062.1</v>
      </c>
      <c r="AE503" s="5">
        <v>3062.1</v>
      </c>
      <c r="AF503" s="5"/>
      <c r="AG503" s="5">
        <f>SUM(AE503:AF503)</f>
        <v>3062.1</v>
      </c>
      <c r="AH503" s="5"/>
      <c r="AI503" s="5">
        <f>SUM(AG503:AH503)</f>
        <v>3062.1</v>
      </c>
      <c r="AJ503" s="5"/>
      <c r="AK503" s="5">
        <f>SUM(AI503:AJ503)</f>
        <v>3062.1</v>
      </c>
      <c r="AL503" s="5"/>
      <c r="AM503" s="5">
        <f>SUM(AK503:AL503)</f>
        <v>3062.1</v>
      </c>
    </row>
    <row r="504" spans="1:39" ht="47.25" hidden="1" outlineLevel="5" x14ac:dyDescent="0.2">
      <c r="A504" s="137" t="s">
        <v>35</v>
      </c>
      <c r="B504" s="137" t="s">
        <v>314</v>
      </c>
      <c r="C504" s="137" t="s">
        <v>753</v>
      </c>
      <c r="D504" s="137"/>
      <c r="E504" s="34" t="s">
        <v>568</v>
      </c>
      <c r="F504" s="4">
        <f t="shared" ref="F504:AM504" si="399">F505</f>
        <v>9186.4</v>
      </c>
      <c r="G504" s="4">
        <f t="shared" si="399"/>
        <v>0</v>
      </c>
      <c r="H504" s="4">
        <f t="shared" si="399"/>
        <v>9186.4</v>
      </c>
      <c r="I504" s="4">
        <f t="shared" si="399"/>
        <v>0</v>
      </c>
      <c r="J504" s="4">
        <f t="shared" si="399"/>
        <v>0</v>
      </c>
      <c r="K504" s="4">
        <f t="shared" si="399"/>
        <v>0</v>
      </c>
      <c r="L504" s="4">
        <f t="shared" si="399"/>
        <v>9186.4</v>
      </c>
      <c r="M504" s="4">
        <f t="shared" si="399"/>
        <v>0</v>
      </c>
      <c r="N504" s="4">
        <f t="shared" si="399"/>
        <v>9186.4</v>
      </c>
      <c r="O504" s="4">
        <f t="shared" si="399"/>
        <v>0</v>
      </c>
      <c r="P504" s="4">
        <f t="shared" si="399"/>
        <v>0</v>
      </c>
      <c r="Q504" s="4">
        <f t="shared" si="399"/>
        <v>9186.4</v>
      </c>
      <c r="R504" s="4">
        <f t="shared" si="399"/>
        <v>0</v>
      </c>
      <c r="S504" s="4">
        <f t="shared" si="399"/>
        <v>9186.4</v>
      </c>
      <c r="T504" s="4">
        <f t="shared" si="399"/>
        <v>12248.6</v>
      </c>
      <c r="U504" s="4">
        <f t="shared" si="399"/>
        <v>0</v>
      </c>
      <c r="V504" s="4">
        <f t="shared" si="399"/>
        <v>12248.6</v>
      </c>
      <c r="W504" s="4">
        <f t="shared" si="399"/>
        <v>0</v>
      </c>
      <c r="X504" s="4">
        <f t="shared" si="399"/>
        <v>12248.6</v>
      </c>
      <c r="Y504" s="4">
        <f t="shared" si="399"/>
        <v>0</v>
      </c>
      <c r="Z504" s="4">
        <f t="shared" si="399"/>
        <v>12248.6</v>
      </c>
      <c r="AA504" s="4">
        <f t="shared" si="399"/>
        <v>0</v>
      </c>
      <c r="AB504" s="4">
        <f t="shared" si="399"/>
        <v>12248.6</v>
      </c>
      <c r="AC504" s="4">
        <f t="shared" si="399"/>
        <v>0</v>
      </c>
      <c r="AD504" s="4">
        <f t="shared" si="399"/>
        <v>12248.6</v>
      </c>
      <c r="AE504" s="4">
        <f t="shared" si="399"/>
        <v>12248.5</v>
      </c>
      <c r="AF504" s="4">
        <f t="shared" si="399"/>
        <v>0</v>
      </c>
      <c r="AG504" s="4">
        <f t="shared" si="399"/>
        <v>12248.5</v>
      </c>
      <c r="AH504" s="4">
        <f t="shared" si="399"/>
        <v>0</v>
      </c>
      <c r="AI504" s="4">
        <f t="shared" si="399"/>
        <v>12248.5</v>
      </c>
      <c r="AJ504" s="4">
        <f t="shared" si="399"/>
        <v>0</v>
      </c>
      <c r="AK504" s="4">
        <f t="shared" si="399"/>
        <v>12248.5</v>
      </c>
      <c r="AL504" s="4">
        <f t="shared" si="399"/>
        <v>0</v>
      </c>
      <c r="AM504" s="4">
        <f t="shared" si="399"/>
        <v>12248.5</v>
      </c>
    </row>
    <row r="505" spans="1:39" ht="31.5" hidden="1" outlineLevel="7" x14ac:dyDescent="0.2">
      <c r="A505" s="138" t="s">
        <v>35</v>
      </c>
      <c r="B505" s="138" t="s">
        <v>314</v>
      </c>
      <c r="C505" s="138" t="s">
        <v>753</v>
      </c>
      <c r="D505" s="138" t="s">
        <v>143</v>
      </c>
      <c r="E505" s="11" t="s">
        <v>144</v>
      </c>
      <c r="F505" s="5">
        <v>9186.4</v>
      </c>
      <c r="G505" s="5"/>
      <c r="H505" s="5">
        <f>SUM(F505:G505)</f>
        <v>9186.4</v>
      </c>
      <c r="I505" s="5"/>
      <c r="J505" s="5"/>
      <c r="K505" s="5"/>
      <c r="L505" s="5">
        <f>SUM(H505:K505)</f>
        <v>9186.4</v>
      </c>
      <c r="M505" s="5"/>
      <c r="N505" s="5">
        <f>SUM(L505:M505)</f>
        <v>9186.4</v>
      </c>
      <c r="O505" s="5"/>
      <c r="P505" s="5"/>
      <c r="Q505" s="5">
        <f>SUM(N505:P505)</f>
        <v>9186.4</v>
      </c>
      <c r="R505" s="5"/>
      <c r="S505" s="5">
        <f>SUM(Q505:R505)</f>
        <v>9186.4</v>
      </c>
      <c r="T505" s="5">
        <v>12248.6</v>
      </c>
      <c r="U505" s="5"/>
      <c r="V505" s="5">
        <f>SUM(T505:U505)</f>
        <v>12248.6</v>
      </c>
      <c r="W505" s="5"/>
      <c r="X505" s="5">
        <f>SUM(V505:W505)</f>
        <v>12248.6</v>
      </c>
      <c r="Y505" s="5"/>
      <c r="Z505" s="5">
        <f>SUM(X505:Y505)</f>
        <v>12248.6</v>
      </c>
      <c r="AA505" s="5"/>
      <c r="AB505" s="5">
        <f>SUM(Z505:AA505)</f>
        <v>12248.6</v>
      </c>
      <c r="AC505" s="5"/>
      <c r="AD505" s="5">
        <f>SUM(AB505:AC505)</f>
        <v>12248.6</v>
      </c>
      <c r="AE505" s="5">
        <v>12248.5</v>
      </c>
      <c r="AF505" s="5"/>
      <c r="AG505" s="5">
        <f>SUM(AE505:AF505)</f>
        <v>12248.5</v>
      </c>
      <c r="AH505" s="5"/>
      <c r="AI505" s="5">
        <f>SUM(AG505:AH505)</f>
        <v>12248.5</v>
      </c>
      <c r="AJ505" s="5"/>
      <c r="AK505" s="5">
        <f>SUM(AI505:AJ505)</f>
        <v>12248.5</v>
      </c>
      <c r="AL505" s="5"/>
      <c r="AM505" s="5">
        <f>SUM(AK505:AL505)</f>
        <v>12248.5</v>
      </c>
    </row>
    <row r="506" spans="1:39" ht="15.75" outlineLevel="1" x14ac:dyDescent="0.2">
      <c r="A506" s="137" t="s">
        <v>35</v>
      </c>
      <c r="B506" s="137" t="s">
        <v>318</v>
      </c>
      <c r="C506" s="137"/>
      <c r="D506" s="137"/>
      <c r="E506" s="13" t="s">
        <v>319</v>
      </c>
      <c r="F506" s="4">
        <f t="shared" ref="F506:AM506" si="400">F507+F516+F527</f>
        <v>6140.7999999999993</v>
      </c>
      <c r="G506" s="4">
        <f t="shared" si="400"/>
        <v>0</v>
      </c>
      <c r="H506" s="4">
        <f t="shared" si="400"/>
        <v>6140.7999999999993</v>
      </c>
      <c r="I506" s="4">
        <f t="shared" si="400"/>
        <v>0</v>
      </c>
      <c r="J506" s="4">
        <f t="shared" si="400"/>
        <v>1000</v>
      </c>
      <c r="K506" s="4">
        <f t="shared" si="400"/>
        <v>0</v>
      </c>
      <c r="L506" s="4">
        <f t="shared" si="400"/>
        <v>7140.7999999999993</v>
      </c>
      <c r="M506" s="4">
        <f t="shared" si="400"/>
        <v>511.87</v>
      </c>
      <c r="N506" s="4">
        <f t="shared" si="400"/>
        <v>7652.67</v>
      </c>
      <c r="O506" s="4">
        <f t="shared" si="400"/>
        <v>0</v>
      </c>
      <c r="P506" s="4">
        <f t="shared" si="400"/>
        <v>0</v>
      </c>
      <c r="Q506" s="4">
        <f t="shared" si="400"/>
        <v>7652.67</v>
      </c>
      <c r="R506" s="4">
        <f t="shared" si="400"/>
        <v>1341.548</v>
      </c>
      <c r="S506" s="4">
        <f t="shared" si="400"/>
        <v>8994.2180000000008</v>
      </c>
      <c r="T506" s="4">
        <f t="shared" si="400"/>
        <v>5491.4</v>
      </c>
      <c r="U506" s="4">
        <f t="shared" si="400"/>
        <v>0</v>
      </c>
      <c r="V506" s="4">
        <f t="shared" si="400"/>
        <v>5491.4</v>
      </c>
      <c r="W506" s="4">
        <f t="shared" si="400"/>
        <v>0</v>
      </c>
      <c r="X506" s="4">
        <f t="shared" si="400"/>
        <v>5491.4</v>
      </c>
      <c r="Y506" s="4">
        <f t="shared" si="400"/>
        <v>0</v>
      </c>
      <c r="Z506" s="4">
        <f t="shared" si="400"/>
        <v>5491.4</v>
      </c>
      <c r="AA506" s="4">
        <f t="shared" si="400"/>
        <v>0</v>
      </c>
      <c r="AB506" s="4">
        <f t="shared" si="400"/>
        <v>5491.4</v>
      </c>
      <c r="AC506" s="4">
        <f t="shared" si="400"/>
        <v>0</v>
      </c>
      <c r="AD506" s="4">
        <f t="shared" si="400"/>
        <v>5491.4</v>
      </c>
      <c r="AE506" s="4">
        <f t="shared" si="400"/>
        <v>5490.6</v>
      </c>
      <c r="AF506" s="4">
        <f t="shared" si="400"/>
        <v>0</v>
      </c>
      <c r="AG506" s="4">
        <f t="shared" si="400"/>
        <v>5490.6</v>
      </c>
      <c r="AH506" s="4">
        <f t="shared" si="400"/>
        <v>0</v>
      </c>
      <c r="AI506" s="4">
        <f t="shared" si="400"/>
        <v>5490.6</v>
      </c>
      <c r="AJ506" s="4">
        <f t="shared" si="400"/>
        <v>0</v>
      </c>
      <c r="AK506" s="4">
        <f t="shared" si="400"/>
        <v>5490.6</v>
      </c>
      <c r="AL506" s="4">
        <f t="shared" si="400"/>
        <v>0</v>
      </c>
      <c r="AM506" s="4">
        <f t="shared" si="400"/>
        <v>5490.6</v>
      </c>
    </row>
    <row r="507" spans="1:39" ht="31.5" outlineLevel="2" x14ac:dyDescent="0.2">
      <c r="A507" s="137" t="s">
        <v>35</v>
      </c>
      <c r="B507" s="137" t="s">
        <v>318</v>
      </c>
      <c r="C507" s="137" t="s">
        <v>170</v>
      </c>
      <c r="D507" s="137"/>
      <c r="E507" s="13" t="s">
        <v>171</v>
      </c>
      <c r="F507" s="4">
        <f>F512</f>
        <v>961.5</v>
      </c>
      <c r="G507" s="4">
        <f>G512</f>
        <v>0</v>
      </c>
      <c r="H507" s="4">
        <f>H512</f>
        <v>961.5</v>
      </c>
      <c r="I507" s="4">
        <f t="shared" ref="I507:AM507" si="401">I512+I508</f>
        <v>0</v>
      </c>
      <c r="J507" s="4">
        <f t="shared" si="401"/>
        <v>0</v>
      </c>
      <c r="K507" s="4">
        <f t="shared" si="401"/>
        <v>0</v>
      </c>
      <c r="L507" s="4">
        <f t="shared" si="401"/>
        <v>961.5</v>
      </c>
      <c r="M507" s="4">
        <f t="shared" si="401"/>
        <v>-41.5</v>
      </c>
      <c r="N507" s="4">
        <f t="shared" si="401"/>
        <v>920</v>
      </c>
      <c r="O507" s="4">
        <f t="shared" si="401"/>
        <v>0</v>
      </c>
      <c r="P507" s="4">
        <f t="shared" si="401"/>
        <v>0</v>
      </c>
      <c r="Q507" s="4">
        <f t="shared" si="401"/>
        <v>920</v>
      </c>
      <c r="R507" s="4">
        <f t="shared" si="401"/>
        <v>0</v>
      </c>
      <c r="S507" s="4">
        <f t="shared" si="401"/>
        <v>920</v>
      </c>
      <c r="T507" s="4">
        <f t="shared" si="401"/>
        <v>865</v>
      </c>
      <c r="U507" s="4">
        <f t="shared" si="401"/>
        <v>0</v>
      </c>
      <c r="V507" s="4">
        <f t="shared" si="401"/>
        <v>865</v>
      </c>
      <c r="W507" s="4">
        <f t="shared" si="401"/>
        <v>0</v>
      </c>
      <c r="X507" s="4">
        <f t="shared" si="401"/>
        <v>865</v>
      </c>
      <c r="Y507" s="4">
        <f t="shared" si="401"/>
        <v>0</v>
      </c>
      <c r="Z507" s="4">
        <f t="shared" si="401"/>
        <v>865</v>
      </c>
      <c r="AA507" s="4">
        <f t="shared" si="401"/>
        <v>0</v>
      </c>
      <c r="AB507" s="4">
        <f t="shared" si="401"/>
        <v>865</v>
      </c>
      <c r="AC507" s="4">
        <f t="shared" si="401"/>
        <v>0</v>
      </c>
      <c r="AD507" s="4">
        <f t="shared" si="401"/>
        <v>865</v>
      </c>
      <c r="AE507" s="4">
        <f t="shared" si="401"/>
        <v>865</v>
      </c>
      <c r="AF507" s="4">
        <f t="shared" si="401"/>
        <v>0</v>
      </c>
      <c r="AG507" s="4">
        <f t="shared" si="401"/>
        <v>865</v>
      </c>
      <c r="AH507" s="4">
        <f t="shared" si="401"/>
        <v>0</v>
      </c>
      <c r="AI507" s="4">
        <f t="shared" si="401"/>
        <v>865</v>
      </c>
      <c r="AJ507" s="4">
        <f t="shared" si="401"/>
        <v>0</v>
      </c>
      <c r="AK507" s="4">
        <f t="shared" si="401"/>
        <v>865</v>
      </c>
      <c r="AL507" s="4">
        <f t="shared" si="401"/>
        <v>0</v>
      </c>
      <c r="AM507" s="4">
        <f t="shared" si="401"/>
        <v>865</v>
      </c>
    </row>
    <row r="508" spans="1:39" ht="47.25" outlineLevel="2" x14ac:dyDescent="0.2">
      <c r="A508" s="137" t="s">
        <v>35</v>
      </c>
      <c r="B508" s="137" t="s">
        <v>318</v>
      </c>
      <c r="C508" s="7" t="s">
        <v>244</v>
      </c>
      <c r="D508" s="7" t="s">
        <v>663</v>
      </c>
      <c r="E508" s="21" t="s">
        <v>245</v>
      </c>
      <c r="F508" s="4"/>
      <c r="G508" s="4"/>
      <c r="H508" s="4"/>
      <c r="I508" s="4">
        <f t="shared" ref="I508:W510" si="402">I509</f>
        <v>0</v>
      </c>
      <c r="J508" s="4">
        <f t="shared" si="402"/>
        <v>0</v>
      </c>
      <c r="K508" s="4">
        <f t="shared" si="402"/>
        <v>46.973999999999997</v>
      </c>
      <c r="L508" s="4">
        <f t="shared" si="402"/>
        <v>46.973999999999997</v>
      </c>
      <c r="M508" s="4">
        <f t="shared" si="402"/>
        <v>0</v>
      </c>
      <c r="N508" s="4">
        <f t="shared" si="402"/>
        <v>46.973999999999997</v>
      </c>
      <c r="O508" s="4">
        <f t="shared" si="402"/>
        <v>0</v>
      </c>
      <c r="P508" s="4">
        <f t="shared" si="402"/>
        <v>0</v>
      </c>
      <c r="Q508" s="4">
        <f t="shared" si="402"/>
        <v>46.973999999999997</v>
      </c>
      <c r="R508" s="4">
        <f t="shared" si="402"/>
        <v>93.947999999999993</v>
      </c>
      <c r="S508" s="4">
        <f t="shared" si="402"/>
        <v>140.922</v>
      </c>
      <c r="T508" s="4">
        <f t="shared" si="402"/>
        <v>0</v>
      </c>
      <c r="U508" s="4">
        <f t="shared" si="402"/>
        <v>0</v>
      </c>
      <c r="V508" s="4">
        <f t="shared" si="402"/>
        <v>0</v>
      </c>
      <c r="W508" s="4">
        <f t="shared" si="402"/>
        <v>0</v>
      </c>
      <c r="X508" s="4"/>
      <c r="Y508" s="4">
        <f t="shared" ref="Y508:AC510" si="403">Y509</f>
        <v>0</v>
      </c>
      <c r="Z508" s="4">
        <f t="shared" si="403"/>
        <v>0</v>
      </c>
      <c r="AA508" s="4">
        <f t="shared" si="403"/>
        <v>0</v>
      </c>
      <c r="AB508" s="4">
        <f t="shared" si="403"/>
        <v>0</v>
      </c>
      <c r="AC508" s="4">
        <f t="shared" si="403"/>
        <v>0</v>
      </c>
      <c r="AD508" s="4"/>
      <c r="AE508" s="4">
        <f t="shared" ref="AE508:AH510" si="404">AE509</f>
        <v>0</v>
      </c>
      <c r="AF508" s="4">
        <f t="shared" si="404"/>
        <v>0</v>
      </c>
      <c r="AG508" s="4">
        <f t="shared" si="404"/>
        <v>0</v>
      </c>
      <c r="AH508" s="4">
        <f t="shared" si="404"/>
        <v>0</v>
      </c>
      <c r="AI508" s="4"/>
      <c r="AJ508" s="4">
        <f t="shared" ref="AJ508:AL510" si="405">AJ509</f>
        <v>0</v>
      </c>
      <c r="AK508" s="4">
        <f t="shared" si="405"/>
        <v>0</v>
      </c>
      <c r="AL508" s="4">
        <f t="shared" si="405"/>
        <v>0</v>
      </c>
      <c r="AM508" s="4"/>
    </row>
    <row r="509" spans="1:39" ht="31.5" outlineLevel="2" x14ac:dyDescent="0.2">
      <c r="A509" s="137" t="s">
        <v>35</v>
      </c>
      <c r="B509" s="137" t="s">
        <v>318</v>
      </c>
      <c r="C509" s="7" t="s">
        <v>592</v>
      </c>
      <c r="D509" s="7"/>
      <c r="E509" s="21" t="s">
        <v>589</v>
      </c>
      <c r="F509" s="4"/>
      <c r="G509" s="4"/>
      <c r="H509" s="4"/>
      <c r="I509" s="4">
        <f t="shared" si="402"/>
        <v>0</v>
      </c>
      <c r="J509" s="4">
        <f t="shared" si="402"/>
        <v>0</v>
      </c>
      <c r="K509" s="4">
        <f t="shared" si="402"/>
        <v>46.973999999999997</v>
      </c>
      <c r="L509" s="4">
        <f t="shared" si="402"/>
        <v>46.973999999999997</v>
      </c>
      <c r="M509" s="4">
        <f t="shared" si="402"/>
        <v>0</v>
      </c>
      <c r="N509" s="4">
        <f t="shared" si="402"/>
        <v>46.973999999999997</v>
      </c>
      <c r="O509" s="4">
        <f t="shared" si="402"/>
        <v>0</v>
      </c>
      <c r="P509" s="4">
        <f t="shared" si="402"/>
        <v>0</v>
      </c>
      <c r="Q509" s="4">
        <f t="shared" si="402"/>
        <v>46.973999999999997</v>
      </c>
      <c r="R509" s="4">
        <f t="shared" si="402"/>
        <v>93.947999999999993</v>
      </c>
      <c r="S509" s="4">
        <f t="shared" si="402"/>
        <v>140.922</v>
      </c>
      <c r="T509" s="4">
        <f t="shared" si="402"/>
        <v>0</v>
      </c>
      <c r="U509" s="4">
        <f t="shared" si="402"/>
        <v>0</v>
      </c>
      <c r="V509" s="4">
        <f t="shared" si="402"/>
        <v>0</v>
      </c>
      <c r="W509" s="4">
        <f t="shared" si="402"/>
        <v>0</v>
      </c>
      <c r="X509" s="4"/>
      <c r="Y509" s="4">
        <f t="shared" si="403"/>
        <v>0</v>
      </c>
      <c r="Z509" s="4">
        <f t="shared" si="403"/>
        <v>0</v>
      </c>
      <c r="AA509" s="4">
        <f t="shared" si="403"/>
        <v>0</v>
      </c>
      <c r="AB509" s="4">
        <f t="shared" si="403"/>
        <v>0</v>
      </c>
      <c r="AC509" s="4">
        <f t="shared" si="403"/>
        <v>0</v>
      </c>
      <c r="AD509" s="4"/>
      <c r="AE509" s="4">
        <f t="shared" si="404"/>
        <v>0</v>
      </c>
      <c r="AF509" s="4">
        <f t="shared" si="404"/>
        <v>0</v>
      </c>
      <c r="AG509" s="4">
        <f t="shared" si="404"/>
        <v>0</v>
      </c>
      <c r="AH509" s="4">
        <f t="shared" si="404"/>
        <v>0</v>
      </c>
      <c r="AI509" s="4"/>
      <c r="AJ509" s="4">
        <f t="shared" si="405"/>
        <v>0</v>
      </c>
      <c r="AK509" s="4">
        <f t="shared" si="405"/>
        <v>0</v>
      </c>
      <c r="AL509" s="4">
        <f t="shared" si="405"/>
        <v>0</v>
      </c>
      <c r="AM509" s="4"/>
    </row>
    <row r="510" spans="1:39" s="30" customFormat="1" ht="31.5" outlineLevel="2" x14ac:dyDescent="0.2">
      <c r="A510" s="137" t="s">
        <v>35</v>
      </c>
      <c r="B510" s="137" t="s">
        <v>318</v>
      </c>
      <c r="C510" s="7" t="s">
        <v>711</v>
      </c>
      <c r="D510" s="7"/>
      <c r="E510" s="21" t="s">
        <v>710</v>
      </c>
      <c r="F510" s="4"/>
      <c r="G510" s="4"/>
      <c r="H510" s="4"/>
      <c r="I510" s="4">
        <f t="shared" si="402"/>
        <v>0</v>
      </c>
      <c r="J510" s="4">
        <f t="shared" si="402"/>
        <v>0</v>
      </c>
      <c r="K510" s="4">
        <f t="shared" si="402"/>
        <v>46.973999999999997</v>
      </c>
      <c r="L510" s="4">
        <f t="shared" si="402"/>
        <v>46.973999999999997</v>
      </c>
      <c r="M510" s="4">
        <f t="shared" si="402"/>
        <v>0</v>
      </c>
      <c r="N510" s="4">
        <f t="shared" si="402"/>
        <v>46.973999999999997</v>
      </c>
      <c r="O510" s="4">
        <f t="shared" si="402"/>
        <v>0</v>
      </c>
      <c r="P510" s="4">
        <f t="shared" si="402"/>
        <v>0</v>
      </c>
      <c r="Q510" s="4">
        <f t="shared" si="402"/>
        <v>46.973999999999997</v>
      </c>
      <c r="R510" s="4">
        <f t="shared" si="402"/>
        <v>93.947999999999993</v>
      </c>
      <c r="S510" s="4">
        <f t="shared" si="402"/>
        <v>140.922</v>
      </c>
      <c r="T510" s="4">
        <f t="shared" si="402"/>
        <v>0</v>
      </c>
      <c r="U510" s="4">
        <f t="shared" si="402"/>
        <v>0</v>
      </c>
      <c r="V510" s="4">
        <f t="shared" si="402"/>
        <v>0</v>
      </c>
      <c r="W510" s="4">
        <f t="shared" si="402"/>
        <v>0</v>
      </c>
      <c r="X510" s="4"/>
      <c r="Y510" s="4">
        <f t="shared" si="403"/>
        <v>0</v>
      </c>
      <c r="Z510" s="4">
        <f t="shared" si="403"/>
        <v>0</v>
      </c>
      <c r="AA510" s="4">
        <f t="shared" si="403"/>
        <v>0</v>
      </c>
      <c r="AB510" s="4">
        <f t="shared" si="403"/>
        <v>0</v>
      </c>
      <c r="AC510" s="4">
        <f t="shared" si="403"/>
        <v>0</v>
      </c>
      <c r="AD510" s="4"/>
      <c r="AE510" s="4">
        <f t="shared" si="404"/>
        <v>0</v>
      </c>
      <c r="AF510" s="4">
        <f t="shared" si="404"/>
        <v>0</v>
      </c>
      <c r="AG510" s="4">
        <f t="shared" si="404"/>
        <v>0</v>
      </c>
      <c r="AH510" s="4">
        <f t="shared" si="404"/>
        <v>0</v>
      </c>
      <c r="AI510" s="4"/>
      <c r="AJ510" s="4">
        <f t="shared" si="405"/>
        <v>0</v>
      </c>
      <c r="AK510" s="4">
        <f t="shared" si="405"/>
        <v>0</v>
      </c>
      <c r="AL510" s="4">
        <f t="shared" si="405"/>
        <v>0</v>
      </c>
      <c r="AM510" s="4"/>
    </row>
    <row r="511" spans="1:39" ht="15.75" outlineLevel="2" x14ac:dyDescent="0.2">
      <c r="A511" s="138" t="s">
        <v>35</v>
      </c>
      <c r="B511" s="138" t="s">
        <v>318</v>
      </c>
      <c r="C511" s="6" t="s">
        <v>711</v>
      </c>
      <c r="D511" s="6" t="s">
        <v>33</v>
      </c>
      <c r="E511" s="20" t="s">
        <v>34</v>
      </c>
      <c r="F511" s="4"/>
      <c r="G511" s="4"/>
      <c r="H511" s="4"/>
      <c r="I511" s="4"/>
      <c r="J511" s="4"/>
      <c r="K511" s="5">
        <v>46.973999999999997</v>
      </c>
      <c r="L511" s="5">
        <f>SUM(H511:K511)</f>
        <v>46.973999999999997</v>
      </c>
      <c r="M511" s="5"/>
      <c r="N511" s="5">
        <f>SUM(L511:M511)</f>
        <v>46.973999999999997</v>
      </c>
      <c r="O511" s="4"/>
      <c r="P511" s="5"/>
      <c r="Q511" s="5">
        <f>SUM(N511:P511)</f>
        <v>46.973999999999997</v>
      </c>
      <c r="R511" s="5">
        <v>93.947999999999993</v>
      </c>
      <c r="S511" s="5">
        <f>SUM(Q511:R511)</f>
        <v>140.922</v>
      </c>
      <c r="T511" s="4"/>
      <c r="U511" s="4"/>
      <c r="V511" s="4"/>
      <c r="W511" s="4"/>
      <c r="X511" s="4"/>
      <c r="Y511" s="5"/>
      <c r="Z511" s="5">
        <f>SUM(X511:Y511)</f>
        <v>0</v>
      </c>
      <c r="AA511" s="4"/>
      <c r="AB511" s="5">
        <f>SUM(Z511:AA511)</f>
        <v>0</v>
      </c>
      <c r="AC511" s="4"/>
      <c r="AD511" s="5"/>
      <c r="AE511" s="4"/>
      <c r="AF511" s="4"/>
      <c r="AG511" s="4"/>
      <c r="AH511" s="4"/>
      <c r="AI511" s="4"/>
      <c r="AJ511" s="4"/>
      <c r="AK511" s="5">
        <f>SUM(AI511:AJ511)</f>
        <v>0</v>
      </c>
      <c r="AL511" s="4"/>
      <c r="AM511" s="5"/>
    </row>
    <row r="512" spans="1:39" ht="47.25" outlineLevel="3" x14ac:dyDescent="0.2">
      <c r="A512" s="137" t="s">
        <v>35</v>
      </c>
      <c r="B512" s="137" t="s">
        <v>318</v>
      </c>
      <c r="C512" s="137" t="s">
        <v>188</v>
      </c>
      <c r="D512" s="137"/>
      <c r="E512" s="13" t="s">
        <v>189</v>
      </c>
      <c r="F512" s="4">
        <f t="shared" ref="F512:O514" si="406">F513</f>
        <v>961.5</v>
      </c>
      <c r="G512" s="4">
        <f t="shared" si="406"/>
        <v>0</v>
      </c>
      <c r="H512" s="4">
        <f t="shared" si="406"/>
        <v>961.5</v>
      </c>
      <c r="I512" s="4">
        <f t="shared" si="406"/>
        <v>0</v>
      </c>
      <c r="J512" s="4">
        <f t="shared" si="406"/>
        <v>0</v>
      </c>
      <c r="K512" s="4">
        <f t="shared" si="406"/>
        <v>-46.973999999999997</v>
      </c>
      <c r="L512" s="4">
        <f t="shared" si="406"/>
        <v>914.52599999999995</v>
      </c>
      <c r="M512" s="4">
        <f t="shared" si="406"/>
        <v>-41.5</v>
      </c>
      <c r="N512" s="4">
        <f t="shared" si="406"/>
        <v>873.02599999999995</v>
      </c>
      <c r="O512" s="4">
        <f t="shared" si="406"/>
        <v>0</v>
      </c>
      <c r="P512" s="4">
        <f t="shared" ref="P512:Y514" si="407">P513</f>
        <v>0</v>
      </c>
      <c r="Q512" s="4">
        <f t="shared" si="407"/>
        <v>873.02599999999995</v>
      </c>
      <c r="R512" s="4">
        <f t="shared" si="407"/>
        <v>-93.947999999999993</v>
      </c>
      <c r="S512" s="4">
        <f t="shared" si="407"/>
        <v>779.07799999999997</v>
      </c>
      <c r="T512" s="4">
        <f t="shared" si="407"/>
        <v>865</v>
      </c>
      <c r="U512" s="4">
        <f t="shared" si="407"/>
        <v>0</v>
      </c>
      <c r="V512" s="4">
        <f t="shared" si="407"/>
        <v>865</v>
      </c>
      <c r="W512" s="4">
        <f t="shared" si="407"/>
        <v>0</v>
      </c>
      <c r="X512" s="4">
        <f t="shared" si="407"/>
        <v>865</v>
      </c>
      <c r="Y512" s="4">
        <f t="shared" si="407"/>
        <v>0</v>
      </c>
      <c r="Z512" s="4">
        <f t="shared" ref="Z512:AI514" si="408">Z513</f>
        <v>865</v>
      </c>
      <c r="AA512" s="4">
        <f t="shared" si="408"/>
        <v>0</v>
      </c>
      <c r="AB512" s="4">
        <f t="shared" si="408"/>
        <v>865</v>
      </c>
      <c r="AC512" s="4">
        <f t="shared" si="408"/>
        <v>0</v>
      </c>
      <c r="AD512" s="4">
        <f t="shared" si="408"/>
        <v>865</v>
      </c>
      <c r="AE512" s="4">
        <f t="shared" si="408"/>
        <v>865</v>
      </c>
      <c r="AF512" s="4">
        <f t="shared" si="408"/>
        <v>0</v>
      </c>
      <c r="AG512" s="4">
        <f t="shared" si="408"/>
        <v>865</v>
      </c>
      <c r="AH512" s="4">
        <f t="shared" si="408"/>
        <v>0</v>
      </c>
      <c r="AI512" s="4">
        <f t="shared" si="408"/>
        <v>865</v>
      </c>
      <c r="AJ512" s="4">
        <f t="shared" ref="AJ512:AM514" si="409">AJ513</f>
        <v>0</v>
      </c>
      <c r="AK512" s="4">
        <f t="shared" si="409"/>
        <v>865</v>
      </c>
      <c r="AL512" s="4">
        <f t="shared" si="409"/>
        <v>0</v>
      </c>
      <c r="AM512" s="4">
        <f t="shared" si="409"/>
        <v>865</v>
      </c>
    </row>
    <row r="513" spans="1:39" ht="47.25" outlineLevel="4" x14ac:dyDescent="0.2">
      <c r="A513" s="137" t="s">
        <v>35</v>
      </c>
      <c r="B513" s="137" t="s">
        <v>318</v>
      </c>
      <c r="C513" s="137" t="s">
        <v>190</v>
      </c>
      <c r="D513" s="137"/>
      <c r="E513" s="13" t="s">
        <v>114</v>
      </c>
      <c r="F513" s="4">
        <f t="shared" si="406"/>
        <v>961.5</v>
      </c>
      <c r="G513" s="4">
        <f t="shared" si="406"/>
        <v>0</v>
      </c>
      <c r="H513" s="4">
        <f t="shared" si="406"/>
        <v>961.5</v>
      </c>
      <c r="I513" s="4">
        <f t="shared" si="406"/>
        <v>0</v>
      </c>
      <c r="J513" s="4">
        <f t="shared" si="406"/>
        <v>0</v>
      </c>
      <c r="K513" s="4">
        <f t="shared" si="406"/>
        <v>-46.973999999999997</v>
      </c>
      <c r="L513" s="4">
        <f t="shared" si="406"/>
        <v>914.52599999999995</v>
      </c>
      <c r="M513" s="4">
        <f t="shared" si="406"/>
        <v>-41.5</v>
      </c>
      <c r="N513" s="4">
        <f t="shared" si="406"/>
        <v>873.02599999999995</v>
      </c>
      <c r="O513" s="4">
        <f t="shared" si="406"/>
        <v>0</v>
      </c>
      <c r="P513" s="4">
        <f t="shared" si="407"/>
        <v>0</v>
      </c>
      <c r="Q513" s="4">
        <f t="shared" si="407"/>
        <v>873.02599999999995</v>
      </c>
      <c r="R513" s="4">
        <f t="shared" si="407"/>
        <v>-93.947999999999993</v>
      </c>
      <c r="S513" s="4">
        <f t="shared" si="407"/>
        <v>779.07799999999997</v>
      </c>
      <c r="T513" s="4">
        <f t="shared" si="407"/>
        <v>865</v>
      </c>
      <c r="U513" s="4">
        <f t="shared" si="407"/>
        <v>0</v>
      </c>
      <c r="V513" s="4">
        <f t="shared" si="407"/>
        <v>865</v>
      </c>
      <c r="W513" s="4">
        <f t="shared" si="407"/>
        <v>0</v>
      </c>
      <c r="X513" s="4">
        <f t="shared" si="407"/>
        <v>865</v>
      </c>
      <c r="Y513" s="4">
        <f t="shared" si="407"/>
        <v>0</v>
      </c>
      <c r="Z513" s="4">
        <f t="shared" si="408"/>
        <v>865</v>
      </c>
      <c r="AA513" s="4">
        <f t="shared" si="408"/>
        <v>0</v>
      </c>
      <c r="AB513" s="4">
        <f t="shared" si="408"/>
        <v>865</v>
      </c>
      <c r="AC513" s="4">
        <f t="shared" si="408"/>
        <v>0</v>
      </c>
      <c r="AD513" s="4">
        <f t="shared" si="408"/>
        <v>865</v>
      </c>
      <c r="AE513" s="4">
        <f t="shared" si="408"/>
        <v>865</v>
      </c>
      <c r="AF513" s="4">
        <f t="shared" si="408"/>
        <v>0</v>
      </c>
      <c r="AG513" s="4">
        <f t="shared" si="408"/>
        <v>865</v>
      </c>
      <c r="AH513" s="4">
        <f t="shared" si="408"/>
        <v>0</v>
      </c>
      <c r="AI513" s="4">
        <f t="shared" si="408"/>
        <v>865</v>
      </c>
      <c r="AJ513" s="4">
        <f t="shared" si="409"/>
        <v>0</v>
      </c>
      <c r="AK513" s="4">
        <f t="shared" si="409"/>
        <v>865</v>
      </c>
      <c r="AL513" s="4">
        <f t="shared" si="409"/>
        <v>0</v>
      </c>
      <c r="AM513" s="4">
        <f t="shared" si="409"/>
        <v>865</v>
      </c>
    </row>
    <row r="514" spans="1:39" ht="31.5" outlineLevel="5" x14ac:dyDescent="0.2">
      <c r="A514" s="137" t="s">
        <v>35</v>
      </c>
      <c r="B514" s="137" t="s">
        <v>318</v>
      </c>
      <c r="C514" s="137" t="s">
        <v>191</v>
      </c>
      <c r="D514" s="137"/>
      <c r="E514" s="13" t="s">
        <v>192</v>
      </c>
      <c r="F514" s="4">
        <f t="shared" si="406"/>
        <v>961.5</v>
      </c>
      <c r="G514" s="4">
        <f t="shared" si="406"/>
        <v>0</v>
      </c>
      <c r="H514" s="4">
        <f t="shared" si="406"/>
        <v>961.5</v>
      </c>
      <c r="I514" s="4">
        <f t="shared" si="406"/>
        <v>0</v>
      </c>
      <c r="J514" s="4">
        <f t="shared" si="406"/>
        <v>0</v>
      </c>
      <c r="K514" s="4">
        <f t="shared" si="406"/>
        <v>-46.973999999999997</v>
      </c>
      <c r="L514" s="4">
        <f t="shared" si="406"/>
        <v>914.52599999999995</v>
      </c>
      <c r="M514" s="4">
        <f t="shared" si="406"/>
        <v>-41.5</v>
      </c>
      <c r="N514" s="4">
        <f t="shared" si="406"/>
        <v>873.02599999999995</v>
      </c>
      <c r="O514" s="4">
        <f t="shared" si="406"/>
        <v>0</v>
      </c>
      <c r="P514" s="4">
        <f t="shared" si="407"/>
        <v>0</v>
      </c>
      <c r="Q514" s="4">
        <f t="shared" si="407"/>
        <v>873.02599999999995</v>
      </c>
      <c r="R514" s="4">
        <f t="shared" si="407"/>
        <v>-93.947999999999993</v>
      </c>
      <c r="S514" s="4">
        <f t="shared" si="407"/>
        <v>779.07799999999997</v>
      </c>
      <c r="T514" s="4">
        <f t="shared" si="407"/>
        <v>865</v>
      </c>
      <c r="U514" s="4">
        <f t="shared" si="407"/>
        <v>0</v>
      </c>
      <c r="V514" s="4">
        <f t="shared" si="407"/>
        <v>865</v>
      </c>
      <c r="W514" s="4">
        <f t="shared" si="407"/>
        <v>0</v>
      </c>
      <c r="X514" s="4">
        <f t="shared" si="407"/>
        <v>865</v>
      </c>
      <c r="Y514" s="4">
        <f t="shared" si="407"/>
        <v>0</v>
      </c>
      <c r="Z514" s="4">
        <f t="shared" si="408"/>
        <v>865</v>
      </c>
      <c r="AA514" s="4">
        <f t="shared" si="408"/>
        <v>0</v>
      </c>
      <c r="AB514" s="4">
        <f t="shared" si="408"/>
        <v>865</v>
      </c>
      <c r="AC514" s="4">
        <f t="shared" si="408"/>
        <v>0</v>
      </c>
      <c r="AD514" s="4">
        <f t="shared" si="408"/>
        <v>865</v>
      </c>
      <c r="AE514" s="4">
        <f t="shared" si="408"/>
        <v>865</v>
      </c>
      <c r="AF514" s="4">
        <f t="shared" si="408"/>
        <v>0</v>
      </c>
      <c r="AG514" s="4">
        <f t="shared" si="408"/>
        <v>865</v>
      </c>
      <c r="AH514" s="4">
        <f t="shared" si="408"/>
        <v>0</v>
      </c>
      <c r="AI514" s="4">
        <f t="shared" si="408"/>
        <v>865</v>
      </c>
      <c r="AJ514" s="4">
        <f t="shared" si="409"/>
        <v>0</v>
      </c>
      <c r="AK514" s="4">
        <f t="shared" si="409"/>
        <v>865</v>
      </c>
      <c r="AL514" s="4">
        <f t="shared" si="409"/>
        <v>0</v>
      </c>
      <c r="AM514" s="4">
        <f t="shared" si="409"/>
        <v>865</v>
      </c>
    </row>
    <row r="515" spans="1:39" ht="23.25" customHeight="1" outlineLevel="7" x14ac:dyDescent="0.2">
      <c r="A515" s="138" t="s">
        <v>35</v>
      </c>
      <c r="B515" s="138" t="s">
        <v>318</v>
      </c>
      <c r="C515" s="138" t="s">
        <v>191</v>
      </c>
      <c r="D515" s="138" t="s">
        <v>27</v>
      </c>
      <c r="E515" s="11" t="s">
        <v>28</v>
      </c>
      <c r="F515" s="5">
        <v>961.5</v>
      </c>
      <c r="G515" s="5"/>
      <c r="H515" s="5">
        <f>SUM(F515:G515)</f>
        <v>961.5</v>
      </c>
      <c r="I515" s="5"/>
      <c r="J515" s="5"/>
      <c r="K515" s="5">
        <v>-46.973999999999997</v>
      </c>
      <c r="L515" s="5">
        <f>SUM(H515:K515)</f>
        <v>914.52599999999995</v>
      </c>
      <c r="M515" s="5">
        <v>-41.5</v>
      </c>
      <c r="N515" s="5">
        <f>SUM(L515:M515)</f>
        <v>873.02599999999995</v>
      </c>
      <c r="O515" s="5"/>
      <c r="P515" s="5"/>
      <c r="Q515" s="5">
        <f>SUM(N515:P515)</f>
        <v>873.02599999999995</v>
      </c>
      <c r="R515" s="5">
        <v>-93.947999999999993</v>
      </c>
      <c r="S515" s="5">
        <f>SUM(Q515:R515)</f>
        <v>779.07799999999997</v>
      </c>
      <c r="T515" s="5">
        <v>865</v>
      </c>
      <c r="U515" s="5"/>
      <c r="V515" s="5">
        <f>SUM(T515:U515)</f>
        <v>865</v>
      </c>
      <c r="W515" s="5"/>
      <c r="X515" s="5">
        <f>SUM(V515:W515)</f>
        <v>865</v>
      </c>
      <c r="Y515" s="5"/>
      <c r="Z515" s="5">
        <f>SUM(X515:Y515)</f>
        <v>865</v>
      </c>
      <c r="AA515" s="5"/>
      <c r="AB515" s="5">
        <f>SUM(Z515:AA515)</f>
        <v>865</v>
      </c>
      <c r="AC515" s="5"/>
      <c r="AD515" s="5">
        <f>SUM(AB515:AC515)</f>
        <v>865</v>
      </c>
      <c r="AE515" s="5">
        <v>865</v>
      </c>
      <c r="AF515" s="5"/>
      <c r="AG515" s="5">
        <f>SUM(AE515:AF515)</f>
        <v>865</v>
      </c>
      <c r="AH515" s="5"/>
      <c r="AI515" s="5">
        <f>SUM(AG515:AH515)</f>
        <v>865</v>
      </c>
      <c r="AJ515" s="5"/>
      <c r="AK515" s="5">
        <f>SUM(AI515:AJ515)</f>
        <v>865</v>
      </c>
      <c r="AL515" s="5"/>
      <c r="AM515" s="5">
        <f>SUM(AK515:AL515)</f>
        <v>865</v>
      </c>
    </row>
    <row r="516" spans="1:39" ht="31.5" outlineLevel="2" x14ac:dyDescent="0.2">
      <c r="A516" s="137" t="s">
        <v>35</v>
      </c>
      <c r="B516" s="137" t="s">
        <v>318</v>
      </c>
      <c r="C516" s="137" t="s">
        <v>84</v>
      </c>
      <c r="D516" s="137"/>
      <c r="E516" s="13" t="s">
        <v>85</v>
      </c>
      <c r="F516" s="4">
        <f t="shared" ref="F516:AM516" si="410">F517+F523</f>
        <v>3567.9</v>
      </c>
      <c r="G516" s="4">
        <f t="shared" si="410"/>
        <v>0</v>
      </c>
      <c r="H516" s="4">
        <f t="shared" si="410"/>
        <v>3567.9</v>
      </c>
      <c r="I516" s="4">
        <f t="shared" si="410"/>
        <v>0</v>
      </c>
      <c r="J516" s="4">
        <f t="shared" si="410"/>
        <v>0</v>
      </c>
      <c r="K516" s="4">
        <f t="shared" si="410"/>
        <v>0</v>
      </c>
      <c r="L516" s="4">
        <f t="shared" si="410"/>
        <v>3567.9</v>
      </c>
      <c r="M516" s="4">
        <f t="shared" si="410"/>
        <v>0</v>
      </c>
      <c r="N516" s="4">
        <f t="shared" si="410"/>
        <v>3567.9</v>
      </c>
      <c r="O516" s="4">
        <f t="shared" si="410"/>
        <v>0</v>
      </c>
      <c r="P516" s="4">
        <f t="shared" si="410"/>
        <v>0</v>
      </c>
      <c r="Q516" s="4">
        <f t="shared" si="410"/>
        <v>3567.9</v>
      </c>
      <c r="R516" s="4">
        <f t="shared" si="410"/>
        <v>441.548</v>
      </c>
      <c r="S516" s="4">
        <f t="shared" si="410"/>
        <v>4009.4479999999999</v>
      </c>
      <c r="T516" s="4">
        <f t="shared" si="410"/>
        <v>3215</v>
      </c>
      <c r="U516" s="4">
        <f t="shared" si="410"/>
        <v>0</v>
      </c>
      <c r="V516" s="4">
        <f t="shared" si="410"/>
        <v>3215</v>
      </c>
      <c r="W516" s="4">
        <f t="shared" si="410"/>
        <v>0</v>
      </c>
      <c r="X516" s="4">
        <f t="shared" si="410"/>
        <v>3215</v>
      </c>
      <c r="Y516" s="4">
        <f t="shared" si="410"/>
        <v>0</v>
      </c>
      <c r="Z516" s="4">
        <f t="shared" si="410"/>
        <v>3215</v>
      </c>
      <c r="AA516" s="4">
        <f t="shared" si="410"/>
        <v>0</v>
      </c>
      <c r="AB516" s="4">
        <f t="shared" si="410"/>
        <v>3215</v>
      </c>
      <c r="AC516" s="4">
        <f t="shared" si="410"/>
        <v>0</v>
      </c>
      <c r="AD516" s="4">
        <f t="shared" si="410"/>
        <v>3215</v>
      </c>
      <c r="AE516" s="4">
        <f t="shared" si="410"/>
        <v>3215</v>
      </c>
      <c r="AF516" s="4">
        <f t="shared" si="410"/>
        <v>0</v>
      </c>
      <c r="AG516" s="4">
        <f t="shared" si="410"/>
        <v>3215</v>
      </c>
      <c r="AH516" s="4">
        <f t="shared" si="410"/>
        <v>0</v>
      </c>
      <c r="AI516" s="4">
        <f t="shared" si="410"/>
        <v>3215</v>
      </c>
      <c r="AJ516" s="4">
        <f t="shared" si="410"/>
        <v>0</v>
      </c>
      <c r="AK516" s="4">
        <f t="shared" si="410"/>
        <v>3215</v>
      </c>
      <c r="AL516" s="4">
        <f t="shared" si="410"/>
        <v>0</v>
      </c>
      <c r="AM516" s="4">
        <f t="shared" si="410"/>
        <v>3215</v>
      </c>
    </row>
    <row r="517" spans="1:39" ht="31.5" outlineLevel="3" x14ac:dyDescent="0.2">
      <c r="A517" s="137" t="s">
        <v>35</v>
      </c>
      <c r="B517" s="137" t="s">
        <v>318</v>
      </c>
      <c r="C517" s="137" t="s">
        <v>320</v>
      </c>
      <c r="D517" s="137"/>
      <c r="E517" s="13" t="s">
        <v>321</v>
      </c>
      <c r="F517" s="4">
        <f t="shared" ref="F517:AM517" si="411">F518</f>
        <v>2326.3000000000002</v>
      </c>
      <c r="G517" s="4">
        <f t="shared" si="411"/>
        <v>0</v>
      </c>
      <c r="H517" s="4">
        <f t="shared" si="411"/>
        <v>2326.3000000000002</v>
      </c>
      <c r="I517" s="4">
        <f t="shared" si="411"/>
        <v>0</v>
      </c>
      <c r="J517" s="4">
        <f t="shared" si="411"/>
        <v>0</v>
      </c>
      <c r="K517" s="4">
        <f t="shared" si="411"/>
        <v>0</v>
      </c>
      <c r="L517" s="4">
        <f t="shared" si="411"/>
        <v>2326.3000000000002</v>
      </c>
      <c r="M517" s="4">
        <f t="shared" si="411"/>
        <v>0</v>
      </c>
      <c r="N517" s="4">
        <f t="shared" si="411"/>
        <v>2326.3000000000002</v>
      </c>
      <c r="O517" s="4">
        <f t="shared" si="411"/>
        <v>0</v>
      </c>
      <c r="P517" s="4">
        <f t="shared" si="411"/>
        <v>0</v>
      </c>
      <c r="Q517" s="4">
        <f t="shared" si="411"/>
        <v>2326.3000000000002</v>
      </c>
      <c r="R517" s="4">
        <f t="shared" si="411"/>
        <v>276.37</v>
      </c>
      <c r="S517" s="4">
        <f t="shared" si="411"/>
        <v>2602.67</v>
      </c>
      <c r="T517" s="4">
        <f t="shared" si="411"/>
        <v>2095</v>
      </c>
      <c r="U517" s="4">
        <f t="shared" si="411"/>
        <v>0</v>
      </c>
      <c r="V517" s="4">
        <f t="shared" si="411"/>
        <v>2095</v>
      </c>
      <c r="W517" s="4">
        <f t="shared" si="411"/>
        <v>0</v>
      </c>
      <c r="X517" s="4">
        <f t="shared" si="411"/>
        <v>2095</v>
      </c>
      <c r="Y517" s="4">
        <f t="shared" si="411"/>
        <v>0</v>
      </c>
      <c r="Z517" s="4">
        <f t="shared" si="411"/>
        <v>2095</v>
      </c>
      <c r="AA517" s="4">
        <f t="shared" si="411"/>
        <v>0</v>
      </c>
      <c r="AB517" s="4">
        <f t="shared" si="411"/>
        <v>2095</v>
      </c>
      <c r="AC517" s="4">
        <f t="shared" si="411"/>
        <v>0</v>
      </c>
      <c r="AD517" s="4">
        <f t="shared" si="411"/>
        <v>2095</v>
      </c>
      <c r="AE517" s="4">
        <f t="shared" si="411"/>
        <v>2095</v>
      </c>
      <c r="AF517" s="4">
        <f t="shared" si="411"/>
        <v>0</v>
      </c>
      <c r="AG517" s="4">
        <f t="shared" si="411"/>
        <v>2095</v>
      </c>
      <c r="AH517" s="4">
        <f t="shared" si="411"/>
        <v>0</v>
      </c>
      <c r="AI517" s="4">
        <f t="shared" si="411"/>
        <v>2095</v>
      </c>
      <c r="AJ517" s="4">
        <f t="shared" si="411"/>
        <v>0</v>
      </c>
      <c r="AK517" s="4">
        <f t="shared" si="411"/>
        <v>2095</v>
      </c>
      <c r="AL517" s="4">
        <f t="shared" si="411"/>
        <v>0</v>
      </c>
      <c r="AM517" s="4">
        <f t="shared" si="411"/>
        <v>2095</v>
      </c>
    </row>
    <row r="518" spans="1:39" ht="31.5" outlineLevel="4" x14ac:dyDescent="0.2">
      <c r="A518" s="137" t="s">
        <v>35</v>
      </c>
      <c r="B518" s="137" t="s">
        <v>318</v>
      </c>
      <c r="C518" s="137" t="s">
        <v>322</v>
      </c>
      <c r="D518" s="137"/>
      <c r="E518" s="13" t="s">
        <v>323</v>
      </c>
      <c r="F518" s="4">
        <f t="shared" ref="F518:AM518" si="412">F519+F521</f>
        <v>2326.3000000000002</v>
      </c>
      <c r="G518" s="4">
        <f t="shared" si="412"/>
        <v>0</v>
      </c>
      <c r="H518" s="4">
        <f t="shared" si="412"/>
        <v>2326.3000000000002</v>
      </c>
      <c r="I518" s="4">
        <f t="shared" si="412"/>
        <v>0</v>
      </c>
      <c r="J518" s="4">
        <f t="shared" si="412"/>
        <v>0</v>
      </c>
      <c r="K518" s="4">
        <f t="shared" si="412"/>
        <v>0</v>
      </c>
      <c r="L518" s="4">
        <f t="shared" si="412"/>
        <v>2326.3000000000002</v>
      </c>
      <c r="M518" s="4">
        <f t="shared" si="412"/>
        <v>0</v>
      </c>
      <c r="N518" s="4">
        <f t="shared" si="412"/>
        <v>2326.3000000000002</v>
      </c>
      <c r="O518" s="4">
        <f t="shared" si="412"/>
        <v>0</v>
      </c>
      <c r="P518" s="4">
        <f t="shared" si="412"/>
        <v>0</v>
      </c>
      <c r="Q518" s="4">
        <f t="shared" si="412"/>
        <v>2326.3000000000002</v>
      </c>
      <c r="R518" s="4">
        <f t="shared" si="412"/>
        <v>276.37</v>
      </c>
      <c r="S518" s="4">
        <f t="shared" si="412"/>
        <v>2602.67</v>
      </c>
      <c r="T518" s="4">
        <f t="shared" si="412"/>
        <v>2095</v>
      </c>
      <c r="U518" s="4">
        <f t="shared" si="412"/>
        <v>0</v>
      </c>
      <c r="V518" s="4">
        <f t="shared" si="412"/>
        <v>2095</v>
      </c>
      <c r="W518" s="4">
        <f t="shared" si="412"/>
        <v>0</v>
      </c>
      <c r="X518" s="4">
        <f t="shared" si="412"/>
        <v>2095</v>
      </c>
      <c r="Y518" s="4">
        <f t="shared" si="412"/>
        <v>0</v>
      </c>
      <c r="Z518" s="4">
        <f t="shared" si="412"/>
        <v>2095</v>
      </c>
      <c r="AA518" s="4">
        <f t="shared" si="412"/>
        <v>0</v>
      </c>
      <c r="AB518" s="4">
        <f t="shared" si="412"/>
        <v>2095</v>
      </c>
      <c r="AC518" s="4">
        <f t="shared" si="412"/>
        <v>0</v>
      </c>
      <c r="AD518" s="4">
        <f t="shared" si="412"/>
        <v>2095</v>
      </c>
      <c r="AE518" s="4">
        <f t="shared" si="412"/>
        <v>2095</v>
      </c>
      <c r="AF518" s="4">
        <f t="shared" si="412"/>
        <v>0</v>
      </c>
      <c r="AG518" s="4">
        <f t="shared" si="412"/>
        <v>2095</v>
      </c>
      <c r="AH518" s="4">
        <f t="shared" si="412"/>
        <v>0</v>
      </c>
      <c r="AI518" s="4">
        <f t="shared" si="412"/>
        <v>2095</v>
      </c>
      <c r="AJ518" s="4">
        <f t="shared" si="412"/>
        <v>0</v>
      </c>
      <c r="AK518" s="4">
        <f t="shared" si="412"/>
        <v>2095</v>
      </c>
      <c r="AL518" s="4">
        <f t="shared" si="412"/>
        <v>0</v>
      </c>
      <c r="AM518" s="4">
        <f t="shared" si="412"/>
        <v>2095</v>
      </c>
    </row>
    <row r="519" spans="1:39" ht="31.5" outlineLevel="5" x14ac:dyDescent="0.2">
      <c r="A519" s="137" t="s">
        <v>35</v>
      </c>
      <c r="B519" s="137" t="s">
        <v>318</v>
      </c>
      <c r="C519" s="137" t="s">
        <v>324</v>
      </c>
      <c r="D519" s="137"/>
      <c r="E519" s="13" t="s">
        <v>91</v>
      </c>
      <c r="F519" s="4">
        <f t="shared" ref="F519:AM519" si="413">F520</f>
        <v>1089.8</v>
      </c>
      <c r="G519" s="4">
        <f t="shared" si="413"/>
        <v>0</v>
      </c>
      <c r="H519" s="4">
        <f t="shared" si="413"/>
        <v>1089.8</v>
      </c>
      <c r="I519" s="4">
        <f t="shared" si="413"/>
        <v>0</v>
      </c>
      <c r="J519" s="4">
        <f t="shared" si="413"/>
        <v>0</v>
      </c>
      <c r="K519" s="4">
        <f t="shared" si="413"/>
        <v>0</v>
      </c>
      <c r="L519" s="4">
        <f t="shared" si="413"/>
        <v>1089.8</v>
      </c>
      <c r="M519" s="4">
        <f t="shared" si="413"/>
        <v>0</v>
      </c>
      <c r="N519" s="4">
        <f t="shared" si="413"/>
        <v>1089.8</v>
      </c>
      <c r="O519" s="4">
        <f t="shared" si="413"/>
        <v>0</v>
      </c>
      <c r="P519" s="4">
        <f t="shared" si="413"/>
        <v>0</v>
      </c>
      <c r="Q519" s="4">
        <f t="shared" si="413"/>
        <v>1089.8</v>
      </c>
      <c r="R519" s="4">
        <f t="shared" si="413"/>
        <v>276.37</v>
      </c>
      <c r="S519" s="4">
        <f t="shared" si="413"/>
        <v>1366.17</v>
      </c>
      <c r="T519" s="4">
        <f t="shared" si="413"/>
        <v>980</v>
      </c>
      <c r="U519" s="4">
        <f t="shared" si="413"/>
        <v>0</v>
      </c>
      <c r="V519" s="4">
        <f t="shared" si="413"/>
        <v>980</v>
      </c>
      <c r="W519" s="4">
        <f t="shared" si="413"/>
        <v>0</v>
      </c>
      <c r="X519" s="4">
        <f t="shared" si="413"/>
        <v>980</v>
      </c>
      <c r="Y519" s="4">
        <f t="shared" si="413"/>
        <v>0</v>
      </c>
      <c r="Z519" s="4">
        <f t="shared" si="413"/>
        <v>980</v>
      </c>
      <c r="AA519" s="4">
        <f t="shared" si="413"/>
        <v>0</v>
      </c>
      <c r="AB519" s="4">
        <f t="shared" si="413"/>
        <v>980</v>
      </c>
      <c r="AC519" s="4">
        <f t="shared" si="413"/>
        <v>0</v>
      </c>
      <c r="AD519" s="4">
        <f t="shared" si="413"/>
        <v>980</v>
      </c>
      <c r="AE519" s="4">
        <f t="shared" si="413"/>
        <v>980</v>
      </c>
      <c r="AF519" s="4">
        <f t="shared" si="413"/>
        <v>0</v>
      </c>
      <c r="AG519" s="4">
        <f t="shared" si="413"/>
        <v>980</v>
      </c>
      <c r="AH519" s="4">
        <f t="shared" si="413"/>
        <v>0</v>
      </c>
      <c r="AI519" s="4">
        <f t="shared" si="413"/>
        <v>980</v>
      </c>
      <c r="AJ519" s="4">
        <f t="shared" si="413"/>
        <v>0</v>
      </c>
      <c r="AK519" s="4">
        <f t="shared" si="413"/>
        <v>980</v>
      </c>
      <c r="AL519" s="4">
        <f t="shared" si="413"/>
        <v>0</v>
      </c>
      <c r="AM519" s="4">
        <f t="shared" si="413"/>
        <v>980</v>
      </c>
    </row>
    <row r="520" spans="1:39" ht="31.5" outlineLevel="7" x14ac:dyDescent="0.2">
      <c r="A520" s="138" t="s">
        <v>35</v>
      </c>
      <c r="B520" s="138" t="s">
        <v>318</v>
      </c>
      <c r="C520" s="138" t="s">
        <v>324</v>
      </c>
      <c r="D520" s="138" t="s">
        <v>92</v>
      </c>
      <c r="E520" s="11" t="s">
        <v>93</v>
      </c>
      <c r="F520" s="5">
        <v>1089.8</v>
      </c>
      <c r="G520" s="5"/>
      <c r="H520" s="5">
        <f>SUM(F520:G520)</f>
        <v>1089.8</v>
      </c>
      <c r="I520" s="5"/>
      <c r="J520" s="5"/>
      <c r="K520" s="5"/>
      <c r="L520" s="5">
        <f>SUM(H520:K520)</f>
        <v>1089.8</v>
      </c>
      <c r="M520" s="5"/>
      <c r="N520" s="5">
        <f>SUM(L520:M520)</f>
        <v>1089.8</v>
      </c>
      <c r="O520" s="5"/>
      <c r="P520" s="5"/>
      <c r="Q520" s="5">
        <f>SUM(N520:P520)</f>
        <v>1089.8</v>
      </c>
      <c r="R520" s="5">
        <f>131.555+144.815</f>
        <v>276.37</v>
      </c>
      <c r="S520" s="5">
        <f>SUM(Q520:R520)</f>
        <v>1366.17</v>
      </c>
      <c r="T520" s="5">
        <v>980</v>
      </c>
      <c r="U520" s="5"/>
      <c r="V520" s="5">
        <f>SUM(T520:U520)</f>
        <v>980</v>
      </c>
      <c r="W520" s="5"/>
      <c r="X520" s="5">
        <f>SUM(V520:W520)</f>
        <v>980</v>
      </c>
      <c r="Y520" s="5"/>
      <c r="Z520" s="5">
        <f>SUM(X520:Y520)</f>
        <v>980</v>
      </c>
      <c r="AA520" s="5"/>
      <c r="AB520" s="5">
        <f>SUM(Z520:AA520)</f>
        <v>980</v>
      </c>
      <c r="AC520" s="5"/>
      <c r="AD520" s="5">
        <f>SUM(AB520:AC520)</f>
        <v>980</v>
      </c>
      <c r="AE520" s="5">
        <v>980</v>
      </c>
      <c r="AF520" s="5"/>
      <c r="AG520" s="5">
        <f>SUM(AE520:AF520)</f>
        <v>980</v>
      </c>
      <c r="AH520" s="5"/>
      <c r="AI520" s="5">
        <f>SUM(AG520:AH520)</f>
        <v>980</v>
      </c>
      <c r="AJ520" s="5"/>
      <c r="AK520" s="5">
        <f>SUM(AI520:AJ520)</f>
        <v>980</v>
      </c>
      <c r="AL520" s="5"/>
      <c r="AM520" s="5">
        <f>SUM(AK520:AL520)</f>
        <v>980</v>
      </c>
    </row>
    <row r="521" spans="1:39" ht="15.75" hidden="1" outlineLevel="5" x14ac:dyDescent="0.2">
      <c r="A521" s="137" t="s">
        <v>35</v>
      </c>
      <c r="B521" s="137" t="s">
        <v>318</v>
      </c>
      <c r="C521" s="137" t="s">
        <v>325</v>
      </c>
      <c r="D521" s="137"/>
      <c r="E521" s="13" t="s">
        <v>326</v>
      </c>
      <c r="F521" s="4">
        <f t="shared" ref="F521:AM521" si="414">F522</f>
        <v>1236.5</v>
      </c>
      <c r="G521" s="4">
        <f t="shared" si="414"/>
        <v>0</v>
      </c>
      <c r="H521" s="4">
        <f t="shared" si="414"/>
        <v>1236.5</v>
      </c>
      <c r="I521" s="4">
        <f t="shared" si="414"/>
        <v>0</v>
      </c>
      <c r="J521" s="4">
        <f t="shared" si="414"/>
        <v>0</v>
      </c>
      <c r="K521" s="4">
        <f t="shared" si="414"/>
        <v>0</v>
      </c>
      <c r="L521" s="4">
        <f t="shared" si="414"/>
        <v>1236.5</v>
      </c>
      <c r="M521" s="4">
        <f t="shared" si="414"/>
        <v>0</v>
      </c>
      <c r="N521" s="4">
        <f t="shared" si="414"/>
        <v>1236.5</v>
      </c>
      <c r="O521" s="4">
        <f t="shared" si="414"/>
        <v>0</v>
      </c>
      <c r="P521" s="4">
        <f t="shared" si="414"/>
        <v>0</v>
      </c>
      <c r="Q521" s="4">
        <f t="shared" si="414"/>
        <v>1236.5</v>
      </c>
      <c r="R521" s="4">
        <f t="shared" si="414"/>
        <v>0</v>
      </c>
      <c r="S521" s="4">
        <f t="shared" si="414"/>
        <v>1236.5</v>
      </c>
      <c r="T521" s="4">
        <f t="shared" si="414"/>
        <v>1115</v>
      </c>
      <c r="U521" s="4">
        <f t="shared" si="414"/>
        <v>0</v>
      </c>
      <c r="V521" s="4">
        <f t="shared" si="414"/>
        <v>1115</v>
      </c>
      <c r="W521" s="4">
        <f t="shared" si="414"/>
        <v>0</v>
      </c>
      <c r="X521" s="4">
        <f t="shared" si="414"/>
        <v>1115</v>
      </c>
      <c r="Y521" s="4">
        <f t="shared" si="414"/>
        <v>0</v>
      </c>
      <c r="Z521" s="4">
        <f t="shared" si="414"/>
        <v>1115</v>
      </c>
      <c r="AA521" s="4">
        <f t="shared" si="414"/>
        <v>0</v>
      </c>
      <c r="AB521" s="4">
        <f t="shared" si="414"/>
        <v>1115</v>
      </c>
      <c r="AC521" s="4">
        <f t="shared" si="414"/>
        <v>0</v>
      </c>
      <c r="AD521" s="4">
        <f t="shared" si="414"/>
        <v>1115</v>
      </c>
      <c r="AE521" s="4">
        <f t="shared" si="414"/>
        <v>1115</v>
      </c>
      <c r="AF521" s="4">
        <f t="shared" si="414"/>
        <v>0</v>
      </c>
      <c r="AG521" s="4">
        <f t="shared" si="414"/>
        <v>1115</v>
      </c>
      <c r="AH521" s="4">
        <f t="shared" si="414"/>
        <v>0</v>
      </c>
      <c r="AI521" s="4">
        <f t="shared" si="414"/>
        <v>1115</v>
      </c>
      <c r="AJ521" s="4">
        <f t="shared" si="414"/>
        <v>0</v>
      </c>
      <c r="AK521" s="4">
        <f t="shared" si="414"/>
        <v>1115</v>
      </c>
      <c r="AL521" s="4">
        <f t="shared" si="414"/>
        <v>0</v>
      </c>
      <c r="AM521" s="4">
        <f t="shared" si="414"/>
        <v>1115</v>
      </c>
    </row>
    <row r="522" spans="1:39" ht="15.75" hidden="1" outlineLevel="7" x14ac:dyDescent="0.2">
      <c r="A522" s="138" t="s">
        <v>35</v>
      </c>
      <c r="B522" s="138" t="s">
        <v>318</v>
      </c>
      <c r="C522" s="138" t="s">
        <v>325</v>
      </c>
      <c r="D522" s="138" t="s">
        <v>33</v>
      </c>
      <c r="E522" s="11" t="s">
        <v>34</v>
      </c>
      <c r="F522" s="5">
        <v>1236.5</v>
      </c>
      <c r="G522" s="5"/>
      <c r="H522" s="5">
        <f>SUM(F522:G522)</f>
        <v>1236.5</v>
      </c>
      <c r="I522" s="5"/>
      <c r="J522" s="5"/>
      <c r="K522" s="5"/>
      <c r="L522" s="5">
        <f>SUM(H522:K522)</f>
        <v>1236.5</v>
      </c>
      <c r="M522" s="5"/>
      <c r="N522" s="5">
        <f>SUM(L522:M522)</f>
        <v>1236.5</v>
      </c>
      <c r="O522" s="5"/>
      <c r="P522" s="5"/>
      <c r="Q522" s="5">
        <f>SUM(N522:P522)</f>
        <v>1236.5</v>
      </c>
      <c r="R522" s="5"/>
      <c r="S522" s="5">
        <f>SUM(Q522:R522)</f>
        <v>1236.5</v>
      </c>
      <c r="T522" s="5">
        <v>1115</v>
      </c>
      <c r="U522" s="5"/>
      <c r="V522" s="5">
        <f>SUM(T522:U522)</f>
        <v>1115</v>
      </c>
      <c r="W522" s="5"/>
      <c r="X522" s="5">
        <f>SUM(V522:W522)</f>
        <v>1115</v>
      </c>
      <c r="Y522" s="5"/>
      <c r="Z522" s="5">
        <f>SUM(X522:Y522)</f>
        <v>1115</v>
      </c>
      <c r="AA522" s="5"/>
      <c r="AB522" s="5">
        <f>SUM(Z522:AA522)</f>
        <v>1115</v>
      </c>
      <c r="AC522" s="5"/>
      <c r="AD522" s="5">
        <f>SUM(AB522:AC522)</f>
        <v>1115</v>
      </c>
      <c r="AE522" s="5">
        <v>1115</v>
      </c>
      <c r="AF522" s="5"/>
      <c r="AG522" s="5">
        <f>SUM(AE522:AF522)</f>
        <v>1115</v>
      </c>
      <c r="AH522" s="5"/>
      <c r="AI522" s="5">
        <f>SUM(AG522:AH522)</f>
        <v>1115</v>
      </c>
      <c r="AJ522" s="5"/>
      <c r="AK522" s="5">
        <f>SUM(AI522:AJ522)</f>
        <v>1115</v>
      </c>
      <c r="AL522" s="5"/>
      <c r="AM522" s="5">
        <f>SUM(AK522:AL522)</f>
        <v>1115</v>
      </c>
    </row>
    <row r="523" spans="1:39" ht="31.5" outlineLevel="3" x14ac:dyDescent="0.2">
      <c r="A523" s="137" t="s">
        <v>35</v>
      </c>
      <c r="B523" s="137" t="s">
        <v>318</v>
      </c>
      <c r="C523" s="137" t="s">
        <v>327</v>
      </c>
      <c r="D523" s="137"/>
      <c r="E523" s="13" t="s">
        <v>328</v>
      </c>
      <c r="F523" s="4">
        <f t="shared" ref="F523:O525" si="415">F524</f>
        <v>1241.5999999999999</v>
      </c>
      <c r="G523" s="4">
        <f t="shared" si="415"/>
        <v>0</v>
      </c>
      <c r="H523" s="4">
        <f t="shared" si="415"/>
        <v>1241.5999999999999</v>
      </c>
      <c r="I523" s="4">
        <f t="shared" si="415"/>
        <v>0</v>
      </c>
      <c r="J523" s="4">
        <f t="shared" si="415"/>
        <v>0</v>
      </c>
      <c r="K523" s="4">
        <f t="shared" si="415"/>
        <v>0</v>
      </c>
      <c r="L523" s="4">
        <f t="shared" si="415"/>
        <v>1241.5999999999999</v>
      </c>
      <c r="M523" s="4">
        <f t="shared" si="415"/>
        <v>0</v>
      </c>
      <c r="N523" s="4">
        <f t="shared" si="415"/>
        <v>1241.5999999999999</v>
      </c>
      <c r="O523" s="4">
        <f t="shared" si="415"/>
        <v>0</v>
      </c>
      <c r="P523" s="4">
        <f t="shared" ref="P523:Y525" si="416">P524</f>
        <v>0</v>
      </c>
      <c r="Q523" s="4">
        <f t="shared" si="416"/>
        <v>1241.5999999999999</v>
      </c>
      <c r="R523" s="4">
        <f t="shared" si="416"/>
        <v>165.178</v>
      </c>
      <c r="S523" s="4">
        <f t="shared" si="416"/>
        <v>1406.7779999999998</v>
      </c>
      <c r="T523" s="4">
        <f t="shared" si="416"/>
        <v>1120</v>
      </c>
      <c r="U523" s="4">
        <f t="shared" si="416"/>
        <v>0</v>
      </c>
      <c r="V523" s="4">
        <f t="shared" si="416"/>
        <v>1120</v>
      </c>
      <c r="W523" s="4">
        <f t="shared" si="416"/>
        <v>0</v>
      </c>
      <c r="X523" s="4">
        <f t="shared" si="416"/>
        <v>1120</v>
      </c>
      <c r="Y523" s="4">
        <f t="shared" si="416"/>
        <v>0</v>
      </c>
      <c r="Z523" s="4">
        <f t="shared" ref="Z523:AI525" si="417">Z524</f>
        <v>1120</v>
      </c>
      <c r="AA523" s="4">
        <f t="shared" si="417"/>
        <v>0</v>
      </c>
      <c r="AB523" s="4">
        <f t="shared" si="417"/>
        <v>1120</v>
      </c>
      <c r="AC523" s="4">
        <f t="shared" si="417"/>
        <v>0</v>
      </c>
      <c r="AD523" s="4">
        <f t="shared" si="417"/>
        <v>1120</v>
      </c>
      <c r="AE523" s="4">
        <f t="shared" si="417"/>
        <v>1120</v>
      </c>
      <c r="AF523" s="4">
        <f t="shared" si="417"/>
        <v>0</v>
      </c>
      <c r="AG523" s="4">
        <f t="shared" si="417"/>
        <v>1120</v>
      </c>
      <c r="AH523" s="4">
        <f t="shared" si="417"/>
        <v>0</v>
      </c>
      <c r="AI523" s="4">
        <f t="shared" si="417"/>
        <v>1120</v>
      </c>
      <c r="AJ523" s="4">
        <f t="shared" ref="AJ523:AM525" si="418">AJ524</f>
        <v>0</v>
      </c>
      <c r="AK523" s="4">
        <f t="shared" si="418"/>
        <v>1120</v>
      </c>
      <c r="AL523" s="4">
        <f t="shared" si="418"/>
        <v>0</v>
      </c>
      <c r="AM523" s="4">
        <f t="shared" si="418"/>
        <v>1120</v>
      </c>
    </row>
    <row r="524" spans="1:39" ht="31.5" outlineLevel="4" x14ac:dyDescent="0.2">
      <c r="A524" s="137" t="s">
        <v>35</v>
      </c>
      <c r="B524" s="137" t="s">
        <v>318</v>
      </c>
      <c r="C524" s="137" t="s">
        <v>329</v>
      </c>
      <c r="D524" s="137"/>
      <c r="E524" s="13" t="s">
        <v>330</v>
      </c>
      <c r="F524" s="4">
        <f t="shared" si="415"/>
        <v>1241.5999999999999</v>
      </c>
      <c r="G524" s="4">
        <f t="shared" si="415"/>
        <v>0</v>
      </c>
      <c r="H524" s="4">
        <f t="shared" si="415"/>
        <v>1241.5999999999999</v>
      </c>
      <c r="I524" s="4">
        <f t="shared" si="415"/>
        <v>0</v>
      </c>
      <c r="J524" s="4">
        <f t="shared" si="415"/>
        <v>0</v>
      </c>
      <c r="K524" s="4">
        <f t="shared" si="415"/>
        <v>0</v>
      </c>
      <c r="L524" s="4">
        <f t="shared" si="415"/>
        <v>1241.5999999999999</v>
      </c>
      <c r="M524" s="4">
        <f t="shared" si="415"/>
        <v>0</v>
      </c>
      <c r="N524" s="4">
        <f t="shared" si="415"/>
        <v>1241.5999999999999</v>
      </c>
      <c r="O524" s="4">
        <f t="shared" si="415"/>
        <v>0</v>
      </c>
      <c r="P524" s="4">
        <f t="shared" si="416"/>
        <v>0</v>
      </c>
      <c r="Q524" s="4">
        <f t="shared" si="416"/>
        <v>1241.5999999999999</v>
      </c>
      <c r="R524" s="4">
        <f t="shared" si="416"/>
        <v>165.178</v>
      </c>
      <c r="S524" s="4">
        <f t="shared" si="416"/>
        <v>1406.7779999999998</v>
      </c>
      <c r="T524" s="4">
        <f t="shared" si="416"/>
        <v>1120</v>
      </c>
      <c r="U524" s="4">
        <f t="shared" si="416"/>
        <v>0</v>
      </c>
      <c r="V524" s="4">
        <f t="shared" si="416"/>
        <v>1120</v>
      </c>
      <c r="W524" s="4">
        <f t="shared" si="416"/>
        <v>0</v>
      </c>
      <c r="X524" s="4">
        <f t="shared" si="416"/>
        <v>1120</v>
      </c>
      <c r="Y524" s="4">
        <f t="shared" si="416"/>
        <v>0</v>
      </c>
      <c r="Z524" s="4">
        <f t="shared" si="417"/>
        <v>1120</v>
      </c>
      <c r="AA524" s="4">
        <f t="shared" si="417"/>
        <v>0</v>
      </c>
      <c r="AB524" s="4">
        <f t="shared" si="417"/>
        <v>1120</v>
      </c>
      <c r="AC524" s="4">
        <f t="shared" si="417"/>
        <v>0</v>
      </c>
      <c r="AD524" s="4">
        <f t="shared" si="417"/>
        <v>1120</v>
      </c>
      <c r="AE524" s="4">
        <f t="shared" si="417"/>
        <v>1120</v>
      </c>
      <c r="AF524" s="4">
        <f t="shared" si="417"/>
        <v>0</v>
      </c>
      <c r="AG524" s="4">
        <f t="shared" si="417"/>
        <v>1120</v>
      </c>
      <c r="AH524" s="4">
        <f t="shared" si="417"/>
        <v>0</v>
      </c>
      <c r="AI524" s="4">
        <f t="shared" si="417"/>
        <v>1120</v>
      </c>
      <c r="AJ524" s="4">
        <f t="shared" si="418"/>
        <v>0</v>
      </c>
      <c r="AK524" s="4">
        <f t="shared" si="418"/>
        <v>1120</v>
      </c>
      <c r="AL524" s="4">
        <f t="shared" si="418"/>
        <v>0</v>
      </c>
      <c r="AM524" s="4">
        <f t="shared" si="418"/>
        <v>1120</v>
      </c>
    </row>
    <row r="525" spans="1:39" ht="31.5" outlineLevel="5" x14ac:dyDescent="0.2">
      <c r="A525" s="137" t="s">
        <v>35</v>
      </c>
      <c r="B525" s="137" t="s">
        <v>318</v>
      </c>
      <c r="C525" s="137" t="s">
        <v>331</v>
      </c>
      <c r="D525" s="137"/>
      <c r="E525" s="13" t="s">
        <v>91</v>
      </c>
      <c r="F525" s="4">
        <f t="shared" si="415"/>
        <v>1241.5999999999999</v>
      </c>
      <c r="G525" s="4">
        <f t="shared" si="415"/>
        <v>0</v>
      </c>
      <c r="H525" s="4">
        <f t="shared" si="415"/>
        <v>1241.5999999999999</v>
      </c>
      <c r="I525" s="4">
        <f t="shared" si="415"/>
        <v>0</v>
      </c>
      <c r="J525" s="4">
        <f t="shared" si="415"/>
        <v>0</v>
      </c>
      <c r="K525" s="4">
        <f t="shared" si="415"/>
        <v>0</v>
      </c>
      <c r="L525" s="4">
        <f t="shared" si="415"/>
        <v>1241.5999999999999</v>
      </c>
      <c r="M525" s="4">
        <f t="shared" si="415"/>
        <v>0</v>
      </c>
      <c r="N525" s="4">
        <f t="shared" si="415"/>
        <v>1241.5999999999999</v>
      </c>
      <c r="O525" s="4">
        <f t="shared" si="415"/>
        <v>0</v>
      </c>
      <c r="P525" s="4">
        <f t="shared" si="416"/>
        <v>0</v>
      </c>
      <c r="Q525" s="4">
        <f t="shared" si="416"/>
        <v>1241.5999999999999</v>
      </c>
      <c r="R525" s="4">
        <f t="shared" si="416"/>
        <v>165.178</v>
      </c>
      <c r="S525" s="4">
        <f t="shared" si="416"/>
        <v>1406.7779999999998</v>
      </c>
      <c r="T525" s="4">
        <f t="shared" si="416"/>
        <v>1120</v>
      </c>
      <c r="U525" s="4">
        <f t="shared" si="416"/>
        <v>0</v>
      </c>
      <c r="V525" s="4">
        <f t="shared" si="416"/>
        <v>1120</v>
      </c>
      <c r="W525" s="4">
        <f t="shared" si="416"/>
        <v>0</v>
      </c>
      <c r="X525" s="4">
        <f t="shared" si="416"/>
        <v>1120</v>
      </c>
      <c r="Y525" s="4">
        <f t="shared" si="416"/>
        <v>0</v>
      </c>
      <c r="Z525" s="4">
        <f t="shared" si="417"/>
        <v>1120</v>
      </c>
      <c r="AA525" s="4">
        <f t="shared" si="417"/>
        <v>0</v>
      </c>
      <c r="AB525" s="4">
        <f t="shared" si="417"/>
        <v>1120</v>
      </c>
      <c r="AC525" s="4">
        <f t="shared" si="417"/>
        <v>0</v>
      </c>
      <c r="AD525" s="4">
        <f t="shared" si="417"/>
        <v>1120</v>
      </c>
      <c r="AE525" s="4">
        <f t="shared" si="417"/>
        <v>1120</v>
      </c>
      <c r="AF525" s="4">
        <f t="shared" si="417"/>
        <v>0</v>
      </c>
      <c r="AG525" s="4">
        <f t="shared" si="417"/>
        <v>1120</v>
      </c>
      <c r="AH525" s="4">
        <f t="shared" si="417"/>
        <v>0</v>
      </c>
      <c r="AI525" s="4">
        <f t="shared" si="417"/>
        <v>1120</v>
      </c>
      <c r="AJ525" s="4">
        <f t="shared" si="418"/>
        <v>0</v>
      </c>
      <c r="AK525" s="4">
        <f t="shared" si="418"/>
        <v>1120</v>
      </c>
      <c r="AL525" s="4">
        <f t="shared" si="418"/>
        <v>0</v>
      </c>
      <c r="AM525" s="4">
        <f t="shared" si="418"/>
        <v>1120</v>
      </c>
    </row>
    <row r="526" spans="1:39" ht="31.5" outlineLevel="7" x14ac:dyDescent="0.2">
      <c r="A526" s="138" t="s">
        <v>35</v>
      </c>
      <c r="B526" s="138" t="s">
        <v>318</v>
      </c>
      <c r="C526" s="138" t="s">
        <v>331</v>
      </c>
      <c r="D526" s="138" t="s">
        <v>92</v>
      </c>
      <c r="E526" s="11" t="s">
        <v>93</v>
      </c>
      <c r="F526" s="5">
        <v>1241.5999999999999</v>
      </c>
      <c r="G526" s="5"/>
      <c r="H526" s="5">
        <f>SUM(F526:G526)</f>
        <v>1241.5999999999999</v>
      </c>
      <c r="I526" s="5"/>
      <c r="J526" s="5"/>
      <c r="K526" s="5"/>
      <c r="L526" s="5">
        <f>SUM(H526:K526)</f>
        <v>1241.5999999999999</v>
      </c>
      <c r="M526" s="5"/>
      <c r="N526" s="5">
        <f>SUM(L526:M526)</f>
        <v>1241.5999999999999</v>
      </c>
      <c r="O526" s="5"/>
      <c r="P526" s="5"/>
      <c r="Q526" s="5">
        <f>SUM(N526:P526)</f>
        <v>1241.5999999999999</v>
      </c>
      <c r="R526" s="5">
        <f>-20+20+33.623+131.555</f>
        <v>165.178</v>
      </c>
      <c r="S526" s="5">
        <f>SUM(Q526:R526)</f>
        <v>1406.7779999999998</v>
      </c>
      <c r="T526" s="5">
        <v>1120</v>
      </c>
      <c r="U526" s="5"/>
      <c r="V526" s="5">
        <f>SUM(T526:U526)</f>
        <v>1120</v>
      </c>
      <c r="W526" s="5"/>
      <c r="X526" s="5">
        <f>SUM(V526:W526)</f>
        <v>1120</v>
      </c>
      <c r="Y526" s="5"/>
      <c r="Z526" s="5">
        <f>SUM(X526:Y526)</f>
        <v>1120</v>
      </c>
      <c r="AA526" s="5"/>
      <c r="AB526" s="5">
        <f>SUM(Z526:AA526)</f>
        <v>1120</v>
      </c>
      <c r="AC526" s="5"/>
      <c r="AD526" s="5">
        <f>SUM(AB526:AC526)</f>
        <v>1120</v>
      </c>
      <c r="AE526" s="5">
        <v>1120</v>
      </c>
      <c r="AF526" s="5"/>
      <c r="AG526" s="5">
        <f>SUM(AE526:AF526)</f>
        <v>1120</v>
      </c>
      <c r="AH526" s="5"/>
      <c r="AI526" s="5">
        <f>SUM(AG526:AH526)</f>
        <v>1120</v>
      </c>
      <c r="AJ526" s="5"/>
      <c r="AK526" s="5">
        <f>SUM(AI526:AJ526)</f>
        <v>1120</v>
      </c>
      <c r="AL526" s="5"/>
      <c r="AM526" s="5">
        <f>SUM(AK526:AL526)</f>
        <v>1120</v>
      </c>
    </row>
    <row r="527" spans="1:39" ht="31.5" outlineLevel="2" collapsed="1" x14ac:dyDescent="0.2">
      <c r="A527" s="137" t="s">
        <v>35</v>
      </c>
      <c r="B527" s="137" t="s">
        <v>318</v>
      </c>
      <c r="C527" s="137" t="s">
        <v>42</v>
      </c>
      <c r="D527" s="137"/>
      <c r="E527" s="13" t="s">
        <v>43</v>
      </c>
      <c r="F527" s="4">
        <f t="shared" ref="F527:AM527" si="419">F528+F534</f>
        <v>1611.4</v>
      </c>
      <c r="G527" s="4">
        <f t="shared" si="419"/>
        <v>0</v>
      </c>
      <c r="H527" s="4">
        <f t="shared" si="419"/>
        <v>1611.4</v>
      </c>
      <c r="I527" s="4">
        <f t="shared" si="419"/>
        <v>0</v>
      </c>
      <c r="J527" s="4">
        <f t="shared" si="419"/>
        <v>1000</v>
      </c>
      <c r="K527" s="4">
        <f t="shared" si="419"/>
        <v>0</v>
      </c>
      <c r="L527" s="4">
        <f t="shared" si="419"/>
        <v>2611.4</v>
      </c>
      <c r="M527" s="4">
        <f t="shared" si="419"/>
        <v>553.37</v>
      </c>
      <c r="N527" s="4">
        <f t="shared" si="419"/>
        <v>3164.77</v>
      </c>
      <c r="O527" s="4">
        <f t="shared" si="419"/>
        <v>0</v>
      </c>
      <c r="P527" s="4">
        <f t="shared" si="419"/>
        <v>0</v>
      </c>
      <c r="Q527" s="4">
        <f t="shared" si="419"/>
        <v>3164.77</v>
      </c>
      <c r="R527" s="4">
        <f t="shared" si="419"/>
        <v>900</v>
      </c>
      <c r="S527" s="4">
        <f t="shared" si="419"/>
        <v>4064.77</v>
      </c>
      <c r="T527" s="4">
        <f t="shared" si="419"/>
        <v>1411.4</v>
      </c>
      <c r="U527" s="4">
        <f t="shared" si="419"/>
        <v>0</v>
      </c>
      <c r="V527" s="4">
        <f t="shared" si="419"/>
        <v>1411.4</v>
      </c>
      <c r="W527" s="4">
        <f t="shared" si="419"/>
        <v>0</v>
      </c>
      <c r="X527" s="4">
        <f t="shared" si="419"/>
        <v>1411.4</v>
      </c>
      <c r="Y527" s="4">
        <f t="shared" si="419"/>
        <v>0</v>
      </c>
      <c r="Z527" s="4">
        <f t="shared" si="419"/>
        <v>1411.4</v>
      </c>
      <c r="AA527" s="4">
        <f t="shared" si="419"/>
        <v>0</v>
      </c>
      <c r="AB527" s="4">
        <f t="shared" si="419"/>
        <v>1411.4</v>
      </c>
      <c r="AC527" s="4">
        <f t="shared" si="419"/>
        <v>0</v>
      </c>
      <c r="AD527" s="4">
        <f t="shared" si="419"/>
        <v>1411.4</v>
      </c>
      <c r="AE527" s="4">
        <f t="shared" si="419"/>
        <v>1410.6</v>
      </c>
      <c r="AF527" s="4">
        <f t="shared" si="419"/>
        <v>0</v>
      </c>
      <c r="AG527" s="4">
        <f t="shared" si="419"/>
        <v>1410.6</v>
      </c>
      <c r="AH527" s="4">
        <f t="shared" si="419"/>
        <v>0</v>
      </c>
      <c r="AI527" s="4">
        <f t="shared" si="419"/>
        <v>1410.6</v>
      </c>
      <c r="AJ527" s="4">
        <f t="shared" si="419"/>
        <v>0</v>
      </c>
      <c r="AK527" s="4">
        <f t="shared" si="419"/>
        <v>1410.6</v>
      </c>
      <c r="AL527" s="4">
        <f t="shared" si="419"/>
        <v>0</v>
      </c>
      <c r="AM527" s="4">
        <f t="shared" si="419"/>
        <v>1410.6</v>
      </c>
    </row>
    <row r="528" spans="1:39" ht="47.25" hidden="1" outlineLevel="3" x14ac:dyDescent="0.2">
      <c r="A528" s="137" t="s">
        <v>35</v>
      </c>
      <c r="B528" s="137" t="s">
        <v>318</v>
      </c>
      <c r="C528" s="137" t="s">
        <v>44</v>
      </c>
      <c r="D528" s="137"/>
      <c r="E528" s="13" t="s">
        <v>45</v>
      </c>
      <c r="F528" s="4">
        <f t="shared" ref="F528:AM528" si="420">F529</f>
        <v>1011.4</v>
      </c>
      <c r="G528" s="4">
        <f t="shared" si="420"/>
        <v>0</v>
      </c>
      <c r="H528" s="4">
        <f t="shared" si="420"/>
        <v>1011.4</v>
      </c>
      <c r="I528" s="4">
        <f t="shared" si="420"/>
        <v>0</v>
      </c>
      <c r="J528" s="4">
        <f t="shared" si="420"/>
        <v>0</v>
      </c>
      <c r="K528" s="4">
        <f t="shared" si="420"/>
        <v>0</v>
      </c>
      <c r="L528" s="4">
        <f t="shared" si="420"/>
        <v>1011.4</v>
      </c>
      <c r="M528" s="4">
        <f t="shared" si="420"/>
        <v>553.37</v>
      </c>
      <c r="N528" s="4">
        <f t="shared" si="420"/>
        <v>1564.77</v>
      </c>
      <c r="O528" s="4">
        <f t="shared" si="420"/>
        <v>0</v>
      </c>
      <c r="P528" s="4">
        <f t="shared" si="420"/>
        <v>0</v>
      </c>
      <c r="Q528" s="4">
        <f t="shared" si="420"/>
        <v>1564.77</v>
      </c>
      <c r="R528" s="4">
        <f t="shared" si="420"/>
        <v>0</v>
      </c>
      <c r="S528" s="4">
        <f t="shared" si="420"/>
        <v>1564.77</v>
      </c>
      <c r="T528" s="4">
        <f t="shared" si="420"/>
        <v>811.4</v>
      </c>
      <c r="U528" s="4">
        <f t="shared" si="420"/>
        <v>0</v>
      </c>
      <c r="V528" s="4">
        <f t="shared" si="420"/>
        <v>811.4</v>
      </c>
      <c r="W528" s="4">
        <f t="shared" si="420"/>
        <v>0</v>
      </c>
      <c r="X528" s="4">
        <f t="shared" si="420"/>
        <v>811.4</v>
      </c>
      <c r="Y528" s="4">
        <f t="shared" si="420"/>
        <v>0</v>
      </c>
      <c r="Z528" s="4">
        <f t="shared" si="420"/>
        <v>811.4</v>
      </c>
      <c r="AA528" s="4">
        <f t="shared" si="420"/>
        <v>0</v>
      </c>
      <c r="AB528" s="4">
        <f t="shared" si="420"/>
        <v>811.4</v>
      </c>
      <c r="AC528" s="4">
        <f t="shared" si="420"/>
        <v>0</v>
      </c>
      <c r="AD528" s="4">
        <f t="shared" si="420"/>
        <v>811.4</v>
      </c>
      <c r="AE528" s="4">
        <f t="shared" si="420"/>
        <v>810.6</v>
      </c>
      <c r="AF528" s="4">
        <f t="shared" si="420"/>
        <v>0</v>
      </c>
      <c r="AG528" s="4">
        <f t="shared" si="420"/>
        <v>810.6</v>
      </c>
      <c r="AH528" s="4">
        <f t="shared" si="420"/>
        <v>0</v>
      </c>
      <c r="AI528" s="4">
        <f t="shared" si="420"/>
        <v>810.6</v>
      </c>
      <c r="AJ528" s="4">
        <f t="shared" si="420"/>
        <v>0</v>
      </c>
      <c r="AK528" s="4">
        <f t="shared" si="420"/>
        <v>810.6</v>
      </c>
      <c r="AL528" s="4">
        <f t="shared" si="420"/>
        <v>0</v>
      </c>
      <c r="AM528" s="4">
        <f t="shared" si="420"/>
        <v>810.6</v>
      </c>
    </row>
    <row r="529" spans="1:39" ht="31.5" hidden="1" outlineLevel="4" x14ac:dyDescent="0.2">
      <c r="A529" s="137" t="s">
        <v>35</v>
      </c>
      <c r="B529" s="137" t="s">
        <v>318</v>
      </c>
      <c r="C529" s="137" t="s">
        <v>332</v>
      </c>
      <c r="D529" s="137"/>
      <c r="E529" s="13" t="s">
        <v>333</v>
      </c>
      <c r="F529" s="4">
        <f t="shared" ref="F529:AM529" si="421">F530+F532</f>
        <v>1011.4</v>
      </c>
      <c r="G529" s="4">
        <f t="shared" si="421"/>
        <v>0</v>
      </c>
      <c r="H529" s="4">
        <f t="shared" si="421"/>
        <v>1011.4</v>
      </c>
      <c r="I529" s="4">
        <f t="shared" si="421"/>
        <v>0</v>
      </c>
      <c r="J529" s="4">
        <f t="shared" si="421"/>
        <v>0</v>
      </c>
      <c r="K529" s="4">
        <f t="shared" si="421"/>
        <v>0</v>
      </c>
      <c r="L529" s="4">
        <f t="shared" si="421"/>
        <v>1011.4</v>
      </c>
      <c r="M529" s="4">
        <f t="shared" si="421"/>
        <v>553.37</v>
      </c>
      <c r="N529" s="4">
        <f t="shared" si="421"/>
        <v>1564.77</v>
      </c>
      <c r="O529" s="4">
        <f t="shared" si="421"/>
        <v>0</v>
      </c>
      <c r="P529" s="4">
        <f t="shared" si="421"/>
        <v>0</v>
      </c>
      <c r="Q529" s="4">
        <f t="shared" si="421"/>
        <v>1564.77</v>
      </c>
      <c r="R529" s="4">
        <f t="shared" si="421"/>
        <v>0</v>
      </c>
      <c r="S529" s="4">
        <f t="shared" si="421"/>
        <v>1564.77</v>
      </c>
      <c r="T529" s="4">
        <f t="shared" si="421"/>
        <v>811.4</v>
      </c>
      <c r="U529" s="4">
        <f t="shared" si="421"/>
        <v>0</v>
      </c>
      <c r="V529" s="4">
        <f t="shared" si="421"/>
        <v>811.4</v>
      </c>
      <c r="W529" s="4">
        <f t="shared" si="421"/>
        <v>0</v>
      </c>
      <c r="X529" s="4">
        <f t="shared" si="421"/>
        <v>811.4</v>
      </c>
      <c r="Y529" s="4">
        <f t="shared" si="421"/>
        <v>0</v>
      </c>
      <c r="Z529" s="4">
        <f t="shared" si="421"/>
        <v>811.4</v>
      </c>
      <c r="AA529" s="4">
        <f t="shared" si="421"/>
        <v>0</v>
      </c>
      <c r="AB529" s="4">
        <f t="shared" si="421"/>
        <v>811.4</v>
      </c>
      <c r="AC529" s="4">
        <f t="shared" si="421"/>
        <v>0</v>
      </c>
      <c r="AD529" s="4">
        <f t="shared" si="421"/>
        <v>811.4</v>
      </c>
      <c r="AE529" s="4">
        <f t="shared" si="421"/>
        <v>810.6</v>
      </c>
      <c r="AF529" s="4">
        <f t="shared" si="421"/>
        <v>0</v>
      </c>
      <c r="AG529" s="4">
        <f t="shared" si="421"/>
        <v>810.6</v>
      </c>
      <c r="AH529" s="4">
        <f t="shared" si="421"/>
        <v>0</v>
      </c>
      <c r="AI529" s="4">
        <f t="shared" si="421"/>
        <v>810.6</v>
      </c>
      <c r="AJ529" s="4">
        <f t="shared" si="421"/>
        <v>0</v>
      </c>
      <c r="AK529" s="4">
        <f t="shared" si="421"/>
        <v>810.6</v>
      </c>
      <c r="AL529" s="4">
        <f t="shared" si="421"/>
        <v>0</v>
      </c>
      <c r="AM529" s="4">
        <f t="shared" si="421"/>
        <v>810.6</v>
      </c>
    </row>
    <row r="530" spans="1:39" ht="22.5" hidden="1" customHeight="1" outlineLevel="5" x14ac:dyDescent="0.2">
      <c r="A530" s="137" t="s">
        <v>35</v>
      </c>
      <c r="B530" s="137" t="s">
        <v>318</v>
      </c>
      <c r="C530" s="137" t="s">
        <v>334</v>
      </c>
      <c r="D530" s="137"/>
      <c r="E530" s="13" t="s">
        <v>335</v>
      </c>
      <c r="F530" s="4">
        <f t="shared" ref="F530:AM530" si="422">F531</f>
        <v>11.4</v>
      </c>
      <c r="G530" s="4">
        <f t="shared" si="422"/>
        <v>0</v>
      </c>
      <c r="H530" s="4">
        <f t="shared" si="422"/>
        <v>11.4</v>
      </c>
      <c r="I530" s="4">
        <f t="shared" si="422"/>
        <v>0</v>
      </c>
      <c r="J530" s="4">
        <f t="shared" si="422"/>
        <v>0</v>
      </c>
      <c r="K530" s="4">
        <f t="shared" si="422"/>
        <v>0</v>
      </c>
      <c r="L530" s="4">
        <f t="shared" si="422"/>
        <v>11.4</v>
      </c>
      <c r="M530" s="4">
        <f t="shared" si="422"/>
        <v>0</v>
      </c>
      <c r="N530" s="4">
        <f t="shared" si="422"/>
        <v>11.4</v>
      </c>
      <c r="O530" s="4">
        <f t="shared" si="422"/>
        <v>0</v>
      </c>
      <c r="P530" s="4">
        <f t="shared" si="422"/>
        <v>0</v>
      </c>
      <c r="Q530" s="4">
        <f t="shared" si="422"/>
        <v>11.4</v>
      </c>
      <c r="R530" s="4">
        <f t="shared" si="422"/>
        <v>0</v>
      </c>
      <c r="S530" s="4">
        <f t="shared" si="422"/>
        <v>11.4</v>
      </c>
      <c r="T530" s="4">
        <f t="shared" si="422"/>
        <v>11.4</v>
      </c>
      <c r="U530" s="4">
        <f t="shared" si="422"/>
        <v>0</v>
      </c>
      <c r="V530" s="4">
        <f t="shared" si="422"/>
        <v>11.4</v>
      </c>
      <c r="W530" s="4">
        <f t="shared" si="422"/>
        <v>0</v>
      </c>
      <c r="X530" s="4">
        <f t="shared" si="422"/>
        <v>11.4</v>
      </c>
      <c r="Y530" s="4">
        <f t="shared" si="422"/>
        <v>0</v>
      </c>
      <c r="Z530" s="4">
        <f t="shared" si="422"/>
        <v>11.4</v>
      </c>
      <c r="AA530" s="4">
        <f t="shared" si="422"/>
        <v>0</v>
      </c>
      <c r="AB530" s="4">
        <f t="shared" si="422"/>
        <v>11.4</v>
      </c>
      <c r="AC530" s="4">
        <f t="shared" si="422"/>
        <v>0</v>
      </c>
      <c r="AD530" s="4">
        <f t="shared" si="422"/>
        <v>11.4</v>
      </c>
      <c r="AE530" s="4">
        <f t="shared" si="422"/>
        <v>10.6</v>
      </c>
      <c r="AF530" s="4">
        <f t="shared" si="422"/>
        <v>0</v>
      </c>
      <c r="AG530" s="4">
        <f t="shared" si="422"/>
        <v>10.6</v>
      </c>
      <c r="AH530" s="4">
        <f t="shared" si="422"/>
        <v>0</v>
      </c>
      <c r="AI530" s="4">
        <f t="shared" si="422"/>
        <v>10.6</v>
      </c>
      <c r="AJ530" s="4">
        <f t="shared" si="422"/>
        <v>0</v>
      </c>
      <c r="AK530" s="4">
        <f t="shared" si="422"/>
        <v>10.6</v>
      </c>
      <c r="AL530" s="4">
        <f t="shared" si="422"/>
        <v>0</v>
      </c>
      <c r="AM530" s="4">
        <f t="shared" si="422"/>
        <v>10.6</v>
      </c>
    </row>
    <row r="531" spans="1:39" ht="31.5" hidden="1" outlineLevel="7" x14ac:dyDescent="0.2">
      <c r="A531" s="138" t="s">
        <v>35</v>
      </c>
      <c r="B531" s="138" t="s">
        <v>318</v>
      </c>
      <c r="C531" s="138" t="s">
        <v>334</v>
      </c>
      <c r="D531" s="138" t="s">
        <v>11</v>
      </c>
      <c r="E531" s="11" t="s">
        <v>12</v>
      </c>
      <c r="F531" s="5">
        <v>11.4</v>
      </c>
      <c r="G531" s="5"/>
      <c r="H531" s="5">
        <f>SUM(F531:G531)</f>
        <v>11.4</v>
      </c>
      <c r="I531" s="5"/>
      <c r="J531" s="5"/>
      <c r="K531" s="5"/>
      <c r="L531" s="5">
        <f>SUM(H531:K531)</f>
        <v>11.4</v>
      </c>
      <c r="M531" s="5"/>
      <c r="N531" s="5">
        <f>SUM(L531:M531)</f>
        <v>11.4</v>
      </c>
      <c r="O531" s="5"/>
      <c r="P531" s="5"/>
      <c r="Q531" s="5">
        <f>SUM(N531:P531)</f>
        <v>11.4</v>
      </c>
      <c r="R531" s="5"/>
      <c r="S531" s="5">
        <f>SUM(Q531:R531)</f>
        <v>11.4</v>
      </c>
      <c r="T531" s="5">
        <v>11.4</v>
      </c>
      <c r="U531" s="5"/>
      <c r="V531" s="5">
        <f>SUM(T531:U531)</f>
        <v>11.4</v>
      </c>
      <c r="W531" s="5"/>
      <c r="X531" s="5">
        <f>SUM(V531:W531)</f>
        <v>11.4</v>
      </c>
      <c r="Y531" s="5"/>
      <c r="Z531" s="5">
        <f>SUM(X531:Y531)</f>
        <v>11.4</v>
      </c>
      <c r="AA531" s="5"/>
      <c r="AB531" s="5">
        <f>SUM(Z531:AA531)</f>
        <v>11.4</v>
      </c>
      <c r="AC531" s="5"/>
      <c r="AD531" s="5">
        <f>SUM(AB531:AC531)</f>
        <v>11.4</v>
      </c>
      <c r="AE531" s="5">
        <v>10.6</v>
      </c>
      <c r="AF531" s="5"/>
      <c r="AG531" s="5">
        <f>SUM(AE531:AF531)</f>
        <v>10.6</v>
      </c>
      <c r="AH531" s="5"/>
      <c r="AI531" s="5">
        <f>SUM(AG531:AH531)</f>
        <v>10.6</v>
      </c>
      <c r="AJ531" s="5"/>
      <c r="AK531" s="5">
        <f>SUM(AI531:AJ531)</f>
        <v>10.6</v>
      </c>
      <c r="AL531" s="5"/>
      <c r="AM531" s="5">
        <f>SUM(AK531:AL531)</f>
        <v>10.6</v>
      </c>
    </row>
    <row r="532" spans="1:39" ht="47.25" hidden="1" outlineLevel="5" x14ac:dyDescent="0.2">
      <c r="A532" s="137" t="s">
        <v>35</v>
      </c>
      <c r="B532" s="137" t="s">
        <v>318</v>
      </c>
      <c r="C532" s="137" t="s">
        <v>336</v>
      </c>
      <c r="D532" s="137"/>
      <c r="E532" s="13" t="s">
        <v>337</v>
      </c>
      <c r="F532" s="4">
        <f t="shared" ref="F532:AM532" si="423">F533</f>
        <v>1000</v>
      </c>
      <c r="G532" s="4">
        <f t="shared" si="423"/>
        <v>0</v>
      </c>
      <c r="H532" s="4">
        <f t="shared" si="423"/>
        <v>1000</v>
      </c>
      <c r="I532" s="4">
        <f t="shared" si="423"/>
        <v>0</v>
      </c>
      <c r="J532" s="4">
        <f t="shared" si="423"/>
        <v>0</v>
      </c>
      <c r="K532" s="4">
        <f t="shared" si="423"/>
        <v>0</v>
      </c>
      <c r="L532" s="4">
        <f t="shared" si="423"/>
        <v>1000</v>
      </c>
      <c r="M532" s="4">
        <f t="shared" si="423"/>
        <v>553.37</v>
      </c>
      <c r="N532" s="4">
        <f t="shared" si="423"/>
        <v>1553.37</v>
      </c>
      <c r="O532" s="4">
        <f t="shared" si="423"/>
        <v>0</v>
      </c>
      <c r="P532" s="4">
        <f t="shared" si="423"/>
        <v>0</v>
      </c>
      <c r="Q532" s="4">
        <f t="shared" si="423"/>
        <v>1553.37</v>
      </c>
      <c r="R532" s="4">
        <f t="shared" si="423"/>
        <v>0</v>
      </c>
      <c r="S532" s="4">
        <f t="shared" si="423"/>
        <v>1553.37</v>
      </c>
      <c r="T532" s="4">
        <f t="shared" si="423"/>
        <v>800</v>
      </c>
      <c r="U532" s="4">
        <f t="shared" si="423"/>
        <v>0</v>
      </c>
      <c r="V532" s="4">
        <f t="shared" si="423"/>
        <v>800</v>
      </c>
      <c r="W532" s="4">
        <f t="shared" si="423"/>
        <v>0</v>
      </c>
      <c r="X532" s="4">
        <f t="shared" si="423"/>
        <v>800</v>
      </c>
      <c r="Y532" s="4">
        <f t="shared" si="423"/>
        <v>0</v>
      </c>
      <c r="Z532" s="4">
        <f t="shared" si="423"/>
        <v>800</v>
      </c>
      <c r="AA532" s="4">
        <f t="shared" si="423"/>
        <v>0</v>
      </c>
      <c r="AB532" s="4">
        <f t="shared" si="423"/>
        <v>800</v>
      </c>
      <c r="AC532" s="4">
        <f t="shared" si="423"/>
        <v>0</v>
      </c>
      <c r="AD532" s="4">
        <f t="shared" si="423"/>
        <v>800</v>
      </c>
      <c r="AE532" s="4">
        <f t="shared" si="423"/>
        <v>800</v>
      </c>
      <c r="AF532" s="4">
        <f t="shared" si="423"/>
        <v>0</v>
      </c>
      <c r="AG532" s="4">
        <f t="shared" si="423"/>
        <v>800</v>
      </c>
      <c r="AH532" s="4">
        <f t="shared" si="423"/>
        <v>0</v>
      </c>
      <c r="AI532" s="4">
        <f t="shared" si="423"/>
        <v>800</v>
      </c>
      <c r="AJ532" s="4">
        <f t="shared" si="423"/>
        <v>0</v>
      </c>
      <c r="AK532" s="4">
        <f t="shared" si="423"/>
        <v>800</v>
      </c>
      <c r="AL532" s="4">
        <f t="shared" si="423"/>
        <v>0</v>
      </c>
      <c r="AM532" s="4">
        <f t="shared" si="423"/>
        <v>800</v>
      </c>
    </row>
    <row r="533" spans="1:39" ht="15.75" hidden="1" outlineLevel="7" x14ac:dyDescent="0.2">
      <c r="A533" s="138" t="s">
        <v>35</v>
      </c>
      <c r="B533" s="138" t="s">
        <v>318</v>
      </c>
      <c r="C533" s="138" t="s">
        <v>336</v>
      </c>
      <c r="D533" s="138" t="s">
        <v>33</v>
      </c>
      <c r="E533" s="11" t="s">
        <v>34</v>
      </c>
      <c r="F533" s="5">
        <v>1000</v>
      </c>
      <c r="G533" s="5"/>
      <c r="H533" s="5">
        <f>SUM(F533:G533)</f>
        <v>1000</v>
      </c>
      <c r="I533" s="5"/>
      <c r="J533" s="5"/>
      <c r="K533" s="5"/>
      <c r="L533" s="5">
        <f>SUM(H533:K533)</f>
        <v>1000</v>
      </c>
      <c r="M533" s="5">
        <v>553.37</v>
      </c>
      <c r="N533" s="5">
        <f>SUM(L533:M533)</f>
        <v>1553.37</v>
      </c>
      <c r="O533" s="5"/>
      <c r="P533" s="5"/>
      <c r="Q533" s="5">
        <f>SUM(N533:P533)</f>
        <v>1553.37</v>
      </c>
      <c r="R533" s="5"/>
      <c r="S533" s="5">
        <f>SUM(Q533:R533)</f>
        <v>1553.37</v>
      </c>
      <c r="T533" s="5">
        <v>800</v>
      </c>
      <c r="U533" s="5"/>
      <c r="V533" s="5">
        <f>SUM(T533:U533)</f>
        <v>800</v>
      </c>
      <c r="W533" s="5"/>
      <c r="X533" s="5">
        <f>SUM(V533:W533)</f>
        <v>800</v>
      </c>
      <c r="Y533" s="5"/>
      <c r="Z533" s="5">
        <f>SUM(X533:Y533)</f>
        <v>800</v>
      </c>
      <c r="AA533" s="5"/>
      <c r="AB533" s="5">
        <f>SUM(Z533:AA533)</f>
        <v>800</v>
      </c>
      <c r="AC533" s="5"/>
      <c r="AD533" s="5">
        <f>SUM(AB533:AC533)</f>
        <v>800</v>
      </c>
      <c r="AE533" s="5">
        <v>800</v>
      </c>
      <c r="AF533" s="5"/>
      <c r="AG533" s="5">
        <f>SUM(AE533:AF533)</f>
        <v>800</v>
      </c>
      <c r="AH533" s="5"/>
      <c r="AI533" s="5">
        <f>SUM(AG533:AH533)</f>
        <v>800</v>
      </c>
      <c r="AJ533" s="5"/>
      <c r="AK533" s="5">
        <f>SUM(AI533:AJ533)</f>
        <v>800</v>
      </c>
      <c r="AL533" s="5"/>
      <c r="AM533" s="5">
        <f>SUM(AK533:AL533)</f>
        <v>800</v>
      </c>
    </row>
    <row r="534" spans="1:39" ht="15.75" outlineLevel="3" x14ac:dyDescent="0.2">
      <c r="A534" s="137" t="s">
        <v>35</v>
      </c>
      <c r="B534" s="137" t="s">
        <v>318</v>
      </c>
      <c r="C534" s="137" t="s">
        <v>338</v>
      </c>
      <c r="D534" s="137"/>
      <c r="E534" s="13" t="s">
        <v>339</v>
      </c>
      <c r="F534" s="4">
        <f t="shared" ref="F534:O536" si="424">F535</f>
        <v>600</v>
      </c>
      <c r="G534" s="4">
        <f t="shared" si="424"/>
        <v>0</v>
      </c>
      <c r="H534" s="4">
        <f t="shared" si="424"/>
        <v>600</v>
      </c>
      <c r="I534" s="4">
        <f t="shared" si="424"/>
        <v>0</v>
      </c>
      <c r="J534" s="4">
        <f t="shared" si="424"/>
        <v>1000</v>
      </c>
      <c r="K534" s="4">
        <f t="shared" si="424"/>
        <v>0</v>
      </c>
      <c r="L534" s="4">
        <f t="shared" si="424"/>
        <v>1600</v>
      </c>
      <c r="M534" s="4">
        <f t="shared" si="424"/>
        <v>0</v>
      </c>
      <c r="N534" s="4">
        <f t="shared" si="424"/>
        <v>1600</v>
      </c>
      <c r="O534" s="4">
        <f t="shared" si="424"/>
        <v>0</v>
      </c>
      <c r="P534" s="4">
        <f t="shared" ref="P534:Y536" si="425">P535</f>
        <v>0</v>
      </c>
      <c r="Q534" s="4">
        <f t="shared" si="425"/>
        <v>1600</v>
      </c>
      <c r="R534" s="4">
        <f t="shared" si="425"/>
        <v>900</v>
      </c>
      <c r="S534" s="4">
        <f t="shared" si="425"/>
        <v>2500</v>
      </c>
      <c r="T534" s="4">
        <f t="shared" si="425"/>
        <v>600</v>
      </c>
      <c r="U534" s="4">
        <f t="shared" si="425"/>
        <v>0</v>
      </c>
      <c r="V534" s="4">
        <f t="shared" si="425"/>
        <v>600</v>
      </c>
      <c r="W534" s="4">
        <f t="shared" si="425"/>
        <v>0</v>
      </c>
      <c r="X534" s="4">
        <f t="shared" si="425"/>
        <v>600</v>
      </c>
      <c r="Y534" s="4">
        <f t="shared" si="425"/>
        <v>0</v>
      </c>
      <c r="Z534" s="4">
        <f t="shared" ref="Z534:AI536" si="426">Z535</f>
        <v>600</v>
      </c>
      <c r="AA534" s="4">
        <f t="shared" si="426"/>
        <v>0</v>
      </c>
      <c r="AB534" s="4">
        <f t="shared" si="426"/>
        <v>600</v>
      </c>
      <c r="AC534" s="4">
        <f t="shared" si="426"/>
        <v>0</v>
      </c>
      <c r="AD534" s="4">
        <f t="shared" si="426"/>
        <v>600</v>
      </c>
      <c r="AE534" s="4">
        <f t="shared" si="426"/>
        <v>600</v>
      </c>
      <c r="AF534" s="4">
        <f t="shared" si="426"/>
        <v>0</v>
      </c>
      <c r="AG534" s="4">
        <f t="shared" si="426"/>
        <v>600</v>
      </c>
      <c r="AH534" s="4">
        <f t="shared" si="426"/>
        <v>0</v>
      </c>
      <c r="AI534" s="4">
        <f t="shared" si="426"/>
        <v>600</v>
      </c>
      <c r="AJ534" s="4">
        <f t="shared" ref="AJ534:AM536" si="427">AJ535</f>
        <v>0</v>
      </c>
      <c r="AK534" s="4">
        <f t="shared" si="427"/>
        <v>600</v>
      </c>
      <c r="AL534" s="4">
        <f t="shared" si="427"/>
        <v>0</v>
      </c>
      <c r="AM534" s="4">
        <f t="shared" si="427"/>
        <v>600</v>
      </c>
    </row>
    <row r="535" spans="1:39" ht="31.5" outlineLevel="4" x14ac:dyDescent="0.2">
      <c r="A535" s="137" t="s">
        <v>35</v>
      </c>
      <c r="B535" s="137" t="s">
        <v>318</v>
      </c>
      <c r="C535" s="137" t="s">
        <v>340</v>
      </c>
      <c r="D535" s="137"/>
      <c r="E535" s="13" t="s">
        <v>341</v>
      </c>
      <c r="F535" s="4">
        <f t="shared" si="424"/>
        <v>600</v>
      </c>
      <c r="G535" s="4">
        <f t="shared" si="424"/>
        <v>0</v>
      </c>
      <c r="H535" s="4">
        <f t="shared" si="424"/>
        <v>600</v>
      </c>
      <c r="I535" s="4">
        <f t="shared" si="424"/>
        <v>0</v>
      </c>
      <c r="J535" s="4">
        <f t="shared" si="424"/>
        <v>1000</v>
      </c>
      <c r="K535" s="4">
        <f t="shared" si="424"/>
        <v>0</v>
      </c>
      <c r="L535" s="4">
        <f t="shared" si="424"/>
        <v>1600</v>
      </c>
      <c r="M535" s="4">
        <f t="shared" si="424"/>
        <v>0</v>
      </c>
      <c r="N535" s="4">
        <f t="shared" si="424"/>
        <v>1600</v>
      </c>
      <c r="O535" s="4">
        <f t="shared" si="424"/>
        <v>0</v>
      </c>
      <c r="P535" s="4">
        <f t="shared" si="425"/>
        <v>0</v>
      </c>
      <c r="Q535" s="4">
        <f t="shared" si="425"/>
        <v>1600</v>
      </c>
      <c r="R535" s="4">
        <f t="shared" si="425"/>
        <v>900</v>
      </c>
      <c r="S535" s="4">
        <f t="shared" si="425"/>
        <v>2500</v>
      </c>
      <c r="T535" s="4">
        <f t="shared" si="425"/>
        <v>600</v>
      </c>
      <c r="U535" s="4">
        <f t="shared" si="425"/>
        <v>0</v>
      </c>
      <c r="V535" s="4">
        <f t="shared" si="425"/>
        <v>600</v>
      </c>
      <c r="W535" s="4">
        <f t="shared" si="425"/>
        <v>0</v>
      </c>
      <c r="X535" s="4">
        <f t="shared" si="425"/>
        <v>600</v>
      </c>
      <c r="Y535" s="4">
        <f t="shared" si="425"/>
        <v>0</v>
      </c>
      <c r="Z535" s="4">
        <f t="shared" si="426"/>
        <v>600</v>
      </c>
      <c r="AA535" s="4">
        <f t="shared" si="426"/>
        <v>0</v>
      </c>
      <c r="AB535" s="4">
        <f t="shared" si="426"/>
        <v>600</v>
      </c>
      <c r="AC535" s="4">
        <f t="shared" si="426"/>
        <v>0</v>
      </c>
      <c r="AD535" s="4">
        <f t="shared" si="426"/>
        <v>600</v>
      </c>
      <c r="AE535" s="4">
        <f t="shared" si="426"/>
        <v>600</v>
      </c>
      <c r="AF535" s="4">
        <f t="shared" si="426"/>
        <v>0</v>
      </c>
      <c r="AG535" s="4">
        <f t="shared" si="426"/>
        <v>600</v>
      </c>
      <c r="AH535" s="4">
        <f t="shared" si="426"/>
        <v>0</v>
      </c>
      <c r="AI535" s="4">
        <f t="shared" si="426"/>
        <v>600</v>
      </c>
      <c r="AJ535" s="4">
        <f t="shared" si="427"/>
        <v>0</v>
      </c>
      <c r="AK535" s="4">
        <f t="shared" si="427"/>
        <v>600</v>
      </c>
      <c r="AL535" s="4">
        <f t="shared" si="427"/>
        <v>0</v>
      </c>
      <c r="AM535" s="4">
        <f t="shared" si="427"/>
        <v>600</v>
      </c>
    </row>
    <row r="536" spans="1:39" ht="31.5" outlineLevel="5" x14ac:dyDescent="0.2">
      <c r="A536" s="137" t="s">
        <v>35</v>
      </c>
      <c r="B536" s="137" t="s">
        <v>318</v>
      </c>
      <c r="C536" s="137" t="s">
        <v>342</v>
      </c>
      <c r="D536" s="137"/>
      <c r="E536" s="13" t="s">
        <v>343</v>
      </c>
      <c r="F536" s="4">
        <f t="shared" si="424"/>
        <v>600</v>
      </c>
      <c r="G536" s="4">
        <f t="shared" si="424"/>
        <v>0</v>
      </c>
      <c r="H536" s="4">
        <f t="shared" si="424"/>
        <v>600</v>
      </c>
      <c r="I536" s="4">
        <f t="shared" si="424"/>
        <v>0</v>
      </c>
      <c r="J536" s="4">
        <f t="shared" si="424"/>
        <v>1000</v>
      </c>
      <c r="K536" s="4">
        <f t="shared" si="424"/>
        <v>0</v>
      </c>
      <c r="L536" s="4">
        <f t="shared" si="424"/>
        <v>1600</v>
      </c>
      <c r="M536" s="4">
        <f t="shared" si="424"/>
        <v>0</v>
      </c>
      <c r="N536" s="4">
        <f t="shared" si="424"/>
        <v>1600</v>
      </c>
      <c r="O536" s="4">
        <f t="shared" si="424"/>
        <v>0</v>
      </c>
      <c r="P536" s="4">
        <f t="shared" si="425"/>
        <v>0</v>
      </c>
      <c r="Q536" s="4">
        <f t="shared" si="425"/>
        <v>1600</v>
      </c>
      <c r="R536" s="4">
        <f t="shared" si="425"/>
        <v>900</v>
      </c>
      <c r="S536" s="4">
        <f t="shared" si="425"/>
        <v>2500</v>
      </c>
      <c r="T536" s="4">
        <f t="shared" si="425"/>
        <v>600</v>
      </c>
      <c r="U536" s="4">
        <f t="shared" si="425"/>
        <v>0</v>
      </c>
      <c r="V536" s="4">
        <f t="shared" si="425"/>
        <v>600</v>
      </c>
      <c r="W536" s="4">
        <f t="shared" si="425"/>
        <v>0</v>
      </c>
      <c r="X536" s="4">
        <f t="shared" si="425"/>
        <v>600</v>
      </c>
      <c r="Y536" s="4">
        <f t="shared" si="425"/>
        <v>0</v>
      </c>
      <c r="Z536" s="4">
        <f t="shared" si="426"/>
        <v>600</v>
      </c>
      <c r="AA536" s="4">
        <f t="shared" si="426"/>
        <v>0</v>
      </c>
      <c r="AB536" s="4">
        <f t="shared" si="426"/>
        <v>600</v>
      </c>
      <c r="AC536" s="4">
        <f t="shared" si="426"/>
        <v>0</v>
      </c>
      <c r="AD536" s="4">
        <f t="shared" si="426"/>
        <v>600</v>
      </c>
      <c r="AE536" s="4">
        <f t="shared" si="426"/>
        <v>600</v>
      </c>
      <c r="AF536" s="4">
        <f t="shared" si="426"/>
        <v>0</v>
      </c>
      <c r="AG536" s="4">
        <f t="shared" si="426"/>
        <v>600</v>
      </c>
      <c r="AH536" s="4">
        <f t="shared" si="426"/>
        <v>0</v>
      </c>
      <c r="AI536" s="4">
        <f t="shared" si="426"/>
        <v>600</v>
      </c>
      <c r="AJ536" s="4">
        <f t="shared" si="427"/>
        <v>0</v>
      </c>
      <c r="AK536" s="4">
        <f t="shared" si="427"/>
        <v>600</v>
      </c>
      <c r="AL536" s="4">
        <f t="shared" si="427"/>
        <v>0</v>
      </c>
      <c r="AM536" s="4">
        <f t="shared" si="427"/>
        <v>600</v>
      </c>
    </row>
    <row r="537" spans="1:39" ht="15.75" outlineLevel="7" x14ac:dyDescent="0.2">
      <c r="A537" s="138" t="s">
        <v>35</v>
      </c>
      <c r="B537" s="138" t="s">
        <v>318</v>
      </c>
      <c r="C537" s="138" t="s">
        <v>342</v>
      </c>
      <c r="D537" s="138" t="s">
        <v>33</v>
      </c>
      <c r="E537" s="11" t="s">
        <v>34</v>
      </c>
      <c r="F537" s="5">
        <v>600</v>
      </c>
      <c r="G537" s="5"/>
      <c r="H537" s="5">
        <f>SUM(F537:G537)</f>
        <v>600</v>
      </c>
      <c r="I537" s="5"/>
      <c r="J537" s="5">
        <v>1000</v>
      </c>
      <c r="K537" s="5"/>
      <c r="L537" s="5">
        <f>SUM(H537:K537)</f>
        <v>1600</v>
      </c>
      <c r="M537" s="5"/>
      <c r="N537" s="5">
        <f>SUM(L537:M537)</f>
        <v>1600</v>
      </c>
      <c r="O537" s="5"/>
      <c r="P537" s="5"/>
      <c r="Q537" s="5">
        <f>SUM(N537:P537)</f>
        <v>1600</v>
      </c>
      <c r="R537" s="5">
        <v>900</v>
      </c>
      <c r="S537" s="5">
        <f>SUM(Q537:R537)</f>
        <v>2500</v>
      </c>
      <c r="T537" s="5">
        <v>600</v>
      </c>
      <c r="U537" s="5"/>
      <c r="V537" s="5">
        <f>SUM(T537:U537)</f>
        <v>600</v>
      </c>
      <c r="W537" s="5"/>
      <c r="X537" s="5">
        <f>SUM(V537:W537)</f>
        <v>600</v>
      </c>
      <c r="Y537" s="5"/>
      <c r="Z537" s="5">
        <f>SUM(X537:Y537)</f>
        <v>600</v>
      </c>
      <c r="AA537" s="5"/>
      <c r="AB537" s="5">
        <f>SUM(Z537:AA537)</f>
        <v>600</v>
      </c>
      <c r="AC537" s="5"/>
      <c r="AD537" s="5">
        <f>SUM(AB537:AC537)</f>
        <v>600</v>
      </c>
      <c r="AE537" s="5">
        <v>600</v>
      </c>
      <c r="AF537" s="5"/>
      <c r="AG537" s="5">
        <f>SUM(AE537:AF537)</f>
        <v>600</v>
      </c>
      <c r="AH537" s="5"/>
      <c r="AI537" s="5">
        <f>SUM(AG537:AH537)</f>
        <v>600</v>
      </c>
      <c r="AJ537" s="5"/>
      <c r="AK537" s="5">
        <f>SUM(AI537:AJ537)</f>
        <v>600</v>
      </c>
      <c r="AL537" s="5"/>
      <c r="AM537" s="5">
        <f>SUM(AK537:AL537)</f>
        <v>600</v>
      </c>
    </row>
    <row r="538" spans="1:39" ht="15.75" hidden="1" outlineLevel="7" x14ac:dyDescent="0.2">
      <c r="A538" s="137" t="s">
        <v>35</v>
      </c>
      <c r="B538" s="137" t="s">
        <v>565</v>
      </c>
      <c r="C538" s="138"/>
      <c r="D538" s="138"/>
      <c r="E538" s="8" t="s">
        <v>548</v>
      </c>
      <c r="F538" s="4">
        <f t="shared" ref="F538:U541" si="428">F539</f>
        <v>3699.1</v>
      </c>
      <c r="G538" s="4">
        <f t="shared" si="428"/>
        <v>0</v>
      </c>
      <c r="H538" s="4">
        <f t="shared" si="428"/>
        <v>3699.1</v>
      </c>
      <c r="I538" s="4">
        <f t="shared" si="428"/>
        <v>0</v>
      </c>
      <c r="J538" s="4">
        <f t="shared" si="428"/>
        <v>17953.936279999998</v>
      </c>
      <c r="K538" s="4">
        <f t="shared" si="428"/>
        <v>0</v>
      </c>
      <c r="L538" s="4">
        <f t="shared" si="428"/>
        <v>21653.036279999997</v>
      </c>
      <c r="M538" s="4">
        <f t="shared" si="428"/>
        <v>4255.4762000000001</v>
      </c>
      <c r="N538" s="4">
        <f t="shared" si="428"/>
        <v>25908.512479999994</v>
      </c>
      <c r="O538" s="4">
        <f t="shared" si="428"/>
        <v>0</v>
      </c>
      <c r="P538" s="4">
        <f t="shared" si="428"/>
        <v>0</v>
      </c>
      <c r="Q538" s="4">
        <f t="shared" si="428"/>
        <v>25908.512479999994</v>
      </c>
      <c r="R538" s="4">
        <f t="shared" si="428"/>
        <v>0</v>
      </c>
      <c r="S538" s="4">
        <f t="shared" si="428"/>
        <v>25908.512479999994</v>
      </c>
      <c r="T538" s="4">
        <f t="shared" si="428"/>
        <v>0</v>
      </c>
      <c r="U538" s="4">
        <f t="shared" si="428"/>
        <v>0</v>
      </c>
      <c r="V538" s="4"/>
      <c r="W538" s="4">
        <f>W539</f>
        <v>0</v>
      </c>
      <c r="X538" s="4"/>
      <c r="Y538" s="4">
        <f t="shared" ref="Y538:AF541" si="429">Y539</f>
        <v>0</v>
      </c>
      <c r="Z538" s="4">
        <f t="shared" si="429"/>
        <v>0</v>
      </c>
      <c r="AA538" s="4">
        <f t="shared" si="429"/>
        <v>0</v>
      </c>
      <c r="AB538" s="4">
        <f t="shared" si="429"/>
        <v>0</v>
      </c>
      <c r="AC538" s="4">
        <f t="shared" si="429"/>
        <v>0</v>
      </c>
      <c r="AD538" s="4">
        <f t="shared" si="429"/>
        <v>0</v>
      </c>
      <c r="AE538" s="4">
        <f t="shared" si="429"/>
        <v>0</v>
      </c>
      <c r="AF538" s="4">
        <f t="shared" si="429"/>
        <v>0</v>
      </c>
      <c r="AG538" s="4"/>
      <c r="AH538" s="4">
        <f>AH539</f>
        <v>0</v>
      </c>
      <c r="AI538" s="4"/>
      <c r="AJ538" s="4">
        <f t="shared" ref="AJ538:AM541" si="430">AJ539</f>
        <v>0</v>
      </c>
      <c r="AK538" s="4">
        <f t="shared" si="430"/>
        <v>0</v>
      </c>
      <c r="AL538" s="4">
        <f t="shared" si="430"/>
        <v>0</v>
      </c>
      <c r="AM538" s="4">
        <f t="shared" si="430"/>
        <v>0</v>
      </c>
    </row>
    <row r="539" spans="1:39" ht="15.75" hidden="1" outlineLevel="1" x14ac:dyDescent="0.2">
      <c r="A539" s="137" t="s">
        <v>35</v>
      </c>
      <c r="B539" s="137" t="s">
        <v>344</v>
      </c>
      <c r="C539" s="137"/>
      <c r="D539" s="137"/>
      <c r="E539" s="13" t="s">
        <v>345</v>
      </c>
      <c r="F539" s="4">
        <f t="shared" si="428"/>
        <v>3699.1</v>
      </c>
      <c r="G539" s="4">
        <f t="shared" si="428"/>
        <v>0</v>
      </c>
      <c r="H539" s="4">
        <f t="shared" si="428"/>
        <v>3699.1</v>
      </c>
      <c r="I539" s="4">
        <f t="shared" si="428"/>
        <v>0</v>
      </c>
      <c r="J539" s="4">
        <f t="shared" si="428"/>
        <v>17953.936279999998</v>
      </c>
      <c r="K539" s="4">
        <f t="shared" si="428"/>
        <v>0</v>
      </c>
      <c r="L539" s="4">
        <f t="shared" si="428"/>
        <v>21653.036279999997</v>
      </c>
      <c r="M539" s="4">
        <f t="shared" si="428"/>
        <v>4255.4762000000001</v>
      </c>
      <c r="N539" s="4">
        <f t="shared" si="428"/>
        <v>25908.512479999994</v>
      </c>
      <c r="O539" s="4">
        <f t="shared" si="428"/>
        <v>0</v>
      </c>
      <c r="P539" s="4">
        <f t="shared" si="428"/>
        <v>0</v>
      </c>
      <c r="Q539" s="4">
        <f t="shared" si="428"/>
        <v>25908.512479999994</v>
      </c>
      <c r="R539" s="4">
        <f t="shared" si="428"/>
        <v>0</v>
      </c>
      <c r="S539" s="4">
        <f t="shared" si="428"/>
        <v>25908.512479999994</v>
      </c>
      <c r="T539" s="4">
        <f t="shared" si="428"/>
        <v>0</v>
      </c>
      <c r="U539" s="4">
        <f t="shared" si="428"/>
        <v>0</v>
      </c>
      <c r="V539" s="4"/>
      <c r="W539" s="4">
        <f>W540</f>
        <v>0</v>
      </c>
      <c r="X539" s="4"/>
      <c r="Y539" s="4">
        <f t="shared" si="429"/>
        <v>0</v>
      </c>
      <c r="Z539" s="4">
        <f t="shared" si="429"/>
        <v>0</v>
      </c>
      <c r="AA539" s="4">
        <f t="shared" si="429"/>
        <v>0</v>
      </c>
      <c r="AB539" s="4">
        <f t="shared" si="429"/>
        <v>0</v>
      </c>
      <c r="AC539" s="4">
        <f t="shared" si="429"/>
        <v>0</v>
      </c>
      <c r="AD539" s="4">
        <f t="shared" si="429"/>
        <v>0</v>
      </c>
      <c r="AE539" s="4">
        <f t="shared" si="429"/>
        <v>0</v>
      </c>
      <c r="AF539" s="4">
        <f t="shared" si="429"/>
        <v>0</v>
      </c>
      <c r="AG539" s="4"/>
      <c r="AH539" s="4">
        <f>AH540</f>
        <v>0</v>
      </c>
      <c r="AI539" s="4"/>
      <c r="AJ539" s="4">
        <f t="shared" si="430"/>
        <v>0</v>
      </c>
      <c r="AK539" s="4">
        <f t="shared" si="430"/>
        <v>0</v>
      </c>
      <c r="AL539" s="4">
        <f t="shared" si="430"/>
        <v>0</v>
      </c>
      <c r="AM539" s="4">
        <f t="shared" si="430"/>
        <v>0</v>
      </c>
    </row>
    <row r="540" spans="1:39" ht="31.5" hidden="1" outlineLevel="2" x14ac:dyDescent="0.2">
      <c r="A540" s="137" t="s">
        <v>35</v>
      </c>
      <c r="B540" s="137" t="s">
        <v>344</v>
      </c>
      <c r="C540" s="137" t="s">
        <v>346</v>
      </c>
      <c r="D540" s="137"/>
      <c r="E540" s="13" t="s">
        <v>347</v>
      </c>
      <c r="F540" s="4">
        <f t="shared" si="428"/>
        <v>3699.1</v>
      </c>
      <c r="G540" s="4">
        <f t="shared" si="428"/>
        <v>0</v>
      </c>
      <c r="H540" s="4">
        <f t="shared" si="428"/>
        <v>3699.1</v>
      </c>
      <c r="I540" s="4">
        <f t="shared" si="428"/>
        <v>0</v>
      </c>
      <c r="J540" s="4">
        <f t="shared" si="428"/>
        <v>17953.936279999998</v>
      </c>
      <c r="K540" s="4">
        <f t="shared" si="428"/>
        <v>0</v>
      </c>
      <c r="L540" s="4">
        <f t="shared" si="428"/>
        <v>21653.036279999997</v>
      </c>
      <c r="M540" s="4">
        <f t="shared" si="428"/>
        <v>4255.4762000000001</v>
      </c>
      <c r="N540" s="4">
        <f t="shared" si="428"/>
        <v>25908.512479999994</v>
      </c>
      <c r="O540" s="4">
        <f t="shared" si="428"/>
        <v>0</v>
      </c>
      <c r="P540" s="4">
        <f t="shared" si="428"/>
        <v>0</v>
      </c>
      <c r="Q540" s="4">
        <f t="shared" si="428"/>
        <v>25908.512479999994</v>
      </c>
      <c r="R540" s="4">
        <f t="shared" si="428"/>
        <v>0</v>
      </c>
      <c r="S540" s="4">
        <f t="shared" si="428"/>
        <v>25908.512479999994</v>
      </c>
      <c r="T540" s="4">
        <f t="shared" si="428"/>
        <v>0</v>
      </c>
      <c r="U540" s="4">
        <f t="shared" si="428"/>
        <v>0</v>
      </c>
      <c r="V540" s="4"/>
      <c r="W540" s="4">
        <f>W541</f>
        <v>0</v>
      </c>
      <c r="X540" s="4"/>
      <c r="Y540" s="4">
        <f t="shared" si="429"/>
        <v>0</v>
      </c>
      <c r="Z540" s="4">
        <f t="shared" si="429"/>
        <v>0</v>
      </c>
      <c r="AA540" s="4">
        <f t="shared" si="429"/>
        <v>0</v>
      </c>
      <c r="AB540" s="4">
        <f t="shared" si="429"/>
        <v>0</v>
      </c>
      <c r="AC540" s="4">
        <f t="shared" si="429"/>
        <v>0</v>
      </c>
      <c r="AD540" s="4">
        <f t="shared" si="429"/>
        <v>0</v>
      </c>
      <c r="AE540" s="4">
        <f t="shared" si="429"/>
        <v>0</v>
      </c>
      <c r="AF540" s="4">
        <f t="shared" si="429"/>
        <v>0</v>
      </c>
      <c r="AG540" s="4"/>
      <c r="AH540" s="4">
        <f>AH541</f>
        <v>0</v>
      </c>
      <c r="AI540" s="4"/>
      <c r="AJ540" s="4">
        <f t="shared" si="430"/>
        <v>0</v>
      </c>
      <c r="AK540" s="4">
        <f t="shared" si="430"/>
        <v>0</v>
      </c>
      <c r="AL540" s="4">
        <f t="shared" si="430"/>
        <v>0</v>
      </c>
      <c r="AM540" s="4">
        <f t="shared" si="430"/>
        <v>0</v>
      </c>
    </row>
    <row r="541" spans="1:39" ht="31.5" hidden="1" outlineLevel="3" x14ac:dyDescent="0.2">
      <c r="A541" s="137" t="s">
        <v>35</v>
      </c>
      <c r="B541" s="137" t="s">
        <v>344</v>
      </c>
      <c r="C541" s="137" t="s">
        <v>348</v>
      </c>
      <c r="D541" s="137"/>
      <c r="E541" s="13" t="s">
        <v>349</v>
      </c>
      <c r="F541" s="4">
        <f t="shared" si="428"/>
        <v>3699.1</v>
      </c>
      <c r="G541" s="4">
        <f t="shared" si="428"/>
        <v>0</v>
      </c>
      <c r="H541" s="4">
        <f t="shared" si="428"/>
        <v>3699.1</v>
      </c>
      <c r="I541" s="4">
        <f t="shared" si="428"/>
        <v>0</v>
      </c>
      <c r="J541" s="4">
        <f t="shared" si="428"/>
        <v>17953.936279999998</v>
      </c>
      <c r="K541" s="4">
        <f t="shared" si="428"/>
        <v>0</v>
      </c>
      <c r="L541" s="4">
        <f t="shared" si="428"/>
        <v>21653.036279999997</v>
      </c>
      <c r="M541" s="4">
        <f t="shared" si="428"/>
        <v>4255.4762000000001</v>
      </c>
      <c r="N541" s="4">
        <f t="shared" si="428"/>
        <v>25908.512479999994</v>
      </c>
      <c r="O541" s="4">
        <f t="shared" si="428"/>
        <v>0</v>
      </c>
      <c r="P541" s="4">
        <f t="shared" si="428"/>
        <v>0</v>
      </c>
      <c r="Q541" s="4">
        <f t="shared" si="428"/>
        <v>25908.512479999994</v>
      </c>
      <c r="R541" s="4">
        <f t="shared" si="428"/>
        <v>0</v>
      </c>
      <c r="S541" s="4">
        <f t="shared" si="428"/>
        <v>25908.512479999994</v>
      </c>
      <c r="T541" s="4">
        <f t="shared" si="428"/>
        <v>0</v>
      </c>
      <c r="U541" s="4">
        <f t="shared" si="428"/>
        <v>0</v>
      </c>
      <c r="V541" s="4"/>
      <c r="W541" s="4">
        <f>W542</f>
        <v>0</v>
      </c>
      <c r="X541" s="4"/>
      <c r="Y541" s="4">
        <f t="shared" si="429"/>
        <v>0</v>
      </c>
      <c r="Z541" s="4">
        <f t="shared" si="429"/>
        <v>0</v>
      </c>
      <c r="AA541" s="4">
        <f t="shared" si="429"/>
        <v>0</v>
      </c>
      <c r="AB541" s="4">
        <f t="shared" si="429"/>
        <v>0</v>
      </c>
      <c r="AC541" s="4">
        <f t="shared" si="429"/>
        <v>0</v>
      </c>
      <c r="AD541" s="4">
        <f t="shared" si="429"/>
        <v>0</v>
      </c>
      <c r="AE541" s="4">
        <f t="shared" si="429"/>
        <v>0</v>
      </c>
      <c r="AF541" s="4">
        <f t="shared" si="429"/>
        <v>0</v>
      </c>
      <c r="AG541" s="4"/>
      <c r="AH541" s="4">
        <f>AH542</f>
        <v>0</v>
      </c>
      <c r="AI541" s="4"/>
      <c r="AJ541" s="4">
        <f t="shared" si="430"/>
        <v>0</v>
      </c>
      <c r="AK541" s="4">
        <f t="shared" si="430"/>
        <v>0</v>
      </c>
      <c r="AL541" s="4">
        <f t="shared" si="430"/>
        <v>0</v>
      </c>
      <c r="AM541" s="4">
        <f t="shared" si="430"/>
        <v>0</v>
      </c>
    </row>
    <row r="542" spans="1:39" ht="31.5" hidden="1" outlineLevel="4" x14ac:dyDescent="0.2">
      <c r="A542" s="137" t="s">
        <v>35</v>
      </c>
      <c r="B542" s="137" t="s">
        <v>344</v>
      </c>
      <c r="C542" s="137" t="s">
        <v>350</v>
      </c>
      <c r="D542" s="137"/>
      <c r="E542" s="13" t="s">
        <v>351</v>
      </c>
      <c r="F542" s="4">
        <f>F559</f>
        <v>3699.1</v>
      </c>
      <c r="G542" s="4">
        <f>G559</f>
        <v>0</v>
      </c>
      <c r="H542" s="4">
        <f>H559</f>
        <v>3699.1</v>
      </c>
      <c r="I542" s="4">
        <f>I559+I547+I543+I563</f>
        <v>0</v>
      </c>
      <c r="J542" s="4">
        <f>J559+J547+J543+J563</f>
        <v>17953.936279999998</v>
      </c>
      <c r="K542" s="4">
        <f>K559+K547+K543+K563</f>
        <v>0</v>
      </c>
      <c r="L542" s="4">
        <f>L559+L547+L543+L563</f>
        <v>21653.036279999997</v>
      </c>
      <c r="M542" s="4">
        <f t="shared" ref="M542:AM542" si="431">M559+M547+M543+M563+M555+M551</f>
        <v>4255.4762000000001</v>
      </c>
      <c r="N542" s="4">
        <f t="shared" si="431"/>
        <v>25908.512479999994</v>
      </c>
      <c r="O542" s="4">
        <f t="shared" si="431"/>
        <v>0</v>
      </c>
      <c r="P542" s="4">
        <f t="shared" si="431"/>
        <v>0</v>
      </c>
      <c r="Q542" s="4">
        <f t="shared" si="431"/>
        <v>25908.512479999994</v>
      </c>
      <c r="R542" s="4">
        <f t="shared" si="431"/>
        <v>0</v>
      </c>
      <c r="S542" s="4">
        <f t="shared" si="431"/>
        <v>25908.512479999994</v>
      </c>
      <c r="T542" s="4">
        <f t="shared" si="431"/>
        <v>0</v>
      </c>
      <c r="U542" s="4">
        <f t="shared" si="431"/>
        <v>0</v>
      </c>
      <c r="V542" s="4">
        <f t="shared" si="431"/>
        <v>0</v>
      </c>
      <c r="W542" s="4">
        <f t="shared" si="431"/>
        <v>0</v>
      </c>
      <c r="X542" s="4">
        <f t="shared" si="431"/>
        <v>0</v>
      </c>
      <c r="Y542" s="4">
        <f t="shared" si="431"/>
        <v>0</v>
      </c>
      <c r="Z542" s="4">
        <f t="shared" si="431"/>
        <v>0</v>
      </c>
      <c r="AA542" s="4">
        <f t="shared" si="431"/>
        <v>0</v>
      </c>
      <c r="AB542" s="4">
        <f t="shared" si="431"/>
        <v>0</v>
      </c>
      <c r="AC542" s="4">
        <f t="shared" si="431"/>
        <v>0</v>
      </c>
      <c r="AD542" s="4">
        <f t="shared" si="431"/>
        <v>0</v>
      </c>
      <c r="AE542" s="4">
        <f t="shared" si="431"/>
        <v>0</v>
      </c>
      <c r="AF542" s="4">
        <f t="shared" si="431"/>
        <v>0</v>
      </c>
      <c r="AG542" s="4">
        <f t="shared" si="431"/>
        <v>0</v>
      </c>
      <c r="AH542" s="4">
        <f t="shared" si="431"/>
        <v>0</v>
      </c>
      <c r="AI542" s="4">
        <f t="shared" si="431"/>
        <v>0</v>
      </c>
      <c r="AJ542" s="4">
        <f t="shared" si="431"/>
        <v>0</v>
      </c>
      <c r="AK542" s="4">
        <f t="shared" si="431"/>
        <v>0</v>
      </c>
      <c r="AL542" s="4">
        <f t="shared" si="431"/>
        <v>0</v>
      </c>
      <c r="AM542" s="4">
        <f t="shared" si="431"/>
        <v>0</v>
      </c>
    </row>
    <row r="543" spans="1:39" ht="31.5" hidden="1" outlineLevel="4" x14ac:dyDescent="0.2">
      <c r="A543" s="137" t="s">
        <v>35</v>
      </c>
      <c r="B543" s="137" t="s">
        <v>344</v>
      </c>
      <c r="C543" s="7" t="s">
        <v>686</v>
      </c>
      <c r="D543" s="7"/>
      <c r="E543" s="36" t="s">
        <v>687</v>
      </c>
      <c r="F543" s="4"/>
      <c r="G543" s="4"/>
      <c r="H543" s="4"/>
      <c r="I543" s="4"/>
      <c r="J543" s="4">
        <f>J544</f>
        <v>388</v>
      </c>
      <c r="K543" s="4"/>
      <c r="L543" s="4">
        <f>L544</f>
        <v>388</v>
      </c>
      <c r="M543" s="4"/>
      <c r="N543" s="4">
        <f>N544</f>
        <v>388</v>
      </c>
      <c r="O543" s="4"/>
      <c r="P543" s="4"/>
      <c r="Q543" s="4">
        <f>Q544</f>
        <v>388</v>
      </c>
      <c r="R543" s="4"/>
      <c r="S543" s="4">
        <f>S544</f>
        <v>388</v>
      </c>
      <c r="T543" s="4"/>
      <c r="U543" s="4"/>
      <c r="V543" s="4"/>
      <c r="W543" s="4"/>
      <c r="X543" s="4"/>
      <c r="Y543" s="4"/>
      <c r="Z543" s="4">
        <f>Z544</f>
        <v>0</v>
      </c>
      <c r="AA543" s="4"/>
      <c r="AB543" s="4">
        <f>AB544</f>
        <v>0</v>
      </c>
      <c r="AC543" s="4"/>
      <c r="AD543" s="4">
        <f>AD544</f>
        <v>0</v>
      </c>
      <c r="AE543" s="4"/>
      <c r="AF543" s="4"/>
      <c r="AG543" s="4"/>
      <c r="AH543" s="4"/>
      <c r="AI543" s="4"/>
      <c r="AJ543" s="4"/>
      <c r="AK543" s="4">
        <f>AK544</f>
        <v>0</v>
      </c>
      <c r="AL543" s="4"/>
      <c r="AM543" s="4">
        <f>AM544</f>
        <v>0</v>
      </c>
    </row>
    <row r="544" spans="1:39" ht="31.5" hidden="1" outlineLevel="4" x14ac:dyDescent="0.2">
      <c r="A544" s="137" t="s">
        <v>35</v>
      </c>
      <c r="B544" s="137" t="s">
        <v>344</v>
      </c>
      <c r="C544" s="6" t="s">
        <v>686</v>
      </c>
      <c r="D544" s="6" t="s">
        <v>143</v>
      </c>
      <c r="E544" s="20" t="s">
        <v>144</v>
      </c>
      <c r="F544" s="4"/>
      <c r="G544" s="4"/>
      <c r="H544" s="4"/>
      <c r="I544" s="4"/>
      <c r="J544" s="5">
        <f>J546</f>
        <v>388</v>
      </c>
      <c r="K544" s="4"/>
      <c r="L544" s="5">
        <f>L546</f>
        <v>388</v>
      </c>
      <c r="M544" s="4"/>
      <c r="N544" s="5">
        <f>N546</f>
        <v>388</v>
      </c>
      <c r="O544" s="4"/>
      <c r="P544" s="4"/>
      <c r="Q544" s="5">
        <f>Q546</f>
        <v>388</v>
      </c>
      <c r="R544" s="4"/>
      <c r="S544" s="5">
        <f>S546</f>
        <v>388</v>
      </c>
      <c r="T544" s="4"/>
      <c r="U544" s="4"/>
      <c r="V544" s="4"/>
      <c r="W544" s="4"/>
      <c r="X544" s="4"/>
      <c r="Y544" s="4"/>
      <c r="Z544" s="5">
        <f>Z546</f>
        <v>0</v>
      </c>
      <c r="AA544" s="4"/>
      <c r="AB544" s="5">
        <f>AB546</f>
        <v>0</v>
      </c>
      <c r="AC544" s="4"/>
      <c r="AD544" s="5">
        <f>AD546</f>
        <v>0</v>
      </c>
      <c r="AE544" s="4"/>
      <c r="AF544" s="4"/>
      <c r="AG544" s="4"/>
      <c r="AH544" s="4"/>
      <c r="AI544" s="4"/>
      <c r="AJ544" s="4"/>
      <c r="AK544" s="5">
        <f>AK546</f>
        <v>0</v>
      </c>
      <c r="AL544" s="4"/>
      <c r="AM544" s="5">
        <f>AM546</f>
        <v>0</v>
      </c>
    </row>
    <row r="545" spans="1:39" ht="15.75" hidden="1" outlineLevel="4" x14ac:dyDescent="0.2">
      <c r="A545" s="137"/>
      <c r="B545" s="137"/>
      <c r="C545" s="7"/>
      <c r="D545" s="6"/>
      <c r="E545" s="20" t="s">
        <v>614</v>
      </c>
      <c r="F545" s="4"/>
      <c r="G545" s="4"/>
      <c r="H545" s="4"/>
      <c r="I545" s="4"/>
      <c r="J545" s="5"/>
      <c r="K545" s="4"/>
      <c r="L545" s="5"/>
      <c r="M545" s="4"/>
      <c r="N545" s="5"/>
      <c r="O545" s="4"/>
      <c r="P545" s="4"/>
      <c r="Q545" s="5"/>
      <c r="R545" s="4"/>
      <c r="S545" s="5"/>
      <c r="T545" s="4"/>
      <c r="U545" s="4"/>
      <c r="V545" s="4"/>
      <c r="W545" s="4"/>
      <c r="X545" s="4"/>
      <c r="Y545" s="4"/>
      <c r="Z545" s="5"/>
      <c r="AA545" s="4"/>
      <c r="AB545" s="5"/>
      <c r="AC545" s="4"/>
      <c r="AD545" s="5"/>
      <c r="AE545" s="4"/>
      <c r="AF545" s="4"/>
      <c r="AG545" s="4"/>
      <c r="AH545" s="4"/>
      <c r="AI545" s="4"/>
      <c r="AJ545" s="4"/>
      <c r="AK545" s="5"/>
      <c r="AL545" s="4"/>
      <c r="AM545" s="5"/>
    </row>
    <row r="546" spans="1:39" ht="31.5" hidden="1" outlineLevel="4" x14ac:dyDescent="0.2">
      <c r="A546" s="137"/>
      <c r="B546" s="137"/>
      <c r="C546" s="7"/>
      <c r="D546" s="6"/>
      <c r="E546" s="20" t="s">
        <v>688</v>
      </c>
      <c r="F546" s="4"/>
      <c r="G546" s="4"/>
      <c r="H546" s="4"/>
      <c r="I546" s="4"/>
      <c r="J546" s="5">
        <v>388</v>
      </c>
      <c r="K546" s="4"/>
      <c r="L546" s="5">
        <f>SUM(H546:K546)</f>
        <v>388</v>
      </c>
      <c r="M546" s="4"/>
      <c r="N546" s="5">
        <f>SUM(L546:M546)</f>
        <v>388</v>
      </c>
      <c r="O546" s="4"/>
      <c r="P546" s="4"/>
      <c r="Q546" s="5">
        <f>SUM(N546:P546)</f>
        <v>388</v>
      </c>
      <c r="R546" s="4"/>
      <c r="S546" s="5">
        <f>SUM(Q546:R546)</f>
        <v>388</v>
      </c>
      <c r="T546" s="4"/>
      <c r="U546" s="4"/>
      <c r="V546" s="4"/>
      <c r="W546" s="4"/>
      <c r="X546" s="4"/>
      <c r="Y546" s="4"/>
      <c r="Z546" s="5">
        <f>SUM(X546:Y546)</f>
        <v>0</v>
      </c>
      <c r="AA546" s="4"/>
      <c r="AB546" s="5">
        <f>SUM(Z546:AA546)</f>
        <v>0</v>
      </c>
      <c r="AC546" s="4"/>
      <c r="AD546" s="5">
        <f>SUM(AB546:AC546)</f>
        <v>0</v>
      </c>
      <c r="AE546" s="4"/>
      <c r="AF546" s="4"/>
      <c r="AG546" s="4"/>
      <c r="AH546" s="4"/>
      <c r="AI546" s="4"/>
      <c r="AJ546" s="4"/>
      <c r="AK546" s="5">
        <f>SUM(AI546:AJ546)</f>
        <v>0</v>
      </c>
      <c r="AL546" s="4"/>
      <c r="AM546" s="5">
        <f>SUM(AK546:AL546)</f>
        <v>0</v>
      </c>
    </row>
    <row r="547" spans="1:39" ht="47.25" hidden="1" outlineLevel="4" x14ac:dyDescent="0.2">
      <c r="A547" s="137" t="s">
        <v>35</v>
      </c>
      <c r="B547" s="137" t="s">
        <v>344</v>
      </c>
      <c r="C547" s="7" t="s">
        <v>689</v>
      </c>
      <c r="D547" s="7"/>
      <c r="E547" s="36" t="s">
        <v>827</v>
      </c>
      <c r="F547" s="4"/>
      <c r="G547" s="4"/>
      <c r="H547" s="4"/>
      <c r="I547" s="4"/>
      <c r="J547" s="4">
        <f>J548</f>
        <v>17154.031559999999</v>
      </c>
      <c r="K547" s="4"/>
      <c r="L547" s="4">
        <f>L548</f>
        <v>17154.031559999999</v>
      </c>
      <c r="M547" s="4"/>
      <c r="N547" s="4">
        <f>N548</f>
        <v>17154.031559999999</v>
      </c>
      <c r="O547" s="4"/>
      <c r="P547" s="4"/>
      <c r="Q547" s="4">
        <f>Q548</f>
        <v>17154.031559999999</v>
      </c>
      <c r="R547" s="4"/>
      <c r="S547" s="4">
        <f>S548</f>
        <v>17154.031559999999</v>
      </c>
      <c r="T547" s="4"/>
      <c r="U547" s="4"/>
      <c r="V547" s="4"/>
      <c r="W547" s="4"/>
      <c r="X547" s="4"/>
      <c r="Y547" s="4"/>
      <c r="Z547" s="4">
        <f>Z548</f>
        <v>0</v>
      </c>
      <c r="AA547" s="4"/>
      <c r="AB547" s="4">
        <f>AB548</f>
        <v>0</v>
      </c>
      <c r="AC547" s="4"/>
      <c r="AD547" s="4">
        <f>AD548</f>
        <v>0</v>
      </c>
      <c r="AE547" s="4"/>
      <c r="AF547" s="4"/>
      <c r="AG547" s="4"/>
      <c r="AH547" s="4"/>
      <c r="AI547" s="4"/>
      <c r="AJ547" s="4"/>
      <c r="AK547" s="4">
        <f>AK548</f>
        <v>0</v>
      </c>
      <c r="AL547" s="4"/>
      <c r="AM547" s="4">
        <f>AM548</f>
        <v>0</v>
      </c>
    </row>
    <row r="548" spans="1:39" ht="31.5" hidden="1" outlineLevel="4" x14ac:dyDescent="0.2">
      <c r="A548" s="137" t="s">
        <v>35</v>
      </c>
      <c r="B548" s="137" t="s">
        <v>344</v>
      </c>
      <c r="C548" s="6" t="s">
        <v>689</v>
      </c>
      <c r="D548" s="6" t="s">
        <v>143</v>
      </c>
      <c r="E548" s="20" t="s">
        <v>690</v>
      </c>
      <c r="F548" s="4"/>
      <c r="G548" s="4"/>
      <c r="H548" s="4"/>
      <c r="I548" s="4"/>
      <c r="J548" s="16">
        <f>J550</f>
        <v>17154.031559999999</v>
      </c>
      <c r="K548" s="4"/>
      <c r="L548" s="16">
        <f>L550</f>
        <v>17154.031559999999</v>
      </c>
      <c r="M548" s="4"/>
      <c r="N548" s="16">
        <f>N550</f>
        <v>17154.031559999999</v>
      </c>
      <c r="O548" s="4"/>
      <c r="P548" s="4"/>
      <c r="Q548" s="16">
        <f>Q550</f>
        <v>17154.031559999999</v>
      </c>
      <c r="R548" s="4"/>
      <c r="S548" s="16">
        <f>S550</f>
        <v>17154.031559999999</v>
      </c>
      <c r="T548" s="4"/>
      <c r="U548" s="4"/>
      <c r="V548" s="4"/>
      <c r="W548" s="4"/>
      <c r="X548" s="4"/>
      <c r="Y548" s="4"/>
      <c r="Z548" s="16">
        <f>Z550</f>
        <v>0</v>
      </c>
      <c r="AA548" s="4"/>
      <c r="AB548" s="16">
        <f>AB550</f>
        <v>0</v>
      </c>
      <c r="AC548" s="4"/>
      <c r="AD548" s="16">
        <f>AD550</f>
        <v>0</v>
      </c>
      <c r="AE548" s="4"/>
      <c r="AF548" s="4"/>
      <c r="AG548" s="4"/>
      <c r="AH548" s="4"/>
      <c r="AI548" s="4"/>
      <c r="AJ548" s="4"/>
      <c r="AK548" s="16">
        <f>AK550</f>
        <v>0</v>
      </c>
      <c r="AL548" s="4"/>
      <c r="AM548" s="16">
        <f>AM550</f>
        <v>0</v>
      </c>
    </row>
    <row r="549" spans="1:39" ht="15.75" hidden="1" outlineLevel="4" x14ac:dyDescent="0.2">
      <c r="A549" s="137"/>
      <c r="B549" s="137"/>
      <c r="C549" s="6"/>
      <c r="D549" s="6"/>
      <c r="E549" s="20" t="s">
        <v>614</v>
      </c>
      <c r="F549" s="4"/>
      <c r="G549" s="4"/>
      <c r="H549" s="4"/>
      <c r="I549" s="4"/>
      <c r="J549" s="16"/>
      <c r="K549" s="4"/>
      <c r="L549" s="16"/>
      <c r="M549" s="4"/>
      <c r="N549" s="16"/>
      <c r="O549" s="4"/>
      <c r="P549" s="4"/>
      <c r="Q549" s="16"/>
      <c r="R549" s="4"/>
      <c r="S549" s="16"/>
      <c r="T549" s="4"/>
      <c r="U549" s="4"/>
      <c r="V549" s="4"/>
      <c r="W549" s="4"/>
      <c r="X549" s="4"/>
      <c r="Y549" s="4"/>
      <c r="Z549" s="16"/>
      <c r="AA549" s="4"/>
      <c r="AB549" s="16"/>
      <c r="AC549" s="4"/>
      <c r="AD549" s="16"/>
      <c r="AE549" s="4"/>
      <c r="AF549" s="4"/>
      <c r="AG549" s="4"/>
      <c r="AH549" s="4"/>
      <c r="AI549" s="4"/>
      <c r="AJ549" s="4"/>
      <c r="AK549" s="16"/>
      <c r="AL549" s="4"/>
      <c r="AM549" s="16"/>
    </row>
    <row r="550" spans="1:39" ht="31.5" hidden="1" outlineLevel="4" x14ac:dyDescent="0.2">
      <c r="A550" s="137"/>
      <c r="B550" s="137"/>
      <c r="C550" s="6"/>
      <c r="D550" s="6"/>
      <c r="E550" s="20" t="s">
        <v>688</v>
      </c>
      <c r="F550" s="4"/>
      <c r="G550" s="4"/>
      <c r="H550" s="4"/>
      <c r="I550" s="4"/>
      <c r="J550" s="16">
        <v>17154.031559999999</v>
      </c>
      <c r="K550" s="4"/>
      <c r="L550" s="16">
        <f>SUM(H550:K550)</f>
        <v>17154.031559999999</v>
      </c>
      <c r="M550" s="4"/>
      <c r="N550" s="16">
        <f>SUM(L550:M550)</f>
        <v>17154.031559999999</v>
      </c>
      <c r="O550" s="4"/>
      <c r="P550" s="4"/>
      <c r="Q550" s="16">
        <f>SUM(N550:P550)</f>
        <v>17154.031559999999</v>
      </c>
      <c r="R550" s="4"/>
      <c r="S550" s="16">
        <f>SUM(Q550:R550)</f>
        <v>17154.031559999999</v>
      </c>
      <c r="T550" s="4"/>
      <c r="U550" s="4"/>
      <c r="V550" s="4"/>
      <c r="W550" s="4"/>
      <c r="X550" s="4"/>
      <c r="Y550" s="4"/>
      <c r="Z550" s="16">
        <f>SUM(X550:Y550)</f>
        <v>0</v>
      </c>
      <c r="AA550" s="4"/>
      <c r="AB550" s="16">
        <f>SUM(Z550:AA550)</f>
        <v>0</v>
      </c>
      <c r="AC550" s="4"/>
      <c r="AD550" s="16">
        <f>SUM(AB550:AC550)</f>
        <v>0</v>
      </c>
      <c r="AE550" s="4"/>
      <c r="AF550" s="4"/>
      <c r="AG550" s="4"/>
      <c r="AH550" s="4"/>
      <c r="AI550" s="4"/>
      <c r="AJ550" s="4"/>
      <c r="AK550" s="16">
        <f>SUM(AI550:AJ550)</f>
        <v>0</v>
      </c>
      <c r="AL550" s="4"/>
      <c r="AM550" s="16">
        <f>SUM(AK550:AL550)</f>
        <v>0</v>
      </c>
    </row>
    <row r="551" spans="1:39" ht="47.25" hidden="1" outlineLevel="4" x14ac:dyDescent="0.2">
      <c r="A551" s="137" t="s">
        <v>35</v>
      </c>
      <c r="B551" s="137" t="s">
        <v>344</v>
      </c>
      <c r="C551" s="137" t="s">
        <v>673</v>
      </c>
      <c r="D551" s="138"/>
      <c r="E551" s="13" t="s">
        <v>712</v>
      </c>
      <c r="F551" s="4"/>
      <c r="G551" s="4"/>
      <c r="H551" s="4"/>
      <c r="I551" s="4"/>
      <c r="J551" s="16"/>
      <c r="K551" s="4"/>
      <c r="L551" s="16"/>
      <c r="M551" s="4">
        <f t="shared" ref="M551:S551" si="432">M552</f>
        <v>1063.8761999999999</v>
      </c>
      <c r="N551" s="4">
        <f t="shared" si="432"/>
        <v>1063.8761999999999</v>
      </c>
      <c r="O551" s="4">
        <f t="shared" si="432"/>
        <v>0</v>
      </c>
      <c r="P551" s="4">
        <f t="shared" si="432"/>
        <v>0</v>
      </c>
      <c r="Q551" s="4">
        <f t="shared" si="432"/>
        <v>1063.8761999999999</v>
      </c>
      <c r="R551" s="4">
        <f t="shared" si="432"/>
        <v>0</v>
      </c>
      <c r="S551" s="4">
        <f t="shared" si="432"/>
        <v>1063.8761999999999</v>
      </c>
      <c r="T551" s="4"/>
      <c r="U551" s="4"/>
      <c r="V551" s="4"/>
      <c r="W551" s="4"/>
      <c r="X551" s="4"/>
      <c r="Y551" s="4"/>
      <c r="Z551" s="16"/>
      <c r="AA551" s="4">
        <f>AA552</f>
        <v>0</v>
      </c>
      <c r="AB551" s="4">
        <f>AB552</f>
        <v>0</v>
      </c>
      <c r="AC551" s="4">
        <f>AC552</f>
        <v>0</v>
      </c>
      <c r="AD551" s="4">
        <f>AD552</f>
        <v>0</v>
      </c>
      <c r="AE551" s="4"/>
      <c r="AF551" s="4"/>
      <c r="AG551" s="4"/>
      <c r="AH551" s="4"/>
      <c r="AI551" s="4"/>
      <c r="AJ551" s="4">
        <f>AJ552</f>
        <v>0</v>
      </c>
      <c r="AK551" s="4">
        <f>AK552</f>
        <v>0</v>
      </c>
      <c r="AL551" s="4">
        <f>AL552</f>
        <v>0</v>
      </c>
      <c r="AM551" s="4">
        <f>AM552</f>
        <v>0</v>
      </c>
    </row>
    <row r="552" spans="1:39" ht="31.5" hidden="1" outlineLevel="4" x14ac:dyDescent="0.2">
      <c r="A552" s="138" t="s">
        <v>35</v>
      </c>
      <c r="B552" s="138" t="s">
        <v>344</v>
      </c>
      <c r="C552" s="138" t="s">
        <v>673</v>
      </c>
      <c r="D552" s="6" t="s">
        <v>143</v>
      </c>
      <c r="E552" s="20" t="s">
        <v>690</v>
      </c>
      <c r="F552" s="4"/>
      <c r="G552" s="4"/>
      <c r="H552" s="4"/>
      <c r="I552" s="4"/>
      <c r="J552" s="16"/>
      <c r="K552" s="4"/>
      <c r="L552" s="16"/>
      <c r="M552" s="5">
        <f t="shared" ref="M552:S552" si="433">M554</f>
        <v>1063.8761999999999</v>
      </c>
      <c r="N552" s="5">
        <f t="shared" si="433"/>
        <v>1063.8761999999999</v>
      </c>
      <c r="O552" s="5">
        <f t="shared" si="433"/>
        <v>0</v>
      </c>
      <c r="P552" s="5">
        <f t="shared" si="433"/>
        <v>0</v>
      </c>
      <c r="Q552" s="5">
        <f t="shared" si="433"/>
        <v>1063.8761999999999</v>
      </c>
      <c r="R552" s="5">
        <f t="shared" si="433"/>
        <v>0</v>
      </c>
      <c r="S552" s="5">
        <f t="shared" si="433"/>
        <v>1063.8761999999999</v>
      </c>
      <c r="T552" s="4"/>
      <c r="U552" s="4"/>
      <c r="V552" s="4"/>
      <c r="W552" s="4"/>
      <c r="X552" s="4"/>
      <c r="Y552" s="4"/>
      <c r="Z552" s="16"/>
      <c r="AA552" s="5">
        <f>AA554</f>
        <v>0</v>
      </c>
      <c r="AB552" s="5">
        <f>AB554</f>
        <v>0</v>
      </c>
      <c r="AC552" s="5">
        <f>AC554</f>
        <v>0</v>
      </c>
      <c r="AD552" s="5">
        <f>AD554</f>
        <v>0</v>
      </c>
      <c r="AE552" s="4"/>
      <c r="AF552" s="4"/>
      <c r="AG552" s="4"/>
      <c r="AH552" s="4"/>
      <c r="AI552" s="4"/>
      <c r="AJ552" s="5">
        <f>AJ554</f>
        <v>0</v>
      </c>
      <c r="AK552" s="5">
        <f>AK554</f>
        <v>0</v>
      </c>
      <c r="AL552" s="5">
        <f>AL554</f>
        <v>0</v>
      </c>
      <c r="AM552" s="5">
        <f>AM554</f>
        <v>0</v>
      </c>
    </row>
    <row r="553" spans="1:39" ht="15.75" hidden="1" outlineLevel="4" x14ac:dyDescent="0.2">
      <c r="A553" s="138"/>
      <c r="B553" s="138"/>
      <c r="C553" s="138"/>
      <c r="D553" s="138"/>
      <c r="E553" s="20" t="s">
        <v>614</v>
      </c>
      <c r="F553" s="4"/>
      <c r="G553" s="4"/>
      <c r="H553" s="4"/>
      <c r="I553" s="4"/>
      <c r="J553" s="16"/>
      <c r="K553" s="4"/>
      <c r="L553" s="16"/>
      <c r="M553" s="5"/>
      <c r="N553" s="5"/>
      <c r="O553" s="5"/>
      <c r="P553" s="5"/>
      <c r="Q553" s="5"/>
      <c r="R553" s="5"/>
      <c r="S553" s="5"/>
      <c r="T553" s="4"/>
      <c r="U553" s="4"/>
      <c r="V553" s="4"/>
      <c r="W553" s="4"/>
      <c r="X553" s="4"/>
      <c r="Y553" s="4"/>
      <c r="Z553" s="16"/>
      <c r="AA553" s="5"/>
      <c r="AB553" s="5"/>
      <c r="AC553" s="5"/>
      <c r="AD553" s="5"/>
      <c r="AE553" s="4"/>
      <c r="AF553" s="4"/>
      <c r="AG553" s="4"/>
      <c r="AH553" s="4"/>
      <c r="AI553" s="4"/>
      <c r="AJ553" s="5"/>
      <c r="AK553" s="5"/>
      <c r="AL553" s="5"/>
      <c r="AM553" s="5"/>
    </row>
    <row r="554" spans="1:39" ht="31.5" hidden="1" outlineLevel="4" x14ac:dyDescent="0.2">
      <c r="A554" s="138"/>
      <c r="B554" s="138"/>
      <c r="C554" s="138"/>
      <c r="D554" s="138"/>
      <c r="E554" s="11" t="s">
        <v>727</v>
      </c>
      <c r="F554" s="4"/>
      <c r="G554" s="4"/>
      <c r="H554" s="4"/>
      <c r="I554" s="4"/>
      <c r="J554" s="16"/>
      <c r="K554" s="4"/>
      <c r="L554" s="16"/>
      <c r="M554" s="5">
        <v>1063.8761999999999</v>
      </c>
      <c r="N554" s="5">
        <f>SUM(L554:M554)</f>
        <v>1063.8761999999999</v>
      </c>
      <c r="O554" s="5"/>
      <c r="P554" s="5"/>
      <c r="Q554" s="5">
        <f>SUM(N554:P554)</f>
        <v>1063.8761999999999</v>
      </c>
      <c r="R554" s="5"/>
      <c r="S554" s="5">
        <f>SUM(Q554:R554)</f>
        <v>1063.8761999999999</v>
      </c>
      <c r="T554" s="4"/>
      <c r="U554" s="4"/>
      <c r="V554" s="4"/>
      <c r="W554" s="4"/>
      <c r="X554" s="4"/>
      <c r="Y554" s="4"/>
      <c r="Z554" s="16"/>
      <c r="AA554" s="5"/>
      <c r="AB554" s="5">
        <f>SUM(Z554:AA554)</f>
        <v>0</v>
      </c>
      <c r="AC554" s="5"/>
      <c r="AD554" s="5">
        <f>SUM(AB554:AC554)</f>
        <v>0</v>
      </c>
      <c r="AE554" s="4"/>
      <c r="AF554" s="4"/>
      <c r="AG554" s="4"/>
      <c r="AH554" s="4"/>
      <c r="AI554" s="4"/>
      <c r="AJ554" s="5"/>
      <c r="AK554" s="5">
        <f>SUM(AI554:AJ554)</f>
        <v>0</v>
      </c>
      <c r="AL554" s="5"/>
      <c r="AM554" s="5">
        <f>SUM(AK554:AL554)</f>
        <v>0</v>
      </c>
    </row>
    <row r="555" spans="1:39" ht="47.25" hidden="1" outlineLevel="4" x14ac:dyDescent="0.2">
      <c r="A555" s="137" t="s">
        <v>35</v>
      </c>
      <c r="B555" s="137" t="s">
        <v>344</v>
      </c>
      <c r="C555" s="137" t="s">
        <v>673</v>
      </c>
      <c r="D555" s="138"/>
      <c r="E555" s="13" t="s">
        <v>713</v>
      </c>
      <c r="F555" s="4"/>
      <c r="G555" s="4"/>
      <c r="H555" s="4"/>
      <c r="I555" s="4"/>
      <c r="J555" s="16"/>
      <c r="K555" s="4"/>
      <c r="L555" s="16"/>
      <c r="M555" s="4">
        <f t="shared" ref="M555:S555" si="434">M556</f>
        <v>3191.6</v>
      </c>
      <c r="N555" s="4">
        <f t="shared" si="434"/>
        <v>3191.6</v>
      </c>
      <c r="O555" s="4">
        <f t="shared" si="434"/>
        <v>0</v>
      </c>
      <c r="P555" s="4">
        <f t="shared" si="434"/>
        <v>0</v>
      </c>
      <c r="Q555" s="4">
        <f t="shared" si="434"/>
        <v>3191.6</v>
      </c>
      <c r="R555" s="4">
        <f t="shared" si="434"/>
        <v>0</v>
      </c>
      <c r="S555" s="4">
        <f t="shared" si="434"/>
        <v>3191.6</v>
      </c>
      <c r="T555" s="4"/>
      <c r="U555" s="4"/>
      <c r="V555" s="4"/>
      <c r="W555" s="4"/>
      <c r="X555" s="4"/>
      <c r="Y555" s="4"/>
      <c r="Z555" s="16"/>
      <c r="AA555" s="4">
        <f>AA556</f>
        <v>0</v>
      </c>
      <c r="AB555" s="4">
        <f>AB556</f>
        <v>0</v>
      </c>
      <c r="AC555" s="4">
        <f>AC556</f>
        <v>0</v>
      </c>
      <c r="AD555" s="4">
        <f>AD556</f>
        <v>0</v>
      </c>
      <c r="AE555" s="4"/>
      <c r="AF555" s="4"/>
      <c r="AG555" s="4"/>
      <c r="AH555" s="4"/>
      <c r="AI555" s="4"/>
      <c r="AJ555" s="4">
        <f>AJ556</f>
        <v>0</v>
      </c>
      <c r="AK555" s="4">
        <f>AK556</f>
        <v>0</v>
      </c>
      <c r="AL555" s="4">
        <f>AL556</f>
        <v>0</v>
      </c>
      <c r="AM555" s="4">
        <f>AM556</f>
        <v>0</v>
      </c>
    </row>
    <row r="556" spans="1:39" ht="31.5" hidden="1" outlineLevel="4" x14ac:dyDescent="0.2">
      <c r="A556" s="138" t="s">
        <v>35</v>
      </c>
      <c r="B556" s="138" t="s">
        <v>344</v>
      </c>
      <c r="C556" s="138" t="s">
        <v>673</v>
      </c>
      <c r="D556" s="6" t="s">
        <v>143</v>
      </c>
      <c r="E556" s="20" t="s">
        <v>690</v>
      </c>
      <c r="F556" s="4"/>
      <c r="G556" s="4"/>
      <c r="H556" s="4"/>
      <c r="I556" s="4"/>
      <c r="J556" s="16"/>
      <c r="K556" s="4"/>
      <c r="L556" s="16"/>
      <c r="M556" s="5">
        <f t="shared" ref="M556:S556" si="435">M558</f>
        <v>3191.6</v>
      </c>
      <c r="N556" s="5">
        <f t="shared" si="435"/>
        <v>3191.6</v>
      </c>
      <c r="O556" s="5">
        <f t="shared" si="435"/>
        <v>0</v>
      </c>
      <c r="P556" s="5">
        <f t="shared" si="435"/>
        <v>0</v>
      </c>
      <c r="Q556" s="5">
        <f t="shared" si="435"/>
        <v>3191.6</v>
      </c>
      <c r="R556" s="5">
        <f t="shared" si="435"/>
        <v>0</v>
      </c>
      <c r="S556" s="5">
        <f t="shared" si="435"/>
        <v>3191.6</v>
      </c>
      <c r="T556" s="4"/>
      <c r="U556" s="4"/>
      <c r="V556" s="4"/>
      <c r="W556" s="4"/>
      <c r="X556" s="4"/>
      <c r="Y556" s="4"/>
      <c r="Z556" s="16"/>
      <c r="AA556" s="5">
        <f>AA558</f>
        <v>0</v>
      </c>
      <c r="AB556" s="5">
        <f>AB558</f>
        <v>0</v>
      </c>
      <c r="AC556" s="5">
        <f>AC558</f>
        <v>0</v>
      </c>
      <c r="AD556" s="5">
        <f>AD558</f>
        <v>0</v>
      </c>
      <c r="AE556" s="4"/>
      <c r="AF556" s="4"/>
      <c r="AG556" s="4"/>
      <c r="AH556" s="4"/>
      <c r="AI556" s="4"/>
      <c r="AJ556" s="5">
        <f>AJ558</f>
        <v>0</v>
      </c>
      <c r="AK556" s="5">
        <f>AK558</f>
        <v>0</v>
      </c>
      <c r="AL556" s="5">
        <f>AL558</f>
        <v>0</v>
      </c>
      <c r="AM556" s="5">
        <f>AM558</f>
        <v>0</v>
      </c>
    </row>
    <row r="557" spans="1:39" ht="15.75" hidden="1" outlineLevel="4" x14ac:dyDescent="0.2">
      <c r="A557" s="138"/>
      <c r="B557" s="138"/>
      <c r="C557" s="138"/>
      <c r="D557" s="138"/>
      <c r="E557" s="20" t="s">
        <v>614</v>
      </c>
      <c r="F557" s="4"/>
      <c r="G557" s="4"/>
      <c r="H557" s="4"/>
      <c r="I557" s="4"/>
      <c r="J557" s="16"/>
      <c r="K557" s="4"/>
      <c r="L557" s="16"/>
      <c r="M557" s="5"/>
      <c r="N557" s="5"/>
      <c r="O557" s="5"/>
      <c r="P557" s="5"/>
      <c r="Q557" s="5"/>
      <c r="R557" s="5"/>
      <c r="S557" s="5"/>
      <c r="T557" s="4"/>
      <c r="U557" s="4"/>
      <c r="V557" s="4"/>
      <c r="W557" s="4"/>
      <c r="X557" s="4"/>
      <c r="Y557" s="4"/>
      <c r="Z557" s="16"/>
      <c r="AA557" s="5"/>
      <c r="AB557" s="5"/>
      <c r="AC557" s="5"/>
      <c r="AD557" s="5"/>
      <c r="AE557" s="4"/>
      <c r="AF557" s="4"/>
      <c r="AG557" s="4"/>
      <c r="AH557" s="4"/>
      <c r="AI557" s="4"/>
      <c r="AJ557" s="5"/>
      <c r="AK557" s="5"/>
      <c r="AL557" s="5"/>
      <c r="AM557" s="5"/>
    </row>
    <row r="558" spans="1:39" ht="31.5" hidden="1" outlineLevel="4" x14ac:dyDescent="0.2">
      <c r="A558" s="138"/>
      <c r="B558" s="138"/>
      <c r="C558" s="138"/>
      <c r="D558" s="138"/>
      <c r="E558" s="11" t="s">
        <v>727</v>
      </c>
      <c r="F558" s="4"/>
      <c r="G558" s="4"/>
      <c r="H558" s="4"/>
      <c r="I558" s="4"/>
      <c r="J558" s="16"/>
      <c r="K558" s="4"/>
      <c r="L558" s="16"/>
      <c r="M558" s="5">
        <v>3191.6</v>
      </c>
      <c r="N558" s="5">
        <f>SUM(L558:M558)</f>
        <v>3191.6</v>
      </c>
      <c r="O558" s="5"/>
      <c r="P558" s="5"/>
      <c r="Q558" s="5">
        <f>SUM(N558:P558)</f>
        <v>3191.6</v>
      </c>
      <c r="R558" s="5"/>
      <c r="S558" s="5">
        <f>SUM(Q558:R558)</f>
        <v>3191.6</v>
      </c>
      <c r="T558" s="4"/>
      <c r="U558" s="4"/>
      <c r="V558" s="4"/>
      <c r="W558" s="4"/>
      <c r="X558" s="4"/>
      <c r="Y558" s="4"/>
      <c r="Z558" s="16"/>
      <c r="AA558" s="5"/>
      <c r="AB558" s="5">
        <f>SUM(Z558:AA558)</f>
        <v>0</v>
      </c>
      <c r="AC558" s="5"/>
      <c r="AD558" s="5">
        <f>SUM(AB558:AC558)</f>
        <v>0</v>
      </c>
      <c r="AE558" s="4"/>
      <c r="AF558" s="4"/>
      <c r="AG558" s="4"/>
      <c r="AH558" s="4"/>
      <c r="AI558" s="4"/>
      <c r="AJ558" s="5"/>
      <c r="AK558" s="5">
        <f>SUM(AI558:AJ558)</f>
        <v>0</v>
      </c>
      <c r="AL558" s="5"/>
      <c r="AM558" s="5">
        <f>SUM(AK558:AL558)</f>
        <v>0</v>
      </c>
    </row>
    <row r="559" spans="1:39" ht="47.25" hidden="1" outlineLevel="5" x14ac:dyDescent="0.2">
      <c r="A559" s="137" t="s">
        <v>35</v>
      </c>
      <c r="B559" s="137" t="s">
        <v>344</v>
      </c>
      <c r="C559" s="137" t="s">
        <v>352</v>
      </c>
      <c r="D559" s="137"/>
      <c r="E559" s="13" t="s">
        <v>581</v>
      </c>
      <c r="F559" s="4">
        <f t="shared" ref="F559:U559" si="436">F560</f>
        <v>3699.1</v>
      </c>
      <c r="G559" s="4">
        <f t="shared" si="436"/>
        <v>0</v>
      </c>
      <c r="H559" s="4">
        <f t="shared" si="436"/>
        <v>3699.1</v>
      </c>
      <c r="I559" s="4">
        <f t="shared" si="436"/>
        <v>0</v>
      </c>
      <c r="J559" s="4">
        <f t="shared" si="436"/>
        <v>0</v>
      </c>
      <c r="K559" s="4">
        <f t="shared" si="436"/>
        <v>0</v>
      </c>
      <c r="L559" s="4">
        <f t="shared" si="436"/>
        <v>3699.1</v>
      </c>
      <c r="M559" s="4">
        <f t="shared" si="436"/>
        <v>0</v>
      </c>
      <c r="N559" s="4">
        <f t="shared" si="436"/>
        <v>3699.1</v>
      </c>
      <c r="O559" s="4">
        <f t="shared" si="436"/>
        <v>0</v>
      </c>
      <c r="P559" s="4">
        <f t="shared" si="436"/>
        <v>0</v>
      </c>
      <c r="Q559" s="4">
        <f t="shared" si="436"/>
        <v>3699.1</v>
      </c>
      <c r="R559" s="4">
        <f t="shared" si="436"/>
        <v>0</v>
      </c>
      <c r="S559" s="4">
        <f t="shared" si="436"/>
        <v>3699.1</v>
      </c>
      <c r="T559" s="4">
        <f t="shared" si="436"/>
        <v>0</v>
      </c>
      <c r="U559" s="4">
        <f t="shared" si="436"/>
        <v>0</v>
      </c>
      <c r="V559" s="4"/>
      <c r="W559" s="4">
        <f t="shared" ref="W559:AF559" si="437">W560</f>
        <v>0</v>
      </c>
      <c r="X559" s="4">
        <f t="shared" si="437"/>
        <v>0</v>
      </c>
      <c r="Y559" s="4">
        <f t="shared" si="437"/>
        <v>0</v>
      </c>
      <c r="Z559" s="4">
        <f t="shared" si="437"/>
        <v>0</v>
      </c>
      <c r="AA559" s="4">
        <f t="shared" si="437"/>
        <v>0</v>
      </c>
      <c r="AB559" s="4">
        <f t="shared" si="437"/>
        <v>0</v>
      </c>
      <c r="AC559" s="4">
        <f t="shared" si="437"/>
        <v>0</v>
      </c>
      <c r="AD559" s="4">
        <f t="shared" si="437"/>
        <v>0</v>
      </c>
      <c r="AE559" s="4">
        <f t="shared" si="437"/>
        <v>0</v>
      </c>
      <c r="AF559" s="4">
        <f t="shared" si="437"/>
        <v>0</v>
      </c>
      <c r="AG559" s="4"/>
      <c r="AH559" s="4">
        <f t="shared" ref="AH559:AM559" si="438">AH560</f>
        <v>0</v>
      </c>
      <c r="AI559" s="4">
        <f t="shared" si="438"/>
        <v>0</v>
      </c>
      <c r="AJ559" s="4">
        <f t="shared" si="438"/>
        <v>0</v>
      </c>
      <c r="AK559" s="4">
        <f t="shared" si="438"/>
        <v>0</v>
      </c>
      <c r="AL559" s="4">
        <f t="shared" si="438"/>
        <v>0</v>
      </c>
      <c r="AM559" s="4">
        <f t="shared" si="438"/>
        <v>0</v>
      </c>
    </row>
    <row r="560" spans="1:39" ht="31.5" hidden="1" outlineLevel="7" x14ac:dyDescent="0.2">
      <c r="A560" s="138" t="s">
        <v>35</v>
      </c>
      <c r="B560" s="138" t="s">
        <v>344</v>
      </c>
      <c r="C560" s="138" t="s">
        <v>352</v>
      </c>
      <c r="D560" s="138" t="s">
        <v>143</v>
      </c>
      <c r="E560" s="11" t="s">
        <v>144</v>
      </c>
      <c r="F560" s="5">
        <f t="shared" ref="F560:U560" si="439">F562</f>
        <v>3699.1</v>
      </c>
      <c r="G560" s="5">
        <f t="shared" si="439"/>
        <v>0</v>
      </c>
      <c r="H560" s="5">
        <f t="shared" si="439"/>
        <v>3699.1</v>
      </c>
      <c r="I560" s="5">
        <f t="shared" si="439"/>
        <v>0</v>
      </c>
      <c r="J560" s="5">
        <f t="shared" si="439"/>
        <v>0</v>
      </c>
      <c r="K560" s="5">
        <f t="shared" si="439"/>
        <v>0</v>
      </c>
      <c r="L560" s="5">
        <f t="shared" si="439"/>
        <v>3699.1</v>
      </c>
      <c r="M560" s="5">
        <f t="shared" si="439"/>
        <v>0</v>
      </c>
      <c r="N560" s="5">
        <f t="shared" si="439"/>
        <v>3699.1</v>
      </c>
      <c r="O560" s="5">
        <f t="shared" si="439"/>
        <v>0</v>
      </c>
      <c r="P560" s="5">
        <f t="shared" si="439"/>
        <v>0</v>
      </c>
      <c r="Q560" s="5">
        <f t="shared" si="439"/>
        <v>3699.1</v>
      </c>
      <c r="R560" s="5">
        <f t="shared" si="439"/>
        <v>0</v>
      </c>
      <c r="S560" s="5">
        <f t="shared" si="439"/>
        <v>3699.1</v>
      </c>
      <c r="T560" s="5">
        <f t="shared" si="439"/>
        <v>0</v>
      </c>
      <c r="U560" s="5">
        <f t="shared" si="439"/>
        <v>0</v>
      </c>
      <c r="V560" s="5"/>
      <c r="W560" s="5">
        <f t="shared" ref="W560:AF560" si="440">W562</f>
        <v>0</v>
      </c>
      <c r="X560" s="5">
        <f t="shared" si="440"/>
        <v>0</v>
      </c>
      <c r="Y560" s="5">
        <f t="shared" si="440"/>
        <v>0</v>
      </c>
      <c r="Z560" s="5">
        <f t="shared" si="440"/>
        <v>0</v>
      </c>
      <c r="AA560" s="5">
        <f t="shared" si="440"/>
        <v>0</v>
      </c>
      <c r="AB560" s="5">
        <f t="shared" si="440"/>
        <v>0</v>
      </c>
      <c r="AC560" s="5">
        <f t="shared" si="440"/>
        <v>0</v>
      </c>
      <c r="AD560" s="5">
        <f t="shared" si="440"/>
        <v>0</v>
      </c>
      <c r="AE560" s="5">
        <f t="shared" si="440"/>
        <v>0</v>
      </c>
      <c r="AF560" s="5">
        <f t="shared" si="440"/>
        <v>0</v>
      </c>
      <c r="AG560" s="5"/>
      <c r="AH560" s="5">
        <f t="shared" ref="AH560:AM560" si="441">AH562</f>
        <v>0</v>
      </c>
      <c r="AI560" s="5">
        <f t="shared" si="441"/>
        <v>0</v>
      </c>
      <c r="AJ560" s="5">
        <f t="shared" si="441"/>
        <v>0</v>
      </c>
      <c r="AK560" s="5">
        <f t="shared" si="441"/>
        <v>0</v>
      </c>
      <c r="AL560" s="5">
        <f t="shared" si="441"/>
        <v>0</v>
      </c>
      <c r="AM560" s="5">
        <f t="shared" si="441"/>
        <v>0</v>
      </c>
    </row>
    <row r="561" spans="1:39" ht="15.75" hidden="1" outlineLevel="7" x14ac:dyDescent="0.2">
      <c r="A561" s="138"/>
      <c r="B561" s="138"/>
      <c r="C561" s="138"/>
      <c r="D561" s="138"/>
      <c r="E561" s="11" t="s">
        <v>614</v>
      </c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</row>
    <row r="562" spans="1:39" ht="47.25" hidden="1" outlineLevel="7" x14ac:dyDescent="0.2">
      <c r="A562" s="138"/>
      <c r="B562" s="138"/>
      <c r="C562" s="138"/>
      <c r="D562" s="138"/>
      <c r="E562" s="11" t="s">
        <v>615</v>
      </c>
      <c r="F562" s="5">
        <v>3699.1</v>
      </c>
      <c r="G562" s="5"/>
      <c r="H562" s="5">
        <f>SUM(F562:G562)</f>
        <v>3699.1</v>
      </c>
      <c r="I562" s="5"/>
      <c r="J562" s="5"/>
      <c r="K562" s="5"/>
      <c r="L562" s="5">
        <f>SUM(H562:K562)</f>
        <v>3699.1</v>
      </c>
      <c r="M562" s="5"/>
      <c r="N562" s="5">
        <f>SUM(L562:M562)</f>
        <v>3699.1</v>
      </c>
      <c r="O562" s="5"/>
      <c r="P562" s="5"/>
      <c r="Q562" s="5">
        <f>SUM(N562:P562)</f>
        <v>3699.1</v>
      </c>
      <c r="R562" s="5"/>
      <c r="S562" s="5">
        <f>SUM(Q562:R562)</f>
        <v>3699.1</v>
      </c>
      <c r="T562" s="5"/>
      <c r="U562" s="5"/>
      <c r="V562" s="5"/>
      <c r="W562" s="5"/>
      <c r="X562" s="5">
        <f>SUM(V562:W562)</f>
        <v>0</v>
      </c>
      <c r="Y562" s="5"/>
      <c r="Z562" s="5">
        <f>SUM(X562:Y562)</f>
        <v>0</v>
      </c>
      <c r="AA562" s="5"/>
      <c r="AB562" s="5">
        <f>SUM(Z562:AA562)</f>
        <v>0</v>
      </c>
      <c r="AC562" s="5"/>
      <c r="AD562" s="5">
        <f>SUM(AB562:AC562)</f>
        <v>0</v>
      </c>
      <c r="AE562" s="5"/>
      <c r="AF562" s="5"/>
      <c r="AG562" s="5"/>
      <c r="AH562" s="5"/>
      <c r="AI562" s="5">
        <f>SUM(AG562:AH562)</f>
        <v>0</v>
      </c>
      <c r="AJ562" s="5"/>
      <c r="AK562" s="5">
        <f>SUM(AI562:AJ562)</f>
        <v>0</v>
      </c>
      <c r="AL562" s="5"/>
      <c r="AM562" s="5">
        <f>SUM(AK562:AL562)</f>
        <v>0</v>
      </c>
    </row>
    <row r="563" spans="1:39" ht="47.25" hidden="1" outlineLevel="7" x14ac:dyDescent="0.2">
      <c r="A563" s="137" t="s">
        <v>35</v>
      </c>
      <c r="B563" s="137" t="s">
        <v>344</v>
      </c>
      <c r="C563" s="137" t="s">
        <v>691</v>
      </c>
      <c r="D563" s="137"/>
      <c r="E563" s="13" t="s">
        <v>692</v>
      </c>
      <c r="F563" s="5"/>
      <c r="G563" s="5"/>
      <c r="H563" s="5"/>
      <c r="I563" s="5"/>
      <c r="J563" s="4">
        <f>J564</f>
        <v>411.90472</v>
      </c>
      <c r="K563" s="5"/>
      <c r="L563" s="4">
        <f>L564</f>
        <v>411.90472</v>
      </c>
      <c r="M563" s="5"/>
      <c r="N563" s="4">
        <f>N564</f>
        <v>411.90472</v>
      </c>
      <c r="O563" s="5"/>
      <c r="P563" s="5"/>
      <c r="Q563" s="4">
        <f>Q564</f>
        <v>411.90472</v>
      </c>
      <c r="R563" s="5"/>
      <c r="S563" s="4">
        <f>S564</f>
        <v>411.90472</v>
      </c>
      <c r="T563" s="5"/>
      <c r="U563" s="5"/>
      <c r="V563" s="5"/>
      <c r="W563" s="5"/>
      <c r="X563" s="5"/>
      <c r="Y563" s="5"/>
      <c r="Z563" s="4">
        <f>Z564</f>
        <v>0</v>
      </c>
      <c r="AA563" s="5"/>
      <c r="AB563" s="4">
        <f>AB564</f>
        <v>0</v>
      </c>
      <c r="AC563" s="5"/>
      <c r="AD563" s="4">
        <f>AD564</f>
        <v>0</v>
      </c>
      <c r="AE563" s="5"/>
      <c r="AF563" s="5"/>
      <c r="AG563" s="5"/>
      <c r="AH563" s="5"/>
      <c r="AI563" s="5"/>
      <c r="AJ563" s="5"/>
      <c r="AK563" s="4">
        <f>AK564</f>
        <v>0</v>
      </c>
      <c r="AL563" s="5"/>
      <c r="AM563" s="4">
        <f>AM564</f>
        <v>0</v>
      </c>
    </row>
    <row r="564" spans="1:39" ht="31.5" hidden="1" outlineLevel="7" x14ac:dyDescent="0.2">
      <c r="A564" s="138" t="s">
        <v>35</v>
      </c>
      <c r="B564" s="138" t="s">
        <v>344</v>
      </c>
      <c r="C564" s="138" t="s">
        <v>691</v>
      </c>
      <c r="D564" s="138" t="s">
        <v>143</v>
      </c>
      <c r="E564" s="11" t="s">
        <v>144</v>
      </c>
      <c r="F564" s="5"/>
      <c r="G564" s="5"/>
      <c r="H564" s="5"/>
      <c r="I564" s="5"/>
      <c r="J564" s="16">
        <f>J566</f>
        <v>411.90472</v>
      </c>
      <c r="K564" s="5"/>
      <c r="L564" s="5">
        <f>L566</f>
        <v>411.90472</v>
      </c>
      <c r="M564" s="5"/>
      <c r="N564" s="5">
        <f>N566</f>
        <v>411.90472</v>
      </c>
      <c r="O564" s="5"/>
      <c r="P564" s="5"/>
      <c r="Q564" s="5">
        <f>Q566</f>
        <v>411.90472</v>
      </c>
      <c r="R564" s="5"/>
      <c r="S564" s="5">
        <f>S566</f>
        <v>411.90472</v>
      </c>
      <c r="T564" s="5"/>
      <c r="U564" s="5"/>
      <c r="V564" s="5"/>
      <c r="W564" s="5"/>
      <c r="X564" s="5"/>
      <c r="Y564" s="5"/>
      <c r="Z564" s="5">
        <f>Z566</f>
        <v>0</v>
      </c>
      <c r="AA564" s="5"/>
      <c r="AB564" s="5">
        <f>AB566</f>
        <v>0</v>
      </c>
      <c r="AC564" s="5"/>
      <c r="AD564" s="5">
        <f>AD566</f>
        <v>0</v>
      </c>
      <c r="AE564" s="5"/>
      <c r="AF564" s="5"/>
      <c r="AG564" s="5"/>
      <c r="AH564" s="5"/>
      <c r="AI564" s="5"/>
      <c r="AJ564" s="5"/>
      <c r="AK564" s="5">
        <f>AK566</f>
        <v>0</v>
      </c>
      <c r="AL564" s="5"/>
      <c r="AM564" s="5">
        <f>AM566</f>
        <v>0</v>
      </c>
    </row>
    <row r="565" spans="1:39" ht="15.75" hidden="1" outlineLevel="7" x14ac:dyDescent="0.2">
      <c r="A565" s="138"/>
      <c r="B565" s="138"/>
      <c r="C565" s="138"/>
      <c r="D565" s="138"/>
      <c r="E565" s="11" t="s">
        <v>614</v>
      </c>
      <c r="F565" s="5"/>
      <c r="G565" s="5"/>
      <c r="H565" s="5"/>
      <c r="I565" s="5"/>
      <c r="J565" s="16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</row>
    <row r="566" spans="1:39" ht="47.25" hidden="1" outlineLevel="7" x14ac:dyDescent="0.2">
      <c r="A566" s="138"/>
      <c r="B566" s="138"/>
      <c r="C566" s="138"/>
      <c r="D566" s="138"/>
      <c r="E566" s="11" t="s">
        <v>615</v>
      </c>
      <c r="F566" s="5"/>
      <c r="G566" s="5"/>
      <c r="H566" s="5"/>
      <c r="I566" s="5"/>
      <c r="J566" s="16">
        <v>411.90472</v>
      </c>
      <c r="K566" s="5"/>
      <c r="L566" s="5">
        <f>SUM(H566:K566)</f>
        <v>411.90472</v>
      </c>
      <c r="M566" s="5"/>
      <c r="N566" s="5">
        <f>SUM(L566:M566)</f>
        <v>411.90472</v>
      </c>
      <c r="O566" s="5"/>
      <c r="P566" s="5"/>
      <c r="Q566" s="5">
        <f>SUM(N566:P566)</f>
        <v>411.90472</v>
      </c>
      <c r="R566" s="5"/>
      <c r="S566" s="5">
        <f>SUM(Q566:R566)</f>
        <v>411.90472</v>
      </c>
      <c r="T566" s="5"/>
      <c r="U566" s="5"/>
      <c r="V566" s="5"/>
      <c r="W566" s="5"/>
      <c r="X566" s="5"/>
      <c r="Y566" s="5"/>
      <c r="Z566" s="5">
        <f>SUM(X566:Y566)</f>
        <v>0</v>
      </c>
      <c r="AA566" s="5"/>
      <c r="AB566" s="5">
        <f>SUM(Z566:AA566)</f>
        <v>0</v>
      </c>
      <c r="AC566" s="5"/>
      <c r="AD566" s="5">
        <f>SUM(AB566:AC566)</f>
        <v>0</v>
      </c>
      <c r="AE566" s="5"/>
      <c r="AF566" s="5"/>
      <c r="AG566" s="5"/>
      <c r="AH566" s="5"/>
      <c r="AI566" s="5"/>
      <c r="AJ566" s="5"/>
      <c r="AK566" s="5">
        <f>SUM(AI566:AJ566)</f>
        <v>0</v>
      </c>
      <c r="AL566" s="5"/>
      <c r="AM566" s="5">
        <f>SUM(AK566:AL566)</f>
        <v>0</v>
      </c>
    </row>
    <row r="567" spans="1:39" ht="15" hidden="1" customHeight="1" outlineLevel="7" x14ac:dyDescent="0.2">
      <c r="A567" s="121"/>
      <c r="B567" s="121"/>
      <c r="C567" s="121"/>
      <c r="D567" s="121"/>
      <c r="E567" s="11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</row>
    <row r="568" spans="1:39" ht="31.5" hidden="1" x14ac:dyDescent="0.2">
      <c r="A568" s="137" t="s">
        <v>353</v>
      </c>
      <c r="B568" s="137"/>
      <c r="C568" s="137"/>
      <c r="D568" s="137"/>
      <c r="E568" s="13" t="s">
        <v>354</v>
      </c>
      <c r="F568" s="4">
        <f t="shared" ref="F568:AM568" si="442">F570+F579+F587+F594</f>
        <v>12769.7</v>
      </c>
      <c r="G568" s="4">
        <f t="shared" si="442"/>
        <v>0</v>
      </c>
      <c r="H568" s="4">
        <f t="shared" si="442"/>
        <v>12769.7</v>
      </c>
      <c r="I568" s="4">
        <f t="shared" si="442"/>
        <v>0</v>
      </c>
      <c r="J568" s="4">
        <f t="shared" si="442"/>
        <v>0</v>
      </c>
      <c r="K568" s="4">
        <f t="shared" si="442"/>
        <v>0</v>
      </c>
      <c r="L568" s="4">
        <f t="shared" si="442"/>
        <v>12769.700000000003</v>
      </c>
      <c r="M568" s="4">
        <f t="shared" si="442"/>
        <v>0</v>
      </c>
      <c r="N568" s="4">
        <f t="shared" si="442"/>
        <v>12769.700000000003</v>
      </c>
      <c r="O568" s="4">
        <f t="shared" si="442"/>
        <v>0</v>
      </c>
      <c r="P568" s="4">
        <f t="shared" si="442"/>
        <v>0</v>
      </c>
      <c r="Q568" s="4">
        <f t="shared" si="442"/>
        <v>12769.700000000003</v>
      </c>
      <c r="R568" s="4">
        <f t="shared" si="442"/>
        <v>0</v>
      </c>
      <c r="S568" s="4">
        <f t="shared" si="442"/>
        <v>12769.700000000003</v>
      </c>
      <c r="T568" s="4">
        <f t="shared" si="442"/>
        <v>11881.4</v>
      </c>
      <c r="U568" s="4">
        <f t="shared" si="442"/>
        <v>0</v>
      </c>
      <c r="V568" s="4">
        <f t="shared" si="442"/>
        <v>11881.4</v>
      </c>
      <c r="W568" s="4">
        <f t="shared" si="442"/>
        <v>0</v>
      </c>
      <c r="X568" s="4">
        <f t="shared" si="442"/>
        <v>11881.4</v>
      </c>
      <c r="Y568" s="4">
        <f t="shared" si="442"/>
        <v>0</v>
      </c>
      <c r="Z568" s="4">
        <f t="shared" si="442"/>
        <v>11881.4</v>
      </c>
      <c r="AA568" s="4">
        <f t="shared" si="442"/>
        <v>0</v>
      </c>
      <c r="AB568" s="4">
        <f t="shared" si="442"/>
        <v>11881.4</v>
      </c>
      <c r="AC568" s="4">
        <f t="shared" si="442"/>
        <v>0</v>
      </c>
      <c r="AD568" s="4">
        <f t="shared" si="442"/>
        <v>11881.4</v>
      </c>
      <c r="AE568" s="4">
        <f t="shared" si="442"/>
        <v>11313.199999999999</v>
      </c>
      <c r="AF568" s="4">
        <f t="shared" si="442"/>
        <v>0</v>
      </c>
      <c r="AG568" s="4">
        <f t="shared" si="442"/>
        <v>11313.199999999999</v>
      </c>
      <c r="AH568" s="4">
        <f t="shared" si="442"/>
        <v>0</v>
      </c>
      <c r="AI568" s="4">
        <f t="shared" si="442"/>
        <v>11313.199999999999</v>
      </c>
      <c r="AJ568" s="4">
        <f t="shared" si="442"/>
        <v>0</v>
      </c>
      <c r="AK568" s="4">
        <f t="shared" si="442"/>
        <v>11313.199999999999</v>
      </c>
      <c r="AL568" s="4">
        <f t="shared" si="442"/>
        <v>0</v>
      </c>
      <c r="AM568" s="4">
        <f t="shared" si="442"/>
        <v>11313.199999999999</v>
      </c>
    </row>
    <row r="569" spans="1:39" ht="15.75" hidden="1" x14ac:dyDescent="0.2">
      <c r="A569" s="137" t="s">
        <v>353</v>
      </c>
      <c r="B569" s="137" t="s">
        <v>552</v>
      </c>
      <c r="C569" s="137"/>
      <c r="D569" s="137"/>
      <c r="E569" s="8" t="s">
        <v>536</v>
      </c>
      <c r="F569" s="4">
        <f t="shared" ref="F569:AM569" si="443">F570+F579</f>
        <v>11971.7</v>
      </c>
      <c r="G569" s="4">
        <f t="shared" si="443"/>
        <v>0</v>
      </c>
      <c r="H569" s="4">
        <f t="shared" si="443"/>
        <v>11971.7</v>
      </c>
      <c r="I569" s="4">
        <f t="shared" si="443"/>
        <v>0</v>
      </c>
      <c r="J569" s="4">
        <f t="shared" si="443"/>
        <v>0</v>
      </c>
      <c r="K569" s="4">
        <f t="shared" si="443"/>
        <v>0</v>
      </c>
      <c r="L569" s="4">
        <f t="shared" si="443"/>
        <v>11971.700000000003</v>
      </c>
      <c r="M569" s="4">
        <f t="shared" si="443"/>
        <v>0</v>
      </c>
      <c r="N569" s="4">
        <f t="shared" si="443"/>
        <v>11971.700000000003</v>
      </c>
      <c r="O569" s="4">
        <f t="shared" si="443"/>
        <v>0</v>
      </c>
      <c r="P569" s="4">
        <f t="shared" si="443"/>
        <v>0</v>
      </c>
      <c r="Q569" s="4">
        <f t="shared" si="443"/>
        <v>11971.700000000003</v>
      </c>
      <c r="R569" s="4">
        <f t="shared" si="443"/>
        <v>0</v>
      </c>
      <c r="S569" s="4">
        <f t="shared" si="443"/>
        <v>11971.700000000003</v>
      </c>
      <c r="T569" s="4">
        <f t="shared" si="443"/>
        <v>11211.4</v>
      </c>
      <c r="U569" s="4">
        <f t="shared" si="443"/>
        <v>0</v>
      </c>
      <c r="V569" s="4">
        <f t="shared" si="443"/>
        <v>11211.4</v>
      </c>
      <c r="W569" s="4">
        <f t="shared" si="443"/>
        <v>0</v>
      </c>
      <c r="X569" s="4">
        <f t="shared" si="443"/>
        <v>11211.4</v>
      </c>
      <c r="Y569" s="4">
        <f t="shared" si="443"/>
        <v>0</v>
      </c>
      <c r="Z569" s="4">
        <f t="shared" si="443"/>
        <v>11211.4</v>
      </c>
      <c r="AA569" s="4">
        <f t="shared" si="443"/>
        <v>0</v>
      </c>
      <c r="AB569" s="4">
        <f t="shared" si="443"/>
        <v>11211.4</v>
      </c>
      <c r="AC569" s="4">
        <f t="shared" si="443"/>
        <v>0</v>
      </c>
      <c r="AD569" s="4">
        <f t="shared" si="443"/>
        <v>11211.4</v>
      </c>
      <c r="AE569" s="4">
        <f t="shared" si="443"/>
        <v>10643.199999999999</v>
      </c>
      <c r="AF569" s="4">
        <f t="shared" si="443"/>
        <v>0</v>
      </c>
      <c r="AG569" s="4">
        <f t="shared" si="443"/>
        <v>10643.199999999999</v>
      </c>
      <c r="AH569" s="4">
        <f t="shared" si="443"/>
        <v>0</v>
      </c>
      <c r="AI569" s="4">
        <f t="shared" si="443"/>
        <v>10643.199999999999</v>
      </c>
      <c r="AJ569" s="4">
        <f t="shared" si="443"/>
        <v>0</v>
      </c>
      <c r="AK569" s="4">
        <f t="shared" si="443"/>
        <v>10643.199999999999</v>
      </c>
      <c r="AL569" s="4">
        <f t="shared" si="443"/>
        <v>0</v>
      </c>
      <c r="AM569" s="4">
        <f t="shared" si="443"/>
        <v>10643.199999999999</v>
      </c>
    </row>
    <row r="570" spans="1:39" ht="47.25" hidden="1" outlineLevel="1" x14ac:dyDescent="0.2">
      <c r="A570" s="137" t="s">
        <v>353</v>
      </c>
      <c r="B570" s="137" t="s">
        <v>40</v>
      </c>
      <c r="C570" s="137"/>
      <c r="D570" s="137"/>
      <c r="E570" s="13" t="s">
        <v>41</v>
      </c>
      <c r="F570" s="4">
        <f t="shared" ref="F570:O573" si="444">F571</f>
        <v>11896.1</v>
      </c>
      <c r="G570" s="4">
        <f t="shared" si="444"/>
        <v>0</v>
      </c>
      <c r="H570" s="4">
        <f t="shared" si="444"/>
        <v>11896.1</v>
      </c>
      <c r="I570" s="4">
        <f t="shared" si="444"/>
        <v>0</v>
      </c>
      <c r="J570" s="4">
        <f t="shared" si="444"/>
        <v>0</v>
      </c>
      <c r="K570" s="4">
        <f t="shared" si="444"/>
        <v>0</v>
      </c>
      <c r="L570" s="4">
        <f t="shared" si="444"/>
        <v>11896.100000000002</v>
      </c>
      <c r="M570" s="4">
        <f t="shared" si="444"/>
        <v>0</v>
      </c>
      <c r="N570" s="4">
        <f t="shared" si="444"/>
        <v>11896.100000000002</v>
      </c>
      <c r="O570" s="4">
        <f t="shared" si="444"/>
        <v>0</v>
      </c>
      <c r="P570" s="4">
        <f t="shared" ref="P570:Y573" si="445">P571</f>
        <v>0</v>
      </c>
      <c r="Q570" s="4">
        <f t="shared" si="445"/>
        <v>11896.100000000002</v>
      </c>
      <c r="R570" s="4">
        <f t="shared" si="445"/>
        <v>0</v>
      </c>
      <c r="S570" s="4">
        <f t="shared" si="445"/>
        <v>11896.100000000002</v>
      </c>
      <c r="T570" s="4">
        <f t="shared" si="445"/>
        <v>11135.8</v>
      </c>
      <c r="U570" s="4">
        <f t="shared" si="445"/>
        <v>0</v>
      </c>
      <c r="V570" s="4">
        <f t="shared" si="445"/>
        <v>11135.8</v>
      </c>
      <c r="W570" s="4">
        <f t="shared" si="445"/>
        <v>0</v>
      </c>
      <c r="X570" s="4">
        <f t="shared" si="445"/>
        <v>11135.8</v>
      </c>
      <c r="Y570" s="4">
        <f t="shared" si="445"/>
        <v>0</v>
      </c>
      <c r="Z570" s="4">
        <f t="shared" ref="Z570:AI573" si="446">Z571</f>
        <v>11135.8</v>
      </c>
      <c r="AA570" s="4">
        <f t="shared" si="446"/>
        <v>0</v>
      </c>
      <c r="AB570" s="4">
        <f t="shared" si="446"/>
        <v>11135.8</v>
      </c>
      <c r="AC570" s="4">
        <f t="shared" si="446"/>
        <v>0</v>
      </c>
      <c r="AD570" s="4">
        <f t="shared" si="446"/>
        <v>11135.8</v>
      </c>
      <c r="AE570" s="4">
        <f t="shared" si="446"/>
        <v>10567.599999999999</v>
      </c>
      <c r="AF570" s="4">
        <f t="shared" si="446"/>
        <v>0</v>
      </c>
      <c r="AG570" s="4">
        <f t="shared" si="446"/>
        <v>10567.599999999999</v>
      </c>
      <c r="AH570" s="4">
        <f t="shared" si="446"/>
        <v>0</v>
      </c>
      <c r="AI570" s="4">
        <f t="shared" si="446"/>
        <v>10567.599999999999</v>
      </c>
      <c r="AJ570" s="4">
        <f t="shared" ref="AJ570:AM573" si="447">AJ571</f>
        <v>0</v>
      </c>
      <c r="AK570" s="4">
        <f t="shared" si="447"/>
        <v>10567.599999999999</v>
      </c>
      <c r="AL570" s="4">
        <f t="shared" si="447"/>
        <v>0</v>
      </c>
      <c r="AM570" s="4">
        <f t="shared" si="447"/>
        <v>10567.599999999999</v>
      </c>
    </row>
    <row r="571" spans="1:39" ht="31.5" hidden="1" outlineLevel="2" x14ac:dyDescent="0.2">
      <c r="A571" s="137" t="s">
        <v>353</v>
      </c>
      <c r="B571" s="137" t="s">
        <v>40</v>
      </c>
      <c r="C571" s="137" t="s">
        <v>170</v>
      </c>
      <c r="D571" s="137"/>
      <c r="E571" s="13" t="s">
        <v>171</v>
      </c>
      <c r="F571" s="4">
        <f t="shared" si="444"/>
        <v>11896.1</v>
      </c>
      <c r="G571" s="4">
        <f t="shared" si="444"/>
        <v>0</v>
      </c>
      <c r="H571" s="4">
        <f t="shared" si="444"/>
        <v>11896.1</v>
      </c>
      <c r="I571" s="4">
        <f t="shared" si="444"/>
        <v>0</v>
      </c>
      <c r="J571" s="4">
        <f t="shared" si="444"/>
        <v>0</v>
      </c>
      <c r="K571" s="4">
        <f t="shared" si="444"/>
        <v>0</v>
      </c>
      <c r="L571" s="4">
        <f t="shared" si="444"/>
        <v>11896.100000000002</v>
      </c>
      <c r="M571" s="4">
        <f t="shared" si="444"/>
        <v>0</v>
      </c>
      <c r="N571" s="4">
        <f t="shared" si="444"/>
        <v>11896.100000000002</v>
      </c>
      <c r="O571" s="4">
        <f t="shared" si="444"/>
        <v>0</v>
      </c>
      <c r="P571" s="4">
        <f t="shared" si="445"/>
        <v>0</v>
      </c>
      <c r="Q571" s="4">
        <f t="shared" si="445"/>
        <v>11896.100000000002</v>
      </c>
      <c r="R571" s="4">
        <f t="shared" si="445"/>
        <v>0</v>
      </c>
      <c r="S571" s="4">
        <f t="shared" si="445"/>
        <v>11896.100000000002</v>
      </c>
      <c r="T571" s="4">
        <f t="shared" si="445"/>
        <v>11135.8</v>
      </c>
      <c r="U571" s="4">
        <f t="shared" si="445"/>
        <v>0</v>
      </c>
      <c r="V571" s="4">
        <f t="shared" si="445"/>
        <v>11135.8</v>
      </c>
      <c r="W571" s="4">
        <f t="shared" si="445"/>
        <v>0</v>
      </c>
      <c r="X571" s="4">
        <f t="shared" si="445"/>
        <v>11135.8</v>
      </c>
      <c r="Y571" s="4">
        <f t="shared" si="445"/>
        <v>0</v>
      </c>
      <c r="Z571" s="4">
        <f t="shared" si="446"/>
        <v>11135.8</v>
      </c>
      <c r="AA571" s="4">
        <f t="shared" si="446"/>
        <v>0</v>
      </c>
      <c r="AB571" s="4">
        <f t="shared" si="446"/>
        <v>11135.8</v>
      </c>
      <c r="AC571" s="4">
        <f t="shared" si="446"/>
        <v>0</v>
      </c>
      <c r="AD571" s="4">
        <f t="shared" si="446"/>
        <v>11135.8</v>
      </c>
      <c r="AE571" s="4">
        <f t="shared" si="446"/>
        <v>10567.599999999999</v>
      </c>
      <c r="AF571" s="4">
        <f t="shared" si="446"/>
        <v>0</v>
      </c>
      <c r="AG571" s="4">
        <f t="shared" si="446"/>
        <v>10567.599999999999</v>
      </c>
      <c r="AH571" s="4">
        <f t="shared" si="446"/>
        <v>0</v>
      </c>
      <c r="AI571" s="4">
        <f t="shared" si="446"/>
        <v>10567.599999999999</v>
      </c>
      <c r="AJ571" s="4">
        <f t="shared" si="447"/>
        <v>0</v>
      </c>
      <c r="AK571" s="4">
        <f t="shared" si="447"/>
        <v>10567.599999999999</v>
      </c>
      <c r="AL571" s="4">
        <f t="shared" si="447"/>
        <v>0</v>
      </c>
      <c r="AM571" s="4">
        <f t="shared" si="447"/>
        <v>10567.599999999999</v>
      </c>
    </row>
    <row r="572" spans="1:39" ht="47.25" hidden="1" outlineLevel="3" x14ac:dyDescent="0.2">
      <c r="A572" s="137" t="s">
        <v>353</v>
      </c>
      <c r="B572" s="137" t="s">
        <v>40</v>
      </c>
      <c r="C572" s="137" t="s">
        <v>188</v>
      </c>
      <c r="D572" s="137"/>
      <c r="E572" s="13" t="s">
        <v>189</v>
      </c>
      <c r="F572" s="4">
        <f t="shared" si="444"/>
        <v>11896.1</v>
      </c>
      <c r="G572" s="4">
        <f t="shared" si="444"/>
        <v>0</v>
      </c>
      <c r="H572" s="4">
        <f t="shared" si="444"/>
        <v>11896.1</v>
      </c>
      <c r="I572" s="4">
        <f t="shared" si="444"/>
        <v>0</v>
      </c>
      <c r="J572" s="4">
        <f t="shared" si="444"/>
        <v>0</v>
      </c>
      <c r="K572" s="4">
        <f t="shared" si="444"/>
        <v>0</v>
      </c>
      <c r="L572" s="4">
        <f t="shared" si="444"/>
        <v>11896.100000000002</v>
      </c>
      <c r="M572" s="4">
        <f t="shared" si="444"/>
        <v>0</v>
      </c>
      <c r="N572" s="4">
        <f t="shared" si="444"/>
        <v>11896.100000000002</v>
      </c>
      <c r="O572" s="4">
        <f t="shared" si="444"/>
        <v>0</v>
      </c>
      <c r="P572" s="4">
        <f t="shared" si="445"/>
        <v>0</v>
      </c>
      <c r="Q572" s="4">
        <f t="shared" si="445"/>
        <v>11896.100000000002</v>
      </c>
      <c r="R572" s="4">
        <f t="shared" si="445"/>
        <v>0</v>
      </c>
      <c r="S572" s="4">
        <f t="shared" si="445"/>
        <v>11896.100000000002</v>
      </c>
      <c r="T572" s="4">
        <f t="shared" si="445"/>
        <v>11135.8</v>
      </c>
      <c r="U572" s="4">
        <f t="shared" si="445"/>
        <v>0</v>
      </c>
      <c r="V572" s="4">
        <f t="shared" si="445"/>
        <v>11135.8</v>
      </c>
      <c r="W572" s="4">
        <f t="shared" si="445"/>
        <v>0</v>
      </c>
      <c r="X572" s="4">
        <f t="shared" si="445"/>
        <v>11135.8</v>
      </c>
      <c r="Y572" s="4">
        <f t="shared" si="445"/>
        <v>0</v>
      </c>
      <c r="Z572" s="4">
        <f t="shared" si="446"/>
        <v>11135.8</v>
      </c>
      <c r="AA572" s="4">
        <f t="shared" si="446"/>
        <v>0</v>
      </c>
      <c r="AB572" s="4">
        <f t="shared" si="446"/>
        <v>11135.8</v>
      </c>
      <c r="AC572" s="4">
        <f t="shared" si="446"/>
        <v>0</v>
      </c>
      <c r="AD572" s="4">
        <f t="shared" si="446"/>
        <v>11135.8</v>
      </c>
      <c r="AE572" s="4">
        <f t="shared" si="446"/>
        <v>10567.599999999999</v>
      </c>
      <c r="AF572" s="4">
        <f t="shared" si="446"/>
        <v>0</v>
      </c>
      <c r="AG572" s="4">
        <f t="shared" si="446"/>
        <v>10567.599999999999</v>
      </c>
      <c r="AH572" s="4">
        <f t="shared" si="446"/>
        <v>0</v>
      </c>
      <c r="AI572" s="4">
        <f t="shared" si="446"/>
        <v>10567.599999999999</v>
      </c>
      <c r="AJ572" s="4">
        <f t="shared" si="447"/>
        <v>0</v>
      </c>
      <c r="AK572" s="4">
        <f t="shared" si="447"/>
        <v>10567.599999999999</v>
      </c>
      <c r="AL572" s="4">
        <f t="shared" si="447"/>
        <v>0</v>
      </c>
      <c r="AM572" s="4">
        <f t="shared" si="447"/>
        <v>10567.599999999999</v>
      </c>
    </row>
    <row r="573" spans="1:39" ht="31.5" hidden="1" outlineLevel="4" x14ac:dyDescent="0.2">
      <c r="A573" s="137" t="s">
        <v>353</v>
      </c>
      <c r="B573" s="137" t="s">
        <v>40</v>
      </c>
      <c r="C573" s="137" t="s">
        <v>274</v>
      </c>
      <c r="D573" s="137"/>
      <c r="E573" s="13" t="s">
        <v>57</v>
      </c>
      <c r="F573" s="4">
        <f t="shared" si="444"/>
        <v>11896.1</v>
      </c>
      <c r="G573" s="4">
        <f t="shared" si="444"/>
        <v>0</v>
      </c>
      <c r="H573" s="4">
        <f t="shared" si="444"/>
        <v>11896.1</v>
      </c>
      <c r="I573" s="4">
        <f t="shared" si="444"/>
        <v>0</v>
      </c>
      <c r="J573" s="4">
        <f t="shared" si="444"/>
        <v>0</v>
      </c>
      <c r="K573" s="4">
        <f t="shared" si="444"/>
        <v>0</v>
      </c>
      <c r="L573" s="4">
        <f t="shared" si="444"/>
        <v>11896.100000000002</v>
      </c>
      <c r="M573" s="4">
        <f t="shared" si="444"/>
        <v>0</v>
      </c>
      <c r="N573" s="4">
        <f t="shared" si="444"/>
        <v>11896.100000000002</v>
      </c>
      <c r="O573" s="4">
        <f t="shared" si="444"/>
        <v>0</v>
      </c>
      <c r="P573" s="4">
        <f t="shared" si="445"/>
        <v>0</v>
      </c>
      <c r="Q573" s="4">
        <f t="shared" si="445"/>
        <v>11896.100000000002</v>
      </c>
      <c r="R573" s="4">
        <f t="shared" si="445"/>
        <v>0</v>
      </c>
      <c r="S573" s="4">
        <f t="shared" si="445"/>
        <v>11896.100000000002</v>
      </c>
      <c r="T573" s="4">
        <f t="shared" si="445"/>
        <v>11135.8</v>
      </c>
      <c r="U573" s="4">
        <f t="shared" si="445"/>
        <v>0</v>
      </c>
      <c r="V573" s="4">
        <f t="shared" si="445"/>
        <v>11135.8</v>
      </c>
      <c r="W573" s="4">
        <f t="shared" si="445"/>
        <v>0</v>
      </c>
      <c r="X573" s="4">
        <f t="shared" si="445"/>
        <v>11135.8</v>
      </c>
      <c r="Y573" s="4">
        <f t="shared" si="445"/>
        <v>0</v>
      </c>
      <c r="Z573" s="4">
        <f t="shared" si="446"/>
        <v>11135.8</v>
      </c>
      <c r="AA573" s="4">
        <f t="shared" si="446"/>
        <v>0</v>
      </c>
      <c r="AB573" s="4">
        <f t="shared" si="446"/>
        <v>11135.8</v>
      </c>
      <c r="AC573" s="4">
        <f t="shared" si="446"/>
        <v>0</v>
      </c>
      <c r="AD573" s="4">
        <f t="shared" si="446"/>
        <v>11135.8</v>
      </c>
      <c r="AE573" s="4">
        <f t="shared" si="446"/>
        <v>10567.599999999999</v>
      </c>
      <c r="AF573" s="4">
        <f t="shared" si="446"/>
        <v>0</v>
      </c>
      <c r="AG573" s="4">
        <f t="shared" si="446"/>
        <v>10567.599999999999</v>
      </c>
      <c r="AH573" s="4">
        <f t="shared" si="446"/>
        <v>0</v>
      </c>
      <c r="AI573" s="4">
        <f t="shared" si="446"/>
        <v>10567.599999999999</v>
      </c>
      <c r="AJ573" s="4">
        <f t="shared" si="447"/>
        <v>0</v>
      </c>
      <c r="AK573" s="4">
        <f t="shared" si="447"/>
        <v>10567.599999999999</v>
      </c>
      <c r="AL573" s="4">
        <f t="shared" si="447"/>
        <v>0</v>
      </c>
      <c r="AM573" s="4">
        <f t="shared" si="447"/>
        <v>10567.599999999999</v>
      </c>
    </row>
    <row r="574" spans="1:39" ht="15.75" hidden="1" outlineLevel="5" x14ac:dyDescent="0.2">
      <c r="A574" s="137" t="s">
        <v>353</v>
      </c>
      <c r="B574" s="137" t="s">
        <v>40</v>
      </c>
      <c r="C574" s="137" t="s">
        <v>355</v>
      </c>
      <c r="D574" s="137"/>
      <c r="E574" s="13" t="s">
        <v>59</v>
      </c>
      <c r="F574" s="4">
        <f t="shared" ref="F574:O574" si="448">F575+F577+F578</f>
        <v>11896.1</v>
      </c>
      <c r="G574" s="4">
        <f t="shared" si="448"/>
        <v>0</v>
      </c>
      <c r="H574" s="4">
        <f t="shared" si="448"/>
        <v>11896.1</v>
      </c>
      <c r="I574" s="4">
        <f t="shared" si="448"/>
        <v>0</v>
      </c>
      <c r="J574" s="4">
        <f t="shared" si="448"/>
        <v>0</v>
      </c>
      <c r="K574" s="4">
        <f t="shared" si="448"/>
        <v>0</v>
      </c>
      <c r="L574" s="4">
        <f t="shared" si="448"/>
        <v>11896.100000000002</v>
      </c>
      <c r="M574" s="4">
        <f t="shared" si="448"/>
        <v>0</v>
      </c>
      <c r="N574" s="4">
        <f t="shared" si="448"/>
        <v>11896.100000000002</v>
      </c>
      <c r="O574" s="4">
        <f t="shared" si="448"/>
        <v>0</v>
      </c>
      <c r="P574" s="4">
        <f t="shared" ref="P574:AM574" si="449">P575+P577+P578+P576</f>
        <v>0</v>
      </c>
      <c r="Q574" s="4">
        <f t="shared" si="449"/>
        <v>11896.100000000002</v>
      </c>
      <c r="R574" s="4">
        <f t="shared" si="449"/>
        <v>0</v>
      </c>
      <c r="S574" s="4">
        <f t="shared" si="449"/>
        <v>11896.100000000002</v>
      </c>
      <c r="T574" s="4">
        <f t="shared" si="449"/>
        <v>11135.8</v>
      </c>
      <c r="U574" s="4">
        <f t="shared" si="449"/>
        <v>0</v>
      </c>
      <c r="V574" s="4">
        <f t="shared" si="449"/>
        <v>11135.8</v>
      </c>
      <c r="W574" s="4">
        <f t="shared" si="449"/>
        <v>0</v>
      </c>
      <c r="X574" s="4">
        <f t="shared" si="449"/>
        <v>11135.8</v>
      </c>
      <c r="Y574" s="4">
        <f t="shared" si="449"/>
        <v>0</v>
      </c>
      <c r="Z574" s="4">
        <f t="shared" si="449"/>
        <v>11135.8</v>
      </c>
      <c r="AA574" s="4">
        <f t="shared" si="449"/>
        <v>0</v>
      </c>
      <c r="AB574" s="4">
        <f t="shared" si="449"/>
        <v>11135.8</v>
      </c>
      <c r="AC574" s="4">
        <f t="shared" si="449"/>
        <v>0</v>
      </c>
      <c r="AD574" s="4">
        <f t="shared" si="449"/>
        <v>11135.8</v>
      </c>
      <c r="AE574" s="4">
        <f t="shared" si="449"/>
        <v>10567.599999999999</v>
      </c>
      <c r="AF574" s="4">
        <f t="shared" si="449"/>
        <v>0</v>
      </c>
      <c r="AG574" s="4">
        <f t="shared" si="449"/>
        <v>10567.599999999999</v>
      </c>
      <c r="AH574" s="4">
        <f t="shared" si="449"/>
        <v>0</v>
      </c>
      <c r="AI574" s="4">
        <f t="shared" si="449"/>
        <v>10567.599999999999</v>
      </c>
      <c r="AJ574" s="4">
        <f t="shared" si="449"/>
        <v>0</v>
      </c>
      <c r="AK574" s="4">
        <f t="shared" si="449"/>
        <v>10567.599999999999</v>
      </c>
      <c r="AL574" s="4">
        <f t="shared" si="449"/>
        <v>0</v>
      </c>
      <c r="AM574" s="4">
        <f t="shared" si="449"/>
        <v>10567.599999999999</v>
      </c>
    </row>
    <row r="575" spans="1:39" ht="63" hidden="1" outlineLevel="7" x14ac:dyDescent="0.2">
      <c r="A575" s="138" t="s">
        <v>353</v>
      </c>
      <c r="B575" s="138" t="s">
        <v>40</v>
      </c>
      <c r="C575" s="138" t="s">
        <v>355</v>
      </c>
      <c r="D575" s="138" t="s">
        <v>8</v>
      </c>
      <c r="E575" s="11" t="s">
        <v>9</v>
      </c>
      <c r="F575" s="5">
        <v>11334.1</v>
      </c>
      <c r="G575" s="5"/>
      <c r="H575" s="5">
        <f>SUM(F575:G575)</f>
        <v>11334.1</v>
      </c>
      <c r="I575" s="5"/>
      <c r="J575" s="5"/>
      <c r="K575" s="5">
        <v>-1.425</v>
      </c>
      <c r="L575" s="5">
        <f>SUM(H575:K575)</f>
        <v>11332.675000000001</v>
      </c>
      <c r="M575" s="5"/>
      <c r="N575" s="5">
        <f>SUM(L575:M575)</f>
        <v>11332.675000000001</v>
      </c>
      <c r="O575" s="5"/>
      <c r="P575" s="5">
        <v>-17.939229999999998</v>
      </c>
      <c r="Q575" s="5">
        <f>SUM(N575:P575)</f>
        <v>11314.735770000001</v>
      </c>
      <c r="R575" s="5"/>
      <c r="S575" s="5">
        <f>SUM(Q575:R575)</f>
        <v>11314.735770000001</v>
      </c>
      <c r="T575" s="5">
        <v>10633</v>
      </c>
      <c r="U575" s="5"/>
      <c r="V575" s="5">
        <f>SUM(T575:U575)</f>
        <v>10633</v>
      </c>
      <c r="W575" s="5"/>
      <c r="X575" s="5">
        <f>SUM(V575:W575)</f>
        <v>10633</v>
      </c>
      <c r="Y575" s="5"/>
      <c r="Z575" s="5">
        <f>SUM(X575:Y575)</f>
        <v>10633</v>
      </c>
      <c r="AA575" s="5"/>
      <c r="AB575" s="5">
        <f>SUM(Z575:AA575)</f>
        <v>10633</v>
      </c>
      <c r="AC575" s="5"/>
      <c r="AD575" s="5">
        <f>SUM(AB575:AC575)</f>
        <v>10633</v>
      </c>
      <c r="AE575" s="5">
        <v>10064.799999999999</v>
      </c>
      <c r="AF575" s="5"/>
      <c r="AG575" s="5">
        <f>SUM(AE575:AF575)</f>
        <v>10064.799999999999</v>
      </c>
      <c r="AH575" s="5"/>
      <c r="AI575" s="5">
        <f>SUM(AG575:AH575)</f>
        <v>10064.799999999999</v>
      </c>
      <c r="AJ575" s="5"/>
      <c r="AK575" s="5">
        <f>SUM(AI575:AJ575)</f>
        <v>10064.799999999999</v>
      </c>
      <c r="AL575" s="5"/>
      <c r="AM575" s="5">
        <f>SUM(AK575:AL575)</f>
        <v>10064.799999999999</v>
      </c>
    </row>
    <row r="576" spans="1:39" ht="15.75" hidden="1" outlineLevel="7" x14ac:dyDescent="0.2">
      <c r="A576" s="138" t="s">
        <v>353</v>
      </c>
      <c r="B576" s="138" t="s">
        <v>40</v>
      </c>
      <c r="C576" s="138" t="s">
        <v>355</v>
      </c>
      <c r="D576" s="138" t="s">
        <v>33</v>
      </c>
      <c r="E576" s="11" t="s">
        <v>34</v>
      </c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>
        <v>17.939229999999998</v>
      </c>
      <c r="Q576" s="5">
        <f>SUM(N576:P576)</f>
        <v>17.939229999999998</v>
      </c>
      <c r="R576" s="5"/>
      <c r="S576" s="5">
        <f>SUM(Q576:R576)</f>
        <v>17.939229999999998</v>
      </c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5"/>
      <c r="AM576" s="5"/>
    </row>
    <row r="577" spans="1:39" ht="31.5" hidden="1" outlineLevel="7" x14ac:dyDescent="0.2">
      <c r="A577" s="138" t="s">
        <v>353</v>
      </c>
      <c r="B577" s="138" t="s">
        <v>40</v>
      </c>
      <c r="C577" s="138" t="s">
        <v>355</v>
      </c>
      <c r="D577" s="138" t="s">
        <v>11</v>
      </c>
      <c r="E577" s="11" t="s">
        <v>12</v>
      </c>
      <c r="F577" s="5">
        <v>559.79999999999995</v>
      </c>
      <c r="G577" s="5"/>
      <c r="H577" s="5">
        <f>SUM(F577:G577)</f>
        <v>559.79999999999995</v>
      </c>
      <c r="I577" s="5"/>
      <c r="J577" s="5"/>
      <c r="K577" s="5">
        <v>1.425</v>
      </c>
      <c r="L577" s="5">
        <f>SUM(H577:K577)</f>
        <v>561.22499999999991</v>
      </c>
      <c r="M577" s="5"/>
      <c r="N577" s="5">
        <f>SUM(L577:M577)</f>
        <v>561.22499999999991</v>
      </c>
      <c r="O577" s="5"/>
      <c r="P577" s="5"/>
      <c r="Q577" s="5">
        <f>SUM(N577:P577)</f>
        <v>561.22499999999991</v>
      </c>
      <c r="R577" s="5"/>
      <c r="S577" s="5">
        <f>SUM(Q577:R577)</f>
        <v>561.22499999999991</v>
      </c>
      <c r="T577" s="5">
        <v>502.8</v>
      </c>
      <c r="U577" s="5"/>
      <c r="V577" s="5">
        <f>SUM(T577:U577)</f>
        <v>502.8</v>
      </c>
      <c r="W577" s="5"/>
      <c r="X577" s="5">
        <f>SUM(V577:W577)</f>
        <v>502.8</v>
      </c>
      <c r="Y577" s="5"/>
      <c r="Z577" s="5">
        <f>SUM(X577:Y577)</f>
        <v>502.8</v>
      </c>
      <c r="AA577" s="5"/>
      <c r="AB577" s="5">
        <f>SUM(Z577:AA577)</f>
        <v>502.8</v>
      </c>
      <c r="AC577" s="5"/>
      <c r="AD577" s="5">
        <f>SUM(AB577:AC577)</f>
        <v>502.8</v>
      </c>
      <c r="AE577" s="5">
        <v>502.8</v>
      </c>
      <c r="AF577" s="5"/>
      <c r="AG577" s="5">
        <f>SUM(AE577:AF577)</f>
        <v>502.8</v>
      </c>
      <c r="AH577" s="5"/>
      <c r="AI577" s="5">
        <f>SUM(AG577:AH577)</f>
        <v>502.8</v>
      </c>
      <c r="AJ577" s="5"/>
      <c r="AK577" s="5">
        <f>SUM(AI577:AJ577)</f>
        <v>502.8</v>
      </c>
      <c r="AL577" s="5"/>
      <c r="AM577" s="5">
        <f>SUM(AK577:AL577)</f>
        <v>502.8</v>
      </c>
    </row>
    <row r="578" spans="1:39" ht="15.75" hidden="1" outlineLevel="7" x14ac:dyDescent="0.2">
      <c r="A578" s="138" t="s">
        <v>353</v>
      </c>
      <c r="B578" s="138" t="s">
        <v>40</v>
      </c>
      <c r="C578" s="138" t="s">
        <v>355</v>
      </c>
      <c r="D578" s="138" t="s">
        <v>27</v>
      </c>
      <c r="E578" s="11" t="s">
        <v>28</v>
      </c>
      <c r="F578" s="5">
        <v>2.2000000000000002</v>
      </c>
      <c r="G578" s="5"/>
      <c r="H578" s="5">
        <f>SUM(F578:G578)</f>
        <v>2.2000000000000002</v>
      </c>
      <c r="I578" s="5"/>
      <c r="J578" s="5"/>
      <c r="K578" s="5"/>
      <c r="L578" s="5">
        <f>SUM(H578:K578)</f>
        <v>2.2000000000000002</v>
      </c>
      <c r="M578" s="5"/>
      <c r="N578" s="5">
        <f>SUM(L578:M578)</f>
        <v>2.2000000000000002</v>
      </c>
      <c r="O578" s="5"/>
      <c r="P578" s="5"/>
      <c r="Q578" s="5">
        <f>SUM(N578:P578)</f>
        <v>2.2000000000000002</v>
      </c>
      <c r="R578" s="5"/>
      <c r="S578" s="5">
        <f>SUM(Q578:R578)</f>
        <v>2.2000000000000002</v>
      </c>
      <c r="T578" s="5"/>
      <c r="U578" s="5"/>
      <c r="V578" s="5"/>
      <c r="W578" s="5"/>
      <c r="X578" s="5">
        <f>SUM(V578:W578)</f>
        <v>0</v>
      </c>
      <c r="Y578" s="5"/>
      <c r="Z578" s="5">
        <f>SUM(X578:Y578)</f>
        <v>0</v>
      </c>
      <c r="AA578" s="5"/>
      <c r="AB578" s="5">
        <f>SUM(Z578:AA578)</f>
        <v>0</v>
      </c>
      <c r="AC578" s="5"/>
      <c r="AD578" s="5">
        <f>SUM(AB578:AC578)</f>
        <v>0</v>
      </c>
      <c r="AE578" s="5"/>
      <c r="AF578" s="5"/>
      <c r="AG578" s="5"/>
      <c r="AH578" s="5"/>
      <c r="AI578" s="5">
        <f>SUM(AG578:AH578)</f>
        <v>0</v>
      </c>
      <c r="AJ578" s="5"/>
      <c r="AK578" s="5">
        <f>SUM(AI578:AJ578)</f>
        <v>0</v>
      </c>
      <c r="AL578" s="5"/>
      <c r="AM578" s="5">
        <f>SUM(AK578:AL578)</f>
        <v>0</v>
      </c>
    </row>
    <row r="579" spans="1:39" ht="15.75" hidden="1" outlineLevel="1" x14ac:dyDescent="0.2">
      <c r="A579" s="137" t="s">
        <v>353</v>
      </c>
      <c r="B579" s="137" t="s">
        <v>15</v>
      </c>
      <c r="C579" s="137"/>
      <c r="D579" s="137"/>
      <c r="E579" s="13" t="s">
        <v>16</v>
      </c>
      <c r="F579" s="4">
        <f t="shared" ref="F579:O582" si="450">F580</f>
        <v>75.599999999999994</v>
      </c>
      <c r="G579" s="4">
        <f t="shared" si="450"/>
        <v>0</v>
      </c>
      <c r="H579" s="4">
        <f t="shared" si="450"/>
        <v>75.599999999999994</v>
      </c>
      <c r="I579" s="4">
        <f t="shared" si="450"/>
        <v>0</v>
      </c>
      <c r="J579" s="4">
        <f t="shared" si="450"/>
        <v>0</v>
      </c>
      <c r="K579" s="4">
        <f t="shared" si="450"/>
        <v>0</v>
      </c>
      <c r="L579" s="4">
        <f t="shared" si="450"/>
        <v>75.599999999999994</v>
      </c>
      <c r="M579" s="4">
        <f t="shared" si="450"/>
        <v>0</v>
      </c>
      <c r="N579" s="4">
        <f t="shared" si="450"/>
        <v>75.599999999999994</v>
      </c>
      <c r="O579" s="4">
        <f t="shared" si="450"/>
        <v>0</v>
      </c>
      <c r="P579" s="4">
        <f t="shared" ref="P579:Y582" si="451">P580</f>
        <v>0</v>
      </c>
      <c r="Q579" s="4">
        <f t="shared" si="451"/>
        <v>75.599999999999994</v>
      </c>
      <c r="R579" s="4">
        <f t="shared" si="451"/>
        <v>0</v>
      </c>
      <c r="S579" s="4">
        <f t="shared" si="451"/>
        <v>75.599999999999994</v>
      </c>
      <c r="T579" s="4">
        <f t="shared" si="451"/>
        <v>75.599999999999994</v>
      </c>
      <c r="U579" s="4">
        <f t="shared" si="451"/>
        <v>0</v>
      </c>
      <c r="V579" s="4">
        <f t="shared" si="451"/>
        <v>75.599999999999994</v>
      </c>
      <c r="W579" s="4">
        <f t="shared" si="451"/>
        <v>0</v>
      </c>
      <c r="X579" s="4">
        <f t="shared" si="451"/>
        <v>75.599999999999994</v>
      </c>
      <c r="Y579" s="4">
        <f t="shared" si="451"/>
        <v>0</v>
      </c>
      <c r="Z579" s="4">
        <f t="shared" ref="Z579:AI582" si="452">Z580</f>
        <v>75.599999999999994</v>
      </c>
      <c r="AA579" s="4">
        <f t="shared" si="452"/>
        <v>0</v>
      </c>
      <c r="AB579" s="4">
        <f t="shared" si="452"/>
        <v>75.599999999999994</v>
      </c>
      <c r="AC579" s="4">
        <f t="shared" si="452"/>
        <v>0</v>
      </c>
      <c r="AD579" s="4">
        <f t="shared" si="452"/>
        <v>75.599999999999994</v>
      </c>
      <c r="AE579" s="4">
        <f t="shared" si="452"/>
        <v>75.599999999999994</v>
      </c>
      <c r="AF579" s="4">
        <f t="shared" si="452"/>
        <v>0</v>
      </c>
      <c r="AG579" s="4">
        <f t="shared" si="452"/>
        <v>75.599999999999994</v>
      </c>
      <c r="AH579" s="4">
        <f t="shared" si="452"/>
        <v>0</v>
      </c>
      <c r="AI579" s="4">
        <f t="shared" si="452"/>
        <v>75.599999999999994</v>
      </c>
      <c r="AJ579" s="4">
        <f t="shared" ref="AJ579:AM582" si="453">AJ580</f>
        <v>0</v>
      </c>
      <c r="AK579" s="4">
        <f t="shared" si="453"/>
        <v>75.599999999999994</v>
      </c>
      <c r="AL579" s="4">
        <f t="shared" si="453"/>
        <v>0</v>
      </c>
      <c r="AM579" s="4">
        <f t="shared" si="453"/>
        <v>75.599999999999994</v>
      </c>
    </row>
    <row r="580" spans="1:39" ht="31.5" hidden="1" outlineLevel="2" x14ac:dyDescent="0.2">
      <c r="A580" s="137" t="s">
        <v>353</v>
      </c>
      <c r="B580" s="137" t="s">
        <v>15</v>
      </c>
      <c r="C580" s="137" t="s">
        <v>52</v>
      </c>
      <c r="D580" s="137"/>
      <c r="E580" s="13" t="s">
        <v>53</v>
      </c>
      <c r="F580" s="4">
        <f t="shared" si="450"/>
        <v>75.599999999999994</v>
      </c>
      <c r="G580" s="4">
        <f t="shared" si="450"/>
        <v>0</v>
      </c>
      <c r="H580" s="4">
        <f t="shared" si="450"/>
        <v>75.599999999999994</v>
      </c>
      <c r="I580" s="4">
        <f t="shared" si="450"/>
        <v>0</v>
      </c>
      <c r="J580" s="4">
        <f t="shared" si="450"/>
        <v>0</v>
      </c>
      <c r="K580" s="4">
        <f t="shared" si="450"/>
        <v>0</v>
      </c>
      <c r="L580" s="4">
        <f t="shared" si="450"/>
        <v>75.599999999999994</v>
      </c>
      <c r="M580" s="4">
        <f t="shared" si="450"/>
        <v>0</v>
      </c>
      <c r="N580" s="4">
        <f t="shared" si="450"/>
        <v>75.599999999999994</v>
      </c>
      <c r="O580" s="4">
        <f t="shared" si="450"/>
        <v>0</v>
      </c>
      <c r="P580" s="4">
        <f t="shared" si="451"/>
        <v>0</v>
      </c>
      <c r="Q580" s="4">
        <f t="shared" si="451"/>
        <v>75.599999999999994</v>
      </c>
      <c r="R580" s="4">
        <f t="shared" si="451"/>
        <v>0</v>
      </c>
      <c r="S580" s="4">
        <f t="shared" si="451"/>
        <v>75.599999999999994</v>
      </c>
      <c r="T580" s="4">
        <f t="shared" si="451"/>
        <v>75.599999999999994</v>
      </c>
      <c r="U580" s="4">
        <f t="shared" si="451"/>
        <v>0</v>
      </c>
      <c r="V580" s="4">
        <f t="shared" si="451"/>
        <v>75.599999999999994</v>
      </c>
      <c r="W580" s="4">
        <f t="shared" si="451"/>
        <v>0</v>
      </c>
      <c r="X580" s="4">
        <f t="shared" si="451"/>
        <v>75.599999999999994</v>
      </c>
      <c r="Y580" s="4">
        <f t="shared" si="451"/>
        <v>0</v>
      </c>
      <c r="Z580" s="4">
        <f t="shared" si="452"/>
        <v>75.599999999999994</v>
      </c>
      <c r="AA580" s="4">
        <f t="shared" si="452"/>
        <v>0</v>
      </c>
      <c r="AB580" s="4">
        <f t="shared" si="452"/>
        <v>75.599999999999994</v>
      </c>
      <c r="AC580" s="4">
        <f t="shared" si="452"/>
        <v>0</v>
      </c>
      <c r="AD580" s="4">
        <f t="shared" si="452"/>
        <v>75.599999999999994</v>
      </c>
      <c r="AE580" s="4">
        <f t="shared" si="452"/>
        <v>75.599999999999994</v>
      </c>
      <c r="AF580" s="4">
        <f t="shared" si="452"/>
        <v>0</v>
      </c>
      <c r="AG580" s="4">
        <f t="shared" si="452"/>
        <v>75.599999999999994</v>
      </c>
      <c r="AH580" s="4">
        <f t="shared" si="452"/>
        <v>0</v>
      </c>
      <c r="AI580" s="4">
        <f t="shared" si="452"/>
        <v>75.599999999999994</v>
      </c>
      <c r="AJ580" s="4">
        <f t="shared" si="453"/>
        <v>0</v>
      </c>
      <c r="AK580" s="4">
        <f t="shared" si="453"/>
        <v>75.599999999999994</v>
      </c>
      <c r="AL580" s="4">
        <f t="shared" si="453"/>
        <v>0</v>
      </c>
      <c r="AM580" s="4">
        <f t="shared" si="453"/>
        <v>75.599999999999994</v>
      </c>
    </row>
    <row r="581" spans="1:39" ht="31.5" hidden="1" outlineLevel="3" x14ac:dyDescent="0.2">
      <c r="A581" s="137" t="s">
        <v>353</v>
      </c>
      <c r="B581" s="137" t="s">
        <v>15</v>
      </c>
      <c r="C581" s="137" t="s">
        <v>98</v>
      </c>
      <c r="D581" s="137"/>
      <c r="E581" s="13" t="s">
        <v>99</v>
      </c>
      <c r="F581" s="4">
        <f t="shared" si="450"/>
        <v>75.599999999999994</v>
      </c>
      <c r="G581" s="4">
        <f t="shared" si="450"/>
        <v>0</v>
      </c>
      <c r="H581" s="4">
        <f t="shared" si="450"/>
        <v>75.599999999999994</v>
      </c>
      <c r="I581" s="4">
        <f t="shared" si="450"/>
        <v>0</v>
      </c>
      <c r="J581" s="4">
        <f t="shared" si="450"/>
        <v>0</v>
      </c>
      <c r="K581" s="4">
        <f t="shared" si="450"/>
        <v>0</v>
      </c>
      <c r="L581" s="4">
        <f t="shared" si="450"/>
        <v>75.599999999999994</v>
      </c>
      <c r="M581" s="4">
        <f t="shared" si="450"/>
        <v>0</v>
      </c>
      <c r="N581" s="4">
        <f t="shared" si="450"/>
        <v>75.599999999999994</v>
      </c>
      <c r="O581" s="4">
        <f t="shared" si="450"/>
        <v>0</v>
      </c>
      <c r="P581" s="4">
        <f t="shared" si="451"/>
        <v>0</v>
      </c>
      <c r="Q581" s="4">
        <f t="shared" si="451"/>
        <v>75.599999999999994</v>
      </c>
      <c r="R581" s="4">
        <f t="shared" si="451"/>
        <v>0</v>
      </c>
      <c r="S581" s="4">
        <f t="shared" si="451"/>
        <v>75.599999999999994</v>
      </c>
      <c r="T581" s="4">
        <f t="shared" si="451"/>
        <v>75.599999999999994</v>
      </c>
      <c r="U581" s="4">
        <f t="shared" si="451"/>
        <v>0</v>
      </c>
      <c r="V581" s="4">
        <f t="shared" si="451"/>
        <v>75.599999999999994</v>
      </c>
      <c r="W581" s="4">
        <f t="shared" si="451"/>
        <v>0</v>
      </c>
      <c r="X581" s="4">
        <f t="shared" si="451"/>
        <v>75.599999999999994</v>
      </c>
      <c r="Y581" s="4">
        <f t="shared" si="451"/>
        <v>0</v>
      </c>
      <c r="Z581" s="4">
        <f t="shared" si="452"/>
        <v>75.599999999999994</v>
      </c>
      <c r="AA581" s="4">
        <f t="shared" si="452"/>
        <v>0</v>
      </c>
      <c r="AB581" s="4">
        <f t="shared" si="452"/>
        <v>75.599999999999994</v>
      </c>
      <c r="AC581" s="4">
        <f t="shared" si="452"/>
        <v>0</v>
      </c>
      <c r="AD581" s="4">
        <f t="shared" si="452"/>
        <v>75.599999999999994</v>
      </c>
      <c r="AE581" s="4">
        <f t="shared" si="452"/>
        <v>75.599999999999994</v>
      </c>
      <c r="AF581" s="4">
        <f t="shared" si="452"/>
        <v>0</v>
      </c>
      <c r="AG581" s="4">
        <f t="shared" si="452"/>
        <v>75.599999999999994</v>
      </c>
      <c r="AH581" s="4">
        <f t="shared" si="452"/>
        <v>0</v>
      </c>
      <c r="AI581" s="4">
        <f t="shared" si="452"/>
        <v>75.599999999999994</v>
      </c>
      <c r="AJ581" s="4">
        <f t="shared" si="453"/>
        <v>0</v>
      </c>
      <c r="AK581" s="4">
        <f t="shared" si="453"/>
        <v>75.599999999999994</v>
      </c>
      <c r="AL581" s="4">
        <f t="shared" si="453"/>
        <v>0</v>
      </c>
      <c r="AM581" s="4">
        <f t="shared" si="453"/>
        <v>75.599999999999994</v>
      </c>
    </row>
    <row r="582" spans="1:39" ht="47.25" hidden="1" outlineLevel="4" x14ac:dyDescent="0.2">
      <c r="A582" s="137" t="s">
        <v>353</v>
      </c>
      <c r="B582" s="137" t="s">
        <v>15</v>
      </c>
      <c r="C582" s="137" t="s">
        <v>100</v>
      </c>
      <c r="D582" s="137"/>
      <c r="E582" s="13" t="s">
        <v>101</v>
      </c>
      <c r="F582" s="4">
        <f t="shared" si="450"/>
        <v>75.599999999999994</v>
      </c>
      <c r="G582" s="4">
        <f t="shared" si="450"/>
        <v>0</v>
      </c>
      <c r="H582" s="4">
        <f t="shared" si="450"/>
        <v>75.599999999999994</v>
      </c>
      <c r="I582" s="4">
        <f t="shared" si="450"/>
        <v>0</v>
      </c>
      <c r="J582" s="4">
        <f t="shared" si="450"/>
        <v>0</v>
      </c>
      <c r="K582" s="4">
        <f t="shared" si="450"/>
        <v>0</v>
      </c>
      <c r="L582" s="4">
        <f t="shared" si="450"/>
        <v>75.599999999999994</v>
      </c>
      <c r="M582" s="4">
        <f t="shared" si="450"/>
        <v>0</v>
      </c>
      <c r="N582" s="4">
        <f t="shared" si="450"/>
        <v>75.599999999999994</v>
      </c>
      <c r="O582" s="4">
        <f t="shared" si="450"/>
        <v>0</v>
      </c>
      <c r="P582" s="4">
        <f t="shared" si="451"/>
        <v>0</v>
      </c>
      <c r="Q582" s="4">
        <f t="shared" si="451"/>
        <v>75.599999999999994</v>
      </c>
      <c r="R582" s="4">
        <f t="shared" si="451"/>
        <v>0</v>
      </c>
      <c r="S582" s="4">
        <f t="shared" si="451"/>
        <v>75.599999999999994</v>
      </c>
      <c r="T582" s="4">
        <f t="shared" si="451"/>
        <v>75.599999999999994</v>
      </c>
      <c r="U582" s="4">
        <f t="shared" si="451"/>
        <v>0</v>
      </c>
      <c r="V582" s="4">
        <f t="shared" si="451"/>
        <v>75.599999999999994</v>
      </c>
      <c r="W582" s="4">
        <f t="shared" si="451"/>
        <v>0</v>
      </c>
      <c r="X582" s="4">
        <f t="shared" si="451"/>
        <v>75.599999999999994</v>
      </c>
      <c r="Y582" s="4">
        <f t="shared" si="451"/>
        <v>0</v>
      </c>
      <c r="Z582" s="4">
        <f t="shared" si="452"/>
        <v>75.599999999999994</v>
      </c>
      <c r="AA582" s="4">
        <f t="shared" si="452"/>
        <v>0</v>
      </c>
      <c r="AB582" s="4">
        <f t="shared" si="452"/>
        <v>75.599999999999994</v>
      </c>
      <c r="AC582" s="4">
        <f t="shared" si="452"/>
        <v>0</v>
      </c>
      <c r="AD582" s="4">
        <f t="shared" si="452"/>
        <v>75.599999999999994</v>
      </c>
      <c r="AE582" s="4">
        <f t="shared" si="452"/>
        <v>75.599999999999994</v>
      </c>
      <c r="AF582" s="4">
        <f t="shared" si="452"/>
        <v>0</v>
      </c>
      <c r="AG582" s="4">
        <f t="shared" si="452"/>
        <v>75.599999999999994</v>
      </c>
      <c r="AH582" s="4">
        <f t="shared" si="452"/>
        <v>0</v>
      </c>
      <c r="AI582" s="4">
        <f t="shared" si="452"/>
        <v>75.599999999999994</v>
      </c>
      <c r="AJ582" s="4">
        <f t="shared" si="453"/>
        <v>0</v>
      </c>
      <c r="AK582" s="4">
        <f t="shared" si="453"/>
        <v>75.599999999999994</v>
      </c>
      <c r="AL582" s="4">
        <f t="shared" si="453"/>
        <v>0</v>
      </c>
      <c r="AM582" s="4">
        <f t="shared" si="453"/>
        <v>75.599999999999994</v>
      </c>
    </row>
    <row r="583" spans="1:39" ht="15.75" hidden="1" outlineLevel="5" x14ac:dyDescent="0.2">
      <c r="A583" s="137" t="s">
        <v>353</v>
      </c>
      <c r="B583" s="137" t="s">
        <v>15</v>
      </c>
      <c r="C583" s="137" t="s">
        <v>102</v>
      </c>
      <c r="D583" s="137"/>
      <c r="E583" s="13" t="s">
        <v>103</v>
      </c>
      <c r="F583" s="4">
        <f t="shared" ref="F583:AM583" si="454">F584+F585</f>
        <v>75.599999999999994</v>
      </c>
      <c r="G583" s="4">
        <f t="shared" si="454"/>
        <v>0</v>
      </c>
      <c r="H583" s="4">
        <f t="shared" si="454"/>
        <v>75.599999999999994</v>
      </c>
      <c r="I583" s="4">
        <f t="shared" si="454"/>
        <v>0</v>
      </c>
      <c r="J583" s="4">
        <f t="shared" si="454"/>
        <v>0</v>
      </c>
      <c r="K583" s="4">
        <f t="shared" si="454"/>
        <v>0</v>
      </c>
      <c r="L583" s="4">
        <f t="shared" si="454"/>
        <v>75.599999999999994</v>
      </c>
      <c r="M583" s="4">
        <f t="shared" si="454"/>
        <v>0</v>
      </c>
      <c r="N583" s="4">
        <f t="shared" si="454"/>
        <v>75.599999999999994</v>
      </c>
      <c r="O583" s="4">
        <f t="shared" si="454"/>
        <v>0</v>
      </c>
      <c r="P583" s="4">
        <f t="shared" si="454"/>
        <v>0</v>
      </c>
      <c r="Q583" s="4">
        <f t="shared" si="454"/>
        <v>75.599999999999994</v>
      </c>
      <c r="R583" s="4">
        <f t="shared" si="454"/>
        <v>0</v>
      </c>
      <c r="S583" s="4">
        <f t="shared" si="454"/>
        <v>75.599999999999994</v>
      </c>
      <c r="T583" s="4">
        <f t="shared" si="454"/>
        <v>75.599999999999994</v>
      </c>
      <c r="U583" s="4">
        <f t="shared" si="454"/>
        <v>0</v>
      </c>
      <c r="V583" s="4">
        <f t="shared" si="454"/>
        <v>75.599999999999994</v>
      </c>
      <c r="W583" s="4">
        <f t="shared" si="454"/>
        <v>0</v>
      </c>
      <c r="X583" s="4">
        <f t="shared" si="454"/>
        <v>75.599999999999994</v>
      </c>
      <c r="Y583" s="4">
        <f t="shared" si="454"/>
        <v>0</v>
      </c>
      <c r="Z583" s="4">
        <f t="shared" si="454"/>
        <v>75.599999999999994</v>
      </c>
      <c r="AA583" s="4">
        <f t="shared" si="454"/>
        <v>0</v>
      </c>
      <c r="AB583" s="4">
        <f t="shared" si="454"/>
        <v>75.599999999999994</v>
      </c>
      <c r="AC583" s="4">
        <f t="shared" si="454"/>
        <v>0</v>
      </c>
      <c r="AD583" s="4">
        <f t="shared" si="454"/>
        <v>75.599999999999994</v>
      </c>
      <c r="AE583" s="4">
        <f t="shared" si="454"/>
        <v>75.599999999999994</v>
      </c>
      <c r="AF583" s="4">
        <f t="shared" si="454"/>
        <v>0</v>
      </c>
      <c r="AG583" s="4">
        <f t="shared" si="454"/>
        <v>75.599999999999994</v>
      </c>
      <c r="AH583" s="4">
        <f t="shared" si="454"/>
        <v>0</v>
      </c>
      <c r="AI583" s="4">
        <f t="shared" si="454"/>
        <v>75.599999999999994</v>
      </c>
      <c r="AJ583" s="4">
        <f t="shared" si="454"/>
        <v>0</v>
      </c>
      <c r="AK583" s="4">
        <f t="shared" si="454"/>
        <v>75.599999999999994</v>
      </c>
      <c r="AL583" s="4">
        <f t="shared" si="454"/>
        <v>0</v>
      </c>
      <c r="AM583" s="4">
        <f t="shared" si="454"/>
        <v>75.599999999999994</v>
      </c>
    </row>
    <row r="584" spans="1:39" ht="63" hidden="1" outlineLevel="7" x14ac:dyDescent="0.2">
      <c r="A584" s="138" t="s">
        <v>353</v>
      </c>
      <c r="B584" s="138" t="s">
        <v>15</v>
      </c>
      <c r="C584" s="138" t="s">
        <v>102</v>
      </c>
      <c r="D584" s="138" t="s">
        <v>8</v>
      </c>
      <c r="E584" s="11" t="s">
        <v>9</v>
      </c>
      <c r="F584" s="5">
        <v>18</v>
      </c>
      <c r="G584" s="5"/>
      <c r="H584" s="5">
        <f>SUM(F584:G584)</f>
        <v>18</v>
      </c>
      <c r="I584" s="5"/>
      <c r="J584" s="5"/>
      <c r="K584" s="5"/>
      <c r="L584" s="5">
        <f>SUM(H584:K584)</f>
        <v>18</v>
      </c>
      <c r="M584" s="5"/>
      <c r="N584" s="5">
        <f>SUM(L584:M584)</f>
        <v>18</v>
      </c>
      <c r="O584" s="5"/>
      <c r="P584" s="5"/>
      <c r="Q584" s="5">
        <f>SUM(N584:P584)</f>
        <v>18</v>
      </c>
      <c r="R584" s="5"/>
      <c r="S584" s="5">
        <f>SUM(Q584:R584)</f>
        <v>18</v>
      </c>
      <c r="T584" s="5">
        <v>18</v>
      </c>
      <c r="U584" s="5"/>
      <c r="V584" s="5">
        <f>SUM(T584:U584)</f>
        <v>18</v>
      </c>
      <c r="W584" s="5"/>
      <c r="X584" s="5">
        <f>SUM(V584:W584)</f>
        <v>18</v>
      </c>
      <c r="Y584" s="5"/>
      <c r="Z584" s="5">
        <f>SUM(X584:Y584)</f>
        <v>18</v>
      </c>
      <c r="AA584" s="5"/>
      <c r="AB584" s="5">
        <f>SUM(Z584:AA584)</f>
        <v>18</v>
      </c>
      <c r="AC584" s="5"/>
      <c r="AD584" s="5">
        <f>SUM(AB584:AC584)</f>
        <v>18</v>
      </c>
      <c r="AE584" s="5">
        <v>18</v>
      </c>
      <c r="AF584" s="5"/>
      <c r="AG584" s="5">
        <f>SUM(AE584:AF584)</f>
        <v>18</v>
      </c>
      <c r="AH584" s="5"/>
      <c r="AI584" s="5">
        <f>SUM(AG584:AH584)</f>
        <v>18</v>
      </c>
      <c r="AJ584" s="5"/>
      <c r="AK584" s="5">
        <f>SUM(AI584:AJ584)</f>
        <v>18</v>
      </c>
      <c r="AL584" s="5"/>
      <c r="AM584" s="5">
        <f>SUM(AK584:AL584)</f>
        <v>18</v>
      </c>
    </row>
    <row r="585" spans="1:39" ht="31.5" hidden="1" outlineLevel="7" x14ac:dyDescent="0.2">
      <c r="A585" s="138" t="s">
        <v>353</v>
      </c>
      <c r="B585" s="138" t="s">
        <v>15</v>
      </c>
      <c r="C585" s="138" t="s">
        <v>102</v>
      </c>
      <c r="D585" s="138" t="s">
        <v>11</v>
      </c>
      <c r="E585" s="11" t="s">
        <v>12</v>
      </c>
      <c r="F585" s="5">
        <v>57.6</v>
      </c>
      <c r="G585" s="5"/>
      <c r="H585" s="5">
        <f>SUM(F585:G585)</f>
        <v>57.6</v>
      </c>
      <c r="I585" s="5"/>
      <c r="J585" s="5"/>
      <c r="K585" s="5"/>
      <c r="L585" s="5">
        <f>SUM(H585:K585)</f>
        <v>57.6</v>
      </c>
      <c r="M585" s="5"/>
      <c r="N585" s="5">
        <f>SUM(L585:M585)</f>
        <v>57.6</v>
      </c>
      <c r="O585" s="5"/>
      <c r="P585" s="5"/>
      <c r="Q585" s="5">
        <f>SUM(N585:P585)</f>
        <v>57.6</v>
      </c>
      <c r="R585" s="5"/>
      <c r="S585" s="5">
        <f>SUM(Q585:R585)</f>
        <v>57.6</v>
      </c>
      <c r="T585" s="5">
        <v>57.6</v>
      </c>
      <c r="U585" s="5"/>
      <c r="V585" s="5">
        <f>SUM(T585:U585)</f>
        <v>57.6</v>
      </c>
      <c r="W585" s="5"/>
      <c r="X585" s="5">
        <f>SUM(V585:W585)</f>
        <v>57.6</v>
      </c>
      <c r="Y585" s="5"/>
      <c r="Z585" s="5">
        <f>SUM(X585:Y585)</f>
        <v>57.6</v>
      </c>
      <c r="AA585" s="5"/>
      <c r="AB585" s="5">
        <f>SUM(Z585:AA585)</f>
        <v>57.6</v>
      </c>
      <c r="AC585" s="5"/>
      <c r="AD585" s="5">
        <f>SUM(AB585:AC585)</f>
        <v>57.6</v>
      </c>
      <c r="AE585" s="5">
        <v>57.6</v>
      </c>
      <c r="AF585" s="5"/>
      <c r="AG585" s="5">
        <f>SUM(AE585:AF585)</f>
        <v>57.6</v>
      </c>
      <c r="AH585" s="5"/>
      <c r="AI585" s="5">
        <f>SUM(AG585:AH585)</f>
        <v>57.6</v>
      </c>
      <c r="AJ585" s="5"/>
      <c r="AK585" s="5">
        <f>SUM(AI585:AJ585)</f>
        <v>57.6</v>
      </c>
      <c r="AL585" s="5"/>
      <c r="AM585" s="5">
        <f>SUM(AK585:AL585)</f>
        <v>57.6</v>
      </c>
    </row>
    <row r="586" spans="1:39" ht="15.75" hidden="1" outlineLevel="7" x14ac:dyDescent="0.2">
      <c r="A586" s="137" t="s">
        <v>353</v>
      </c>
      <c r="B586" s="137" t="s">
        <v>558</v>
      </c>
      <c r="C586" s="138"/>
      <c r="D586" s="138"/>
      <c r="E586" s="8" t="s">
        <v>539</v>
      </c>
      <c r="F586" s="4">
        <f t="shared" ref="F586:O591" si="455">F587</f>
        <v>777</v>
      </c>
      <c r="G586" s="4">
        <f t="shared" si="455"/>
        <v>0</v>
      </c>
      <c r="H586" s="4">
        <f t="shared" si="455"/>
        <v>777</v>
      </c>
      <c r="I586" s="4">
        <f t="shared" si="455"/>
        <v>0</v>
      </c>
      <c r="J586" s="4">
        <f t="shared" si="455"/>
        <v>0</v>
      </c>
      <c r="K586" s="4">
        <f t="shared" si="455"/>
        <v>0</v>
      </c>
      <c r="L586" s="4">
        <f t="shared" si="455"/>
        <v>777</v>
      </c>
      <c r="M586" s="4">
        <f t="shared" si="455"/>
        <v>0</v>
      </c>
      <c r="N586" s="4">
        <f t="shared" si="455"/>
        <v>777</v>
      </c>
      <c r="O586" s="4">
        <f t="shared" si="455"/>
        <v>0</v>
      </c>
      <c r="P586" s="4">
        <f t="shared" ref="P586:Y591" si="456">P587</f>
        <v>0</v>
      </c>
      <c r="Q586" s="4">
        <f t="shared" si="456"/>
        <v>777</v>
      </c>
      <c r="R586" s="4">
        <f t="shared" si="456"/>
        <v>0</v>
      </c>
      <c r="S586" s="4">
        <f t="shared" si="456"/>
        <v>777</v>
      </c>
      <c r="T586" s="4">
        <f t="shared" si="456"/>
        <v>670</v>
      </c>
      <c r="U586" s="4">
        <f t="shared" si="456"/>
        <v>0</v>
      </c>
      <c r="V586" s="4">
        <f t="shared" si="456"/>
        <v>670</v>
      </c>
      <c r="W586" s="4">
        <f t="shared" si="456"/>
        <v>0</v>
      </c>
      <c r="X586" s="4">
        <f t="shared" si="456"/>
        <v>670</v>
      </c>
      <c r="Y586" s="4">
        <f t="shared" si="456"/>
        <v>0</v>
      </c>
      <c r="Z586" s="4">
        <f t="shared" ref="Z586:AI591" si="457">Z587</f>
        <v>670</v>
      </c>
      <c r="AA586" s="4">
        <f t="shared" si="457"/>
        <v>0</v>
      </c>
      <c r="AB586" s="4">
        <f t="shared" si="457"/>
        <v>670</v>
      </c>
      <c r="AC586" s="4">
        <f t="shared" si="457"/>
        <v>0</v>
      </c>
      <c r="AD586" s="4">
        <f t="shared" si="457"/>
        <v>670</v>
      </c>
      <c r="AE586" s="4">
        <f t="shared" si="457"/>
        <v>670</v>
      </c>
      <c r="AF586" s="4">
        <f t="shared" si="457"/>
        <v>0</v>
      </c>
      <c r="AG586" s="4">
        <f t="shared" si="457"/>
        <v>670</v>
      </c>
      <c r="AH586" s="4">
        <f t="shared" si="457"/>
        <v>0</v>
      </c>
      <c r="AI586" s="4">
        <f t="shared" si="457"/>
        <v>670</v>
      </c>
      <c r="AJ586" s="4">
        <f t="shared" ref="AJ586:AM591" si="458">AJ587</f>
        <v>0</v>
      </c>
      <c r="AK586" s="4">
        <f t="shared" si="458"/>
        <v>670</v>
      </c>
      <c r="AL586" s="4">
        <f t="shared" si="458"/>
        <v>0</v>
      </c>
      <c r="AM586" s="4">
        <f t="shared" si="458"/>
        <v>670</v>
      </c>
    </row>
    <row r="587" spans="1:39" ht="15.75" hidden="1" outlineLevel="1" x14ac:dyDescent="0.2">
      <c r="A587" s="137" t="s">
        <v>353</v>
      </c>
      <c r="B587" s="137" t="s">
        <v>203</v>
      </c>
      <c r="C587" s="137"/>
      <c r="D587" s="137"/>
      <c r="E587" s="13" t="s">
        <v>204</v>
      </c>
      <c r="F587" s="4">
        <f t="shared" si="455"/>
        <v>777</v>
      </c>
      <c r="G587" s="4">
        <f t="shared" si="455"/>
        <v>0</v>
      </c>
      <c r="H587" s="4">
        <f t="shared" si="455"/>
        <v>777</v>
      </c>
      <c r="I587" s="4">
        <f t="shared" si="455"/>
        <v>0</v>
      </c>
      <c r="J587" s="4">
        <f t="shared" si="455"/>
        <v>0</v>
      </c>
      <c r="K587" s="4">
        <f t="shared" si="455"/>
        <v>0</v>
      </c>
      <c r="L587" s="4">
        <f t="shared" si="455"/>
        <v>777</v>
      </c>
      <c r="M587" s="4">
        <f t="shared" si="455"/>
        <v>0</v>
      </c>
      <c r="N587" s="4">
        <f t="shared" si="455"/>
        <v>777</v>
      </c>
      <c r="O587" s="4">
        <f t="shared" si="455"/>
        <v>0</v>
      </c>
      <c r="P587" s="4">
        <f t="shared" si="456"/>
        <v>0</v>
      </c>
      <c r="Q587" s="4">
        <f t="shared" si="456"/>
        <v>777</v>
      </c>
      <c r="R587" s="4">
        <f t="shared" si="456"/>
        <v>0</v>
      </c>
      <c r="S587" s="4">
        <f t="shared" si="456"/>
        <v>777</v>
      </c>
      <c r="T587" s="4">
        <f t="shared" si="456"/>
        <v>670</v>
      </c>
      <c r="U587" s="4">
        <f t="shared" si="456"/>
        <v>0</v>
      </c>
      <c r="V587" s="4">
        <f t="shared" si="456"/>
        <v>670</v>
      </c>
      <c r="W587" s="4">
        <f t="shared" si="456"/>
        <v>0</v>
      </c>
      <c r="X587" s="4">
        <f t="shared" si="456"/>
        <v>670</v>
      </c>
      <c r="Y587" s="4">
        <f t="shared" si="456"/>
        <v>0</v>
      </c>
      <c r="Z587" s="4">
        <f t="shared" si="457"/>
        <v>670</v>
      </c>
      <c r="AA587" s="4">
        <f t="shared" si="457"/>
        <v>0</v>
      </c>
      <c r="AB587" s="4">
        <f t="shared" si="457"/>
        <v>670</v>
      </c>
      <c r="AC587" s="4">
        <f t="shared" si="457"/>
        <v>0</v>
      </c>
      <c r="AD587" s="4">
        <f t="shared" si="457"/>
        <v>670</v>
      </c>
      <c r="AE587" s="4">
        <f t="shared" si="457"/>
        <v>670</v>
      </c>
      <c r="AF587" s="4">
        <f t="shared" si="457"/>
        <v>0</v>
      </c>
      <c r="AG587" s="4">
        <f t="shared" si="457"/>
        <v>670</v>
      </c>
      <c r="AH587" s="4">
        <f t="shared" si="457"/>
        <v>0</v>
      </c>
      <c r="AI587" s="4">
        <f t="shared" si="457"/>
        <v>670</v>
      </c>
      <c r="AJ587" s="4">
        <f t="shared" si="458"/>
        <v>0</v>
      </c>
      <c r="AK587" s="4">
        <f t="shared" si="458"/>
        <v>670</v>
      </c>
      <c r="AL587" s="4">
        <f t="shared" si="458"/>
        <v>0</v>
      </c>
      <c r="AM587" s="4">
        <f t="shared" si="458"/>
        <v>670</v>
      </c>
    </row>
    <row r="588" spans="1:39" ht="31.5" hidden="1" outlineLevel="2" x14ac:dyDescent="0.2">
      <c r="A588" s="137" t="s">
        <v>353</v>
      </c>
      <c r="B588" s="137" t="s">
        <v>203</v>
      </c>
      <c r="C588" s="137" t="s">
        <v>170</v>
      </c>
      <c r="D588" s="137"/>
      <c r="E588" s="13" t="s">
        <v>171</v>
      </c>
      <c r="F588" s="4">
        <f t="shared" si="455"/>
        <v>777</v>
      </c>
      <c r="G588" s="4">
        <f t="shared" si="455"/>
        <v>0</v>
      </c>
      <c r="H588" s="4">
        <f t="shared" si="455"/>
        <v>777</v>
      </c>
      <c r="I588" s="4">
        <f t="shared" si="455"/>
        <v>0</v>
      </c>
      <c r="J588" s="4">
        <f t="shared" si="455"/>
        <v>0</v>
      </c>
      <c r="K588" s="4">
        <f t="shared" si="455"/>
        <v>0</v>
      </c>
      <c r="L588" s="4">
        <f t="shared" si="455"/>
        <v>777</v>
      </c>
      <c r="M588" s="4">
        <f t="shared" si="455"/>
        <v>0</v>
      </c>
      <c r="N588" s="4">
        <f t="shared" si="455"/>
        <v>777</v>
      </c>
      <c r="O588" s="4">
        <f t="shared" si="455"/>
        <v>0</v>
      </c>
      <c r="P588" s="4">
        <f t="shared" si="456"/>
        <v>0</v>
      </c>
      <c r="Q588" s="4">
        <f t="shared" si="456"/>
        <v>777</v>
      </c>
      <c r="R588" s="4">
        <f t="shared" si="456"/>
        <v>0</v>
      </c>
      <c r="S588" s="4">
        <f t="shared" si="456"/>
        <v>777</v>
      </c>
      <c r="T588" s="4">
        <f t="shared" si="456"/>
        <v>670</v>
      </c>
      <c r="U588" s="4">
        <f t="shared" si="456"/>
        <v>0</v>
      </c>
      <c r="V588" s="4">
        <f t="shared" si="456"/>
        <v>670</v>
      </c>
      <c r="W588" s="4">
        <f t="shared" si="456"/>
        <v>0</v>
      </c>
      <c r="X588" s="4">
        <f t="shared" si="456"/>
        <v>670</v>
      </c>
      <c r="Y588" s="4">
        <f t="shared" si="456"/>
        <v>0</v>
      </c>
      <c r="Z588" s="4">
        <f t="shared" si="457"/>
        <v>670</v>
      </c>
      <c r="AA588" s="4">
        <f t="shared" si="457"/>
        <v>0</v>
      </c>
      <c r="AB588" s="4">
        <f t="shared" si="457"/>
        <v>670</v>
      </c>
      <c r="AC588" s="4">
        <f t="shared" si="457"/>
        <v>0</v>
      </c>
      <c r="AD588" s="4">
        <f t="shared" si="457"/>
        <v>670</v>
      </c>
      <c r="AE588" s="4">
        <f t="shared" si="457"/>
        <v>670</v>
      </c>
      <c r="AF588" s="4">
        <f t="shared" si="457"/>
        <v>0</v>
      </c>
      <c r="AG588" s="4">
        <f t="shared" si="457"/>
        <v>670</v>
      </c>
      <c r="AH588" s="4">
        <f t="shared" si="457"/>
        <v>0</v>
      </c>
      <c r="AI588" s="4">
        <f t="shared" si="457"/>
        <v>670</v>
      </c>
      <c r="AJ588" s="4">
        <f t="shared" si="458"/>
        <v>0</v>
      </c>
      <c r="AK588" s="4">
        <f t="shared" si="458"/>
        <v>670</v>
      </c>
      <c r="AL588" s="4">
        <f t="shared" si="458"/>
        <v>0</v>
      </c>
      <c r="AM588" s="4">
        <f t="shared" si="458"/>
        <v>670</v>
      </c>
    </row>
    <row r="589" spans="1:39" ht="47.25" hidden="1" outlineLevel="3" x14ac:dyDescent="0.2">
      <c r="A589" s="137" t="s">
        <v>353</v>
      </c>
      <c r="B589" s="137" t="s">
        <v>203</v>
      </c>
      <c r="C589" s="137" t="s">
        <v>356</v>
      </c>
      <c r="D589" s="137"/>
      <c r="E589" s="13" t="s">
        <v>357</v>
      </c>
      <c r="F589" s="4">
        <f t="shared" si="455"/>
        <v>777</v>
      </c>
      <c r="G589" s="4">
        <f t="shared" si="455"/>
        <v>0</v>
      </c>
      <c r="H589" s="4">
        <f t="shared" si="455"/>
        <v>777</v>
      </c>
      <c r="I589" s="4">
        <f t="shared" si="455"/>
        <v>0</v>
      </c>
      <c r="J589" s="4">
        <f t="shared" si="455"/>
        <v>0</v>
      </c>
      <c r="K589" s="4">
        <f t="shared" si="455"/>
        <v>0</v>
      </c>
      <c r="L589" s="4">
        <f t="shared" si="455"/>
        <v>777</v>
      </c>
      <c r="M589" s="4">
        <f t="shared" si="455"/>
        <v>0</v>
      </c>
      <c r="N589" s="4">
        <f t="shared" si="455"/>
        <v>777</v>
      </c>
      <c r="O589" s="4">
        <f t="shared" si="455"/>
        <v>0</v>
      </c>
      <c r="P589" s="4">
        <f t="shared" si="456"/>
        <v>0</v>
      </c>
      <c r="Q589" s="4">
        <f t="shared" si="456"/>
        <v>777</v>
      </c>
      <c r="R589" s="4">
        <f t="shared" si="456"/>
        <v>0</v>
      </c>
      <c r="S589" s="4">
        <f t="shared" si="456"/>
        <v>777</v>
      </c>
      <c r="T589" s="4">
        <f t="shared" si="456"/>
        <v>670</v>
      </c>
      <c r="U589" s="4">
        <f t="shared" si="456"/>
        <v>0</v>
      </c>
      <c r="V589" s="4">
        <f t="shared" si="456"/>
        <v>670</v>
      </c>
      <c r="W589" s="4">
        <f t="shared" si="456"/>
        <v>0</v>
      </c>
      <c r="X589" s="4">
        <f t="shared" si="456"/>
        <v>670</v>
      </c>
      <c r="Y589" s="4">
        <f t="shared" si="456"/>
        <v>0</v>
      </c>
      <c r="Z589" s="4">
        <f t="shared" si="457"/>
        <v>670</v>
      </c>
      <c r="AA589" s="4">
        <f t="shared" si="457"/>
        <v>0</v>
      </c>
      <c r="AB589" s="4">
        <f t="shared" si="457"/>
        <v>670</v>
      </c>
      <c r="AC589" s="4">
        <f t="shared" si="457"/>
        <v>0</v>
      </c>
      <c r="AD589" s="4">
        <f t="shared" si="457"/>
        <v>670</v>
      </c>
      <c r="AE589" s="4">
        <f t="shared" si="457"/>
        <v>670</v>
      </c>
      <c r="AF589" s="4">
        <f t="shared" si="457"/>
        <v>0</v>
      </c>
      <c r="AG589" s="4">
        <f t="shared" si="457"/>
        <v>670</v>
      </c>
      <c r="AH589" s="4">
        <f t="shared" si="457"/>
        <v>0</v>
      </c>
      <c r="AI589" s="4">
        <f t="shared" si="457"/>
        <v>670</v>
      </c>
      <c r="AJ589" s="4">
        <f t="shared" si="458"/>
        <v>0</v>
      </c>
      <c r="AK589" s="4">
        <f t="shared" si="458"/>
        <v>670</v>
      </c>
      <c r="AL589" s="4">
        <f t="shared" si="458"/>
        <v>0</v>
      </c>
      <c r="AM589" s="4">
        <f t="shared" si="458"/>
        <v>670</v>
      </c>
    </row>
    <row r="590" spans="1:39" ht="36" hidden="1" customHeight="1" outlineLevel="4" x14ac:dyDescent="0.2">
      <c r="A590" s="137" t="s">
        <v>353</v>
      </c>
      <c r="B590" s="137" t="s">
        <v>203</v>
      </c>
      <c r="C590" s="137" t="s">
        <v>358</v>
      </c>
      <c r="D590" s="137"/>
      <c r="E590" s="13" t="s">
        <v>359</v>
      </c>
      <c r="F590" s="4">
        <f t="shared" si="455"/>
        <v>777</v>
      </c>
      <c r="G590" s="4">
        <f t="shared" si="455"/>
        <v>0</v>
      </c>
      <c r="H590" s="4">
        <f t="shared" si="455"/>
        <v>777</v>
      </c>
      <c r="I590" s="4">
        <f t="shared" si="455"/>
        <v>0</v>
      </c>
      <c r="J590" s="4">
        <f t="shared" si="455"/>
        <v>0</v>
      </c>
      <c r="K590" s="4">
        <f t="shared" si="455"/>
        <v>0</v>
      </c>
      <c r="L590" s="4">
        <f t="shared" si="455"/>
        <v>777</v>
      </c>
      <c r="M590" s="4">
        <f t="shared" si="455"/>
        <v>0</v>
      </c>
      <c r="N590" s="4">
        <f t="shared" si="455"/>
        <v>777</v>
      </c>
      <c r="O590" s="4">
        <f t="shared" si="455"/>
        <v>0</v>
      </c>
      <c r="P590" s="4">
        <f t="shared" si="456"/>
        <v>0</v>
      </c>
      <c r="Q590" s="4">
        <f t="shared" si="456"/>
        <v>777</v>
      </c>
      <c r="R590" s="4">
        <f t="shared" si="456"/>
        <v>0</v>
      </c>
      <c r="S590" s="4">
        <f t="shared" si="456"/>
        <v>777</v>
      </c>
      <c r="T590" s="4">
        <f t="shared" si="456"/>
        <v>670</v>
      </c>
      <c r="U590" s="4">
        <f t="shared" si="456"/>
        <v>0</v>
      </c>
      <c r="V590" s="4">
        <f t="shared" si="456"/>
        <v>670</v>
      </c>
      <c r="W590" s="4">
        <f t="shared" si="456"/>
        <v>0</v>
      </c>
      <c r="X590" s="4">
        <f t="shared" si="456"/>
        <v>670</v>
      </c>
      <c r="Y590" s="4">
        <f t="shared" si="456"/>
        <v>0</v>
      </c>
      <c r="Z590" s="4">
        <f t="shared" si="457"/>
        <v>670</v>
      </c>
      <c r="AA590" s="4">
        <f t="shared" si="457"/>
        <v>0</v>
      </c>
      <c r="AB590" s="4">
        <f t="shared" si="457"/>
        <v>670</v>
      </c>
      <c r="AC590" s="4">
        <f t="shared" si="457"/>
        <v>0</v>
      </c>
      <c r="AD590" s="4">
        <f t="shared" si="457"/>
        <v>670</v>
      </c>
      <c r="AE590" s="4">
        <f t="shared" si="457"/>
        <v>670</v>
      </c>
      <c r="AF590" s="4">
        <f t="shared" si="457"/>
        <v>0</v>
      </c>
      <c r="AG590" s="4">
        <f t="shared" si="457"/>
        <v>670</v>
      </c>
      <c r="AH590" s="4">
        <f t="shared" si="457"/>
        <v>0</v>
      </c>
      <c r="AI590" s="4">
        <f t="shared" si="457"/>
        <v>670</v>
      </c>
      <c r="AJ590" s="4">
        <f t="shared" si="458"/>
        <v>0</v>
      </c>
      <c r="AK590" s="4">
        <f t="shared" si="458"/>
        <v>670</v>
      </c>
      <c r="AL590" s="4">
        <f t="shared" si="458"/>
        <v>0</v>
      </c>
      <c r="AM590" s="4">
        <f t="shared" si="458"/>
        <v>670</v>
      </c>
    </row>
    <row r="591" spans="1:39" ht="31.5" hidden="1" outlineLevel="5" x14ac:dyDescent="0.2">
      <c r="A591" s="137" t="s">
        <v>353</v>
      </c>
      <c r="B591" s="137" t="s">
        <v>203</v>
      </c>
      <c r="C591" s="137" t="s">
        <v>360</v>
      </c>
      <c r="D591" s="137"/>
      <c r="E591" s="13" t="s">
        <v>361</v>
      </c>
      <c r="F591" s="4">
        <f t="shared" si="455"/>
        <v>777</v>
      </c>
      <c r="G591" s="4">
        <f t="shared" si="455"/>
        <v>0</v>
      </c>
      <c r="H591" s="4">
        <f t="shared" si="455"/>
        <v>777</v>
      </c>
      <c r="I591" s="4">
        <f t="shared" si="455"/>
        <v>0</v>
      </c>
      <c r="J591" s="4">
        <f t="shared" si="455"/>
        <v>0</v>
      </c>
      <c r="K591" s="4">
        <f t="shared" si="455"/>
        <v>0</v>
      </c>
      <c r="L591" s="4">
        <f t="shared" si="455"/>
        <v>777</v>
      </c>
      <c r="M591" s="4">
        <f t="shared" si="455"/>
        <v>0</v>
      </c>
      <c r="N591" s="4">
        <f t="shared" si="455"/>
        <v>777</v>
      </c>
      <c r="O591" s="4">
        <f t="shared" si="455"/>
        <v>0</v>
      </c>
      <c r="P591" s="4">
        <f t="shared" si="456"/>
        <v>0</v>
      </c>
      <c r="Q591" s="4">
        <f t="shared" si="456"/>
        <v>777</v>
      </c>
      <c r="R591" s="4">
        <f t="shared" si="456"/>
        <v>0</v>
      </c>
      <c r="S591" s="4">
        <f t="shared" si="456"/>
        <v>777</v>
      </c>
      <c r="T591" s="4">
        <f t="shared" si="456"/>
        <v>670</v>
      </c>
      <c r="U591" s="4">
        <f t="shared" si="456"/>
        <v>0</v>
      </c>
      <c r="V591" s="4">
        <f t="shared" si="456"/>
        <v>670</v>
      </c>
      <c r="W591" s="4">
        <f t="shared" si="456"/>
        <v>0</v>
      </c>
      <c r="X591" s="4">
        <f t="shared" si="456"/>
        <v>670</v>
      </c>
      <c r="Y591" s="4">
        <f t="shared" si="456"/>
        <v>0</v>
      </c>
      <c r="Z591" s="4">
        <f t="shared" si="457"/>
        <v>670</v>
      </c>
      <c r="AA591" s="4">
        <f t="shared" si="457"/>
        <v>0</v>
      </c>
      <c r="AB591" s="4">
        <f t="shared" si="457"/>
        <v>670</v>
      </c>
      <c r="AC591" s="4">
        <f t="shared" si="457"/>
        <v>0</v>
      </c>
      <c r="AD591" s="4">
        <f t="shared" si="457"/>
        <v>670</v>
      </c>
      <c r="AE591" s="4">
        <f t="shared" si="457"/>
        <v>670</v>
      </c>
      <c r="AF591" s="4">
        <f t="shared" si="457"/>
        <v>0</v>
      </c>
      <c r="AG591" s="4">
        <f t="shared" si="457"/>
        <v>670</v>
      </c>
      <c r="AH591" s="4">
        <f t="shared" si="457"/>
        <v>0</v>
      </c>
      <c r="AI591" s="4">
        <f t="shared" si="457"/>
        <v>670</v>
      </c>
      <c r="AJ591" s="4">
        <f t="shared" si="458"/>
        <v>0</v>
      </c>
      <c r="AK591" s="4">
        <f t="shared" si="458"/>
        <v>670</v>
      </c>
      <c r="AL591" s="4">
        <f t="shared" si="458"/>
        <v>0</v>
      </c>
      <c r="AM591" s="4">
        <f t="shared" si="458"/>
        <v>670</v>
      </c>
    </row>
    <row r="592" spans="1:39" ht="31.5" hidden="1" outlineLevel="7" x14ac:dyDescent="0.2">
      <c r="A592" s="138" t="s">
        <v>353</v>
      </c>
      <c r="B592" s="138" t="s">
        <v>203</v>
      </c>
      <c r="C592" s="138" t="s">
        <v>360</v>
      </c>
      <c r="D592" s="138" t="s">
        <v>11</v>
      </c>
      <c r="E592" s="11" t="s">
        <v>12</v>
      </c>
      <c r="F592" s="5">
        <v>777</v>
      </c>
      <c r="G592" s="5"/>
      <c r="H592" s="5">
        <f>SUM(F592:G592)</f>
        <v>777</v>
      </c>
      <c r="I592" s="5"/>
      <c r="J592" s="5"/>
      <c r="K592" s="5"/>
      <c r="L592" s="5">
        <f>SUM(H592:K592)</f>
        <v>777</v>
      </c>
      <c r="M592" s="5"/>
      <c r="N592" s="5">
        <f>SUM(L592:M592)</f>
        <v>777</v>
      </c>
      <c r="O592" s="5"/>
      <c r="P592" s="5"/>
      <c r="Q592" s="5">
        <f>SUM(N592:P592)</f>
        <v>777</v>
      </c>
      <c r="R592" s="5"/>
      <c r="S592" s="5">
        <f>SUM(Q592:R592)</f>
        <v>777</v>
      </c>
      <c r="T592" s="5">
        <v>670</v>
      </c>
      <c r="U592" s="5"/>
      <c r="V592" s="5">
        <f>SUM(T592:U592)</f>
        <v>670</v>
      </c>
      <c r="W592" s="5"/>
      <c r="X592" s="5">
        <f>SUM(V592:W592)</f>
        <v>670</v>
      </c>
      <c r="Y592" s="5"/>
      <c r="Z592" s="5">
        <f>SUM(X592:Y592)</f>
        <v>670</v>
      </c>
      <c r="AA592" s="5"/>
      <c r="AB592" s="5">
        <f>SUM(Z592:AA592)</f>
        <v>670</v>
      </c>
      <c r="AC592" s="5"/>
      <c r="AD592" s="5">
        <f>SUM(AB592:AC592)</f>
        <v>670</v>
      </c>
      <c r="AE592" s="5">
        <v>670</v>
      </c>
      <c r="AF592" s="5"/>
      <c r="AG592" s="5">
        <f>SUM(AE592:AF592)</f>
        <v>670</v>
      </c>
      <c r="AH592" s="5"/>
      <c r="AI592" s="5">
        <f>SUM(AG592:AH592)</f>
        <v>670</v>
      </c>
      <c r="AJ592" s="5"/>
      <c r="AK592" s="5">
        <f>SUM(AI592:AJ592)</f>
        <v>670</v>
      </c>
      <c r="AL592" s="5"/>
      <c r="AM592" s="5">
        <f>SUM(AK592:AL592)</f>
        <v>670</v>
      </c>
    </row>
    <row r="593" spans="1:39" ht="15.75" hidden="1" outlineLevel="7" x14ac:dyDescent="0.2">
      <c r="A593" s="137" t="s">
        <v>353</v>
      </c>
      <c r="B593" s="137" t="s">
        <v>553</v>
      </c>
      <c r="C593" s="138"/>
      <c r="D593" s="138"/>
      <c r="E593" s="8" t="s">
        <v>537</v>
      </c>
      <c r="F593" s="4">
        <f t="shared" ref="F593:U598" si="459">F594</f>
        <v>21</v>
      </c>
      <c r="G593" s="4">
        <f t="shared" si="459"/>
        <v>0</v>
      </c>
      <c r="H593" s="4">
        <f t="shared" si="459"/>
        <v>21</v>
      </c>
      <c r="I593" s="4">
        <f t="shared" si="459"/>
        <v>0</v>
      </c>
      <c r="J593" s="4">
        <f t="shared" si="459"/>
        <v>0</v>
      </c>
      <c r="K593" s="4">
        <f t="shared" si="459"/>
        <v>0</v>
      </c>
      <c r="L593" s="4">
        <f t="shared" si="459"/>
        <v>21</v>
      </c>
      <c r="M593" s="4">
        <f t="shared" si="459"/>
        <v>0</v>
      </c>
      <c r="N593" s="4">
        <f t="shared" si="459"/>
        <v>21</v>
      </c>
      <c r="O593" s="4">
        <f t="shared" si="459"/>
        <v>0</v>
      </c>
      <c r="P593" s="4">
        <f t="shared" si="459"/>
        <v>0</v>
      </c>
      <c r="Q593" s="4">
        <f t="shared" si="459"/>
        <v>21</v>
      </c>
      <c r="R593" s="4">
        <f t="shared" si="459"/>
        <v>0</v>
      </c>
      <c r="S593" s="4">
        <f t="shared" si="459"/>
        <v>21</v>
      </c>
      <c r="T593" s="4">
        <f t="shared" si="459"/>
        <v>0</v>
      </c>
      <c r="U593" s="4">
        <f t="shared" si="459"/>
        <v>0</v>
      </c>
      <c r="V593" s="4"/>
      <c r="W593" s="4">
        <f t="shared" ref="W593:AF598" si="460">W594</f>
        <v>0</v>
      </c>
      <c r="X593" s="4">
        <f t="shared" si="460"/>
        <v>0</v>
      </c>
      <c r="Y593" s="4">
        <f t="shared" si="460"/>
        <v>0</v>
      </c>
      <c r="Z593" s="4">
        <f t="shared" si="460"/>
        <v>0</v>
      </c>
      <c r="AA593" s="4">
        <f t="shared" si="460"/>
        <v>0</v>
      </c>
      <c r="AB593" s="4">
        <f t="shared" si="460"/>
        <v>0</v>
      </c>
      <c r="AC593" s="4">
        <f t="shared" si="460"/>
        <v>0</v>
      </c>
      <c r="AD593" s="4">
        <f t="shared" si="460"/>
        <v>0</v>
      </c>
      <c r="AE593" s="4">
        <f t="shared" si="460"/>
        <v>0</v>
      </c>
      <c r="AF593" s="4">
        <f t="shared" si="460"/>
        <v>0</v>
      </c>
      <c r="AG593" s="4"/>
      <c r="AH593" s="4">
        <f t="shared" ref="AH593:AM598" si="461">AH594</f>
        <v>0</v>
      </c>
      <c r="AI593" s="4">
        <f t="shared" si="461"/>
        <v>0</v>
      </c>
      <c r="AJ593" s="4">
        <f t="shared" si="461"/>
        <v>0</v>
      </c>
      <c r="AK593" s="4">
        <f t="shared" si="461"/>
        <v>0</v>
      </c>
      <c r="AL593" s="4">
        <f t="shared" si="461"/>
        <v>0</v>
      </c>
      <c r="AM593" s="4">
        <f t="shared" si="461"/>
        <v>0</v>
      </c>
    </row>
    <row r="594" spans="1:39" ht="31.5" hidden="1" outlineLevel="1" x14ac:dyDescent="0.2">
      <c r="A594" s="137" t="s">
        <v>353</v>
      </c>
      <c r="B594" s="137" t="s">
        <v>21</v>
      </c>
      <c r="C594" s="137"/>
      <c r="D594" s="137"/>
      <c r="E594" s="13" t="s">
        <v>22</v>
      </c>
      <c r="F594" s="4">
        <f t="shared" si="459"/>
        <v>21</v>
      </c>
      <c r="G594" s="4">
        <f t="shared" si="459"/>
        <v>0</v>
      </c>
      <c r="H594" s="4">
        <f t="shared" si="459"/>
        <v>21</v>
      </c>
      <c r="I594" s="4">
        <f t="shared" si="459"/>
        <v>0</v>
      </c>
      <c r="J594" s="4">
        <f t="shared" si="459"/>
        <v>0</v>
      </c>
      <c r="K594" s="4">
        <f t="shared" si="459"/>
        <v>0</v>
      </c>
      <c r="L594" s="4">
        <f t="shared" si="459"/>
        <v>21</v>
      </c>
      <c r="M594" s="4">
        <f t="shared" si="459"/>
        <v>0</v>
      </c>
      <c r="N594" s="4">
        <f t="shared" si="459"/>
        <v>21</v>
      </c>
      <c r="O594" s="4">
        <f t="shared" si="459"/>
        <v>0</v>
      </c>
      <c r="P594" s="4">
        <f t="shared" si="459"/>
        <v>0</v>
      </c>
      <c r="Q594" s="4">
        <f t="shared" si="459"/>
        <v>21</v>
      </c>
      <c r="R594" s="4">
        <f t="shared" si="459"/>
        <v>0</v>
      </c>
      <c r="S594" s="4">
        <f t="shared" si="459"/>
        <v>21</v>
      </c>
      <c r="T594" s="4">
        <f t="shared" si="459"/>
        <v>0</v>
      </c>
      <c r="U594" s="4">
        <f t="shared" si="459"/>
        <v>0</v>
      </c>
      <c r="V594" s="4"/>
      <c r="W594" s="4">
        <f t="shared" si="460"/>
        <v>0</v>
      </c>
      <c r="X594" s="4">
        <f t="shared" si="460"/>
        <v>0</v>
      </c>
      <c r="Y594" s="4">
        <f t="shared" si="460"/>
        <v>0</v>
      </c>
      <c r="Z594" s="4">
        <f t="shared" si="460"/>
        <v>0</v>
      </c>
      <c r="AA594" s="4">
        <f t="shared" si="460"/>
        <v>0</v>
      </c>
      <c r="AB594" s="4">
        <f t="shared" si="460"/>
        <v>0</v>
      </c>
      <c r="AC594" s="4">
        <f t="shared" si="460"/>
        <v>0</v>
      </c>
      <c r="AD594" s="4">
        <f t="shared" si="460"/>
        <v>0</v>
      </c>
      <c r="AE594" s="4">
        <f t="shared" si="460"/>
        <v>0</v>
      </c>
      <c r="AF594" s="4">
        <f t="shared" si="460"/>
        <v>0</v>
      </c>
      <c r="AG594" s="4"/>
      <c r="AH594" s="4">
        <f t="shared" si="461"/>
        <v>0</v>
      </c>
      <c r="AI594" s="4">
        <f t="shared" si="461"/>
        <v>0</v>
      </c>
      <c r="AJ594" s="4">
        <f t="shared" si="461"/>
        <v>0</v>
      </c>
      <c r="AK594" s="4">
        <f t="shared" si="461"/>
        <v>0</v>
      </c>
      <c r="AL594" s="4">
        <f t="shared" si="461"/>
        <v>0</v>
      </c>
      <c r="AM594" s="4">
        <f t="shared" si="461"/>
        <v>0</v>
      </c>
    </row>
    <row r="595" spans="1:39" ht="31.5" hidden="1" outlineLevel="2" x14ac:dyDescent="0.2">
      <c r="A595" s="137" t="s">
        <v>353</v>
      </c>
      <c r="B595" s="137" t="s">
        <v>21</v>
      </c>
      <c r="C595" s="137" t="s">
        <v>52</v>
      </c>
      <c r="D595" s="137"/>
      <c r="E595" s="13" t="s">
        <v>53</v>
      </c>
      <c r="F595" s="4">
        <f t="shared" si="459"/>
        <v>21</v>
      </c>
      <c r="G595" s="4">
        <f t="shared" si="459"/>
        <v>0</v>
      </c>
      <c r="H595" s="4">
        <f t="shared" si="459"/>
        <v>21</v>
      </c>
      <c r="I595" s="4">
        <f t="shared" si="459"/>
        <v>0</v>
      </c>
      <c r="J595" s="4">
        <f t="shared" si="459"/>
        <v>0</v>
      </c>
      <c r="K595" s="4">
        <f t="shared" si="459"/>
        <v>0</v>
      </c>
      <c r="L595" s="4">
        <f t="shared" si="459"/>
        <v>21</v>
      </c>
      <c r="M595" s="4">
        <f t="shared" si="459"/>
        <v>0</v>
      </c>
      <c r="N595" s="4">
        <f t="shared" si="459"/>
        <v>21</v>
      </c>
      <c r="O595" s="4">
        <f t="shared" si="459"/>
        <v>0</v>
      </c>
      <c r="P595" s="4">
        <f t="shared" si="459"/>
        <v>0</v>
      </c>
      <c r="Q595" s="4">
        <f t="shared" si="459"/>
        <v>21</v>
      </c>
      <c r="R595" s="4">
        <f t="shared" si="459"/>
        <v>0</v>
      </c>
      <c r="S595" s="4">
        <f t="shared" si="459"/>
        <v>21</v>
      </c>
      <c r="T595" s="4">
        <f t="shared" si="459"/>
        <v>0</v>
      </c>
      <c r="U595" s="4">
        <f t="shared" si="459"/>
        <v>0</v>
      </c>
      <c r="V595" s="4"/>
      <c r="W595" s="4">
        <f t="shared" si="460"/>
        <v>0</v>
      </c>
      <c r="X595" s="4">
        <f t="shared" si="460"/>
        <v>0</v>
      </c>
      <c r="Y595" s="4">
        <f t="shared" si="460"/>
        <v>0</v>
      </c>
      <c r="Z595" s="4">
        <f t="shared" si="460"/>
        <v>0</v>
      </c>
      <c r="AA595" s="4">
        <f t="shared" si="460"/>
        <v>0</v>
      </c>
      <c r="AB595" s="4">
        <f t="shared" si="460"/>
        <v>0</v>
      </c>
      <c r="AC595" s="4">
        <f t="shared" si="460"/>
        <v>0</v>
      </c>
      <c r="AD595" s="4">
        <f t="shared" si="460"/>
        <v>0</v>
      </c>
      <c r="AE595" s="4">
        <f t="shared" si="460"/>
        <v>0</v>
      </c>
      <c r="AF595" s="4">
        <f t="shared" si="460"/>
        <v>0</v>
      </c>
      <c r="AG595" s="4"/>
      <c r="AH595" s="4">
        <f t="shared" si="461"/>
        <v>0</v>
      </c>
      <c r="AI595" s="4">
        <f t="shared" si="461"/>
        <v>0</v>
      </c>
      <c r="AJ595" s="4">
        <f t="shared" si="461"/>
        <v>0</v>
      </c>
      <c r="AK595" s="4">
        <f t="shared" si="461"/>
        <v>0</v>
      </c>
      <c r="AL595" s="4">
        <f t="shared" si="461"/>
        <v>0</v>
      </c>
      <c r="AM595" s="4">
        <f t="shared" si="461"/>
        <v>0</v>
      </c>
    </row>
    <row r="596" spans="1:39" ht="31.5" hidden="1" outlineLevel="3" x14ac:dyDescent="0.2">
      <c r="A596" s="137" t="s">
        <v>353</v>
      </c>
      <c r="B596" s="137" t="s">
        <v>21</v>
      </c>
      <c r="C596" s="137" t="s">
        <v>98</v>
      </c>
      <c r="D596" s="137"/>
      <c r="E596" s="13" t="s">
        <v>99</v>
      </c>
      <c r="F596" s="4">
        <f t="shared" si="459"/>
        <v>21</v>
      </c>
      <c r="G596" s="4">
        <f t="shared" si="459"/>
        <v>0</v>
      </c>
      <c r="H596" s="4">
        <f t="shared" si="459"/>
        <v>21</v>
      </c>
      <c r="I596" s="4">
        <f t="shared" si="459"/>
        <v>0</v>
      </c>
      <c r="J596" s="4">
        <f t="shared" si="459"/>
        <v>0</v>
      </c>
      <c r="K596" s="4">
        <f t="shared" si="459"/>
        <v>0</v>
      </c>
      <c r="L596" s="4">
        <f t="shared" si="459"/>
        <v>21</v>
      </c>
      <c r="M596" s="4">
        <f t="shared" si="459"/>
        <v>0</v>
      </c>
      <c r="N596" s="4">
        <f t="shared" si="459"/>
        <v>21</v>
      </c>
      <c r="O596" s="4">
        <f t="shared" si="459"/>
        <v>0</v>
      </c>
      <c r="P596" s="4">
        <f t="shared" si="459"/>
        <v>0</v>
      </c>
      <c r="Q596" s="4">
        <f t="shared" si="459"/>
        <v>21</v>
      </c>
      <c r="R596" s="4">
        <f t="shared" si="459"/>
        <v>0</v>
      </c>
      <c r="S596" s="4">
        <f t="shared" si="459"/>
        <v>21</v>
      </c>
      <c r="T596" s="4">
        <f t="shared" si="459"/>
        <v>0</v>
      </c>
      <c r="U596" s="4">
        <f t="shared" si="459"/>
        <v>0</v>
      </c>
      <c r="V596" s="4"/>
      <c r="W596" s="4">
        <f t="shared" si="460"/>
        <v>0</v>
      </c>
      <c r="X596" s="4">
        <f t="shared" si="460"/>
        <v>0</v>
      </c>
      <c r="Y596" s="4">
        <f t="shared" si="460"/>
        <v>0</v>
      </c>
      <c r="Z596" s="4">
        <f t="shared" si="460"/>
        <v>0</v>
      </c>
      <c r="AA596" s="4">
        <f t="shared" si="460"/>
        <v>0</v>
      </c>
      <c r="AB596" s="4">
        <f t="shared" si="460"/>
        <v>0</v>
      </c>
      <c r="AC596" s="4">
        <f t="shared" si="460"/>
        <v>0</v>
      </c>
      <c r="AD596" s="4">
        <f t="shared" si="460"/>
        <v>0</v>
      </c>
      <c r="AE596" s="4">
        <f t="shared" si="460"/>
        <v>0</v>
      </c>
      <c r="AF596" s="4">
        <f t="shared" si="460"/>
        <v>0</v>
      </c>
      <c r="AG596" s="4"/>
      <c r="AH596" s="4">
        <f t="shared" si="461"/>
        <v>0</v>
      </c>
      <c r="AI596" s="4">
        <f t="shared" si="461"/>
        <v>0</v>
      </c>
      <c r="AJ596" s="4">
        <f t="shared" si="461"/>
        <v>0</v>
      </c>
      <c r="AK596" s="4">
        <f t="shared" si="461"/>
        <v>0</v>
      </c>
      <c r="AL596" s="4">
        <f t="shared" si="461"/>
        <v>0</v>
      </c>
      <c r="AM596" s="4">
        <f t="shared" si="461"/>
        <v>0</v>
      </c>
    </row>
    <row r="597" spans="1:39" ht="47.25" hidden="1" outlineLevel="4" x14ac:dyDescent="0.2">
      <c r="A597" s="137" t="s">
        <v>353</v>
      </c>
      <c r="B597" s="137" t="s">
        <v>21</v>
      </c>
      <c r="C597" s="137" t="s">
        <v>100</v>
      </c>
      <c r="D597" s="137"/>
      <c r="E597" s="13" t="s">
        <v>101</v>
      </c>
      <c r="F597" s="4">
        <f t="shared" si="459"/>
        <v>21</v>
      </c>
      <c r="G597" s="4">
        <f t="shared" si="459"/>
        <v>0</v>
      </c>
      <c r="H597" s="4">
        <f t="shared" si="459"/>
        <v>21</v>
      </c>
      <c r="I597" s="4">
        <f t="shared" si="459"/>
        <v>0</v>
      </c>
      <c r="J597" s="4">
        <f t="shared" si="459"/>
        <v>0</v>
      </c>
      <c r="K597" s="4">
        <f t="shared" si="459"/>
        <v>0</v>
      </c>
      <c r="L597" s="4">
        <f t="shared" si="459"/>
        <v>21</v>
      </c>
      <c r="M597" s="4">
        <f t="shared" si="459"/>
        <v>0</v>
      </c>
      <c r="N597" s="4">
        <f t="shared" si="459"/>
        <v>21</v>
      </c>
      <c r="O597" s="4">
        <f t="shared" si="459"/>
        <v>0</v>
      </c>
      <c r="P597" s="4">
        <f t="shared" si="459"/>
        <v>0</v>
      </c>
      <c r="Q597" s="4">
        <f t="shared" si="459"/>
        <v>21</v>
      </c>
      <c r="R597" s="4">
        <f t="shared" si="459"/>
        <v>0</v>
      </c>
      <c r="S597" s="4">
        <f t="shared" si="459"/>
        <v>21</v>
      </c>
      <c r="T597" s="4">
        <f t="shared" si="459"/>
        <v>0</v>
      </c>
      <c r="U597" s="4">
        <f t="shared" si="459"/>
        <v>0</v>
      </c>
      <c r="V597" s="4"/>
      <c r="W597" s="4">
        <f t="shared" si="460"/>
        <v>0</v>
      </c>
      <c r="X597" s="4">
        <f t="shared" si="460"/>
        <v>0</v>
      </c>
      <c r="Y597" s="4">
        <f t="shared" si="460"/>
        <v>0</v>
      </c>
      <c r="Z597" s="4">
        <f t="shared" si="460"/>
        <v>0</v>
      </c>
      <c r="AA597" s="4">
        <f t="shared" si="460"/>
        <v>0</v>
      </c>
      <c r="AB597" s="4">
        <f t="shared" si="460"/>
        <v>0</v>
      </c>
      <c r="AC597" s="4">
        <f t="shared" si="460"/>
        <v>0</v>
      </c>
      <c r="AD597" s="4">
        <f t="shared" si="460"/>
        <v>0</v>
      </c>
      <c r="AE597" s="4">
        <f t="shared" si="460"/>
        <v>0</v>
      </c>
      <c r="AF597" s="4">
        <f t="shared" si="460"/>
        <v>0</v>
      </c>
      <c r="AG597" s="4"/>
      <c r="AH597" s="4">
        <f t="shared" si="461"/>
        <v>0</v>
      </c>
      <c r="AI597" s="4">
        <f t="shared" si="461"/>
        <v>0</v>
      </c>
      <c r="AJ597" s="4">
        <f t="shared" si="461"/>
        <v>0</v>
      </c>
      <c r="AK597" s="4">
        <f t="shared" si="461"/>
        <v>0</v>
      </c>
      <c r="AL597" s="4">
        <f t="shared" si="461"/>
        <v>0</v>
      </c>
      <c r="AM597" s="4">
        <f t="shared" si="461"/>
        <v>0</v>
      </c>
    </row>
    <row r="598" spans="1:39" ht="15.75" hidden="1" outlineLevel="5" x14ac:dyDescent="0.2">
      <c r="A598" s="137" t="s">
        <v>353</v>
      </c>
      <c r="B598" s="137" t="s">
        <v>21</v>
      </c>
      <c r="C598" s="137" t="s">
        <v>102</v>
      </c>
      <c r="D598" s="137"/>
      <c r="E598" s="13" t="s">
        <v>103</v>
      </c>
      <c r="F598" s="4">
        <f t="shared" si="459"/>
        <v>21</v>
      </c>
      <c r="G598" s="4">
        <f t="shared" si="459"/>
        <v>0</v>
      </c>
      <c r="H598" s="4">
        <f t="shared" si="459"/>
        <v>21</v>
      </c>
      <c r="I598" s="4">
        <f t="shared" si="459"/>
        <v>0</v>
      </c>
      <c r="J598" s="4">
        <f t="shared" si="459"/>
        <v>0</v>
      </c>
      <c r="K598" s="4">
        <f t="shared" si="459"/>
        <v>0</v>
      </c>
      <c r="L598" s="4">
        <f t="shared" si="459"/>
        <v>21</v>
      </c>
      <c r="M598" s="4">
        <f t="shared" si="459"/>
        <v>0</v>
      </c>
      <c r="N598" s="4">
        <f t="shared" si="459"/>
        <v>21</v>
      </c>
      <c r="O598" s="4">
        <f t="shared" si="459"/>
        <v>0</v>
      </c>
      <c r="P598" s="4">
        <f t="shared" si="459"/>
        <v>0</v>
      </c>
      <c r="Q598" s="4">
        <f t="shared" si="459"/>
        <v>21</v>
      </c>
      <c r="R598" s="4">
        <f t="shared" si="459"/>
        <v>0</v>
      </c>
      <c r="S598" s="4">
        <f t="shared" si="459"/>
        <v>21</v>
      </c>
      <c r="T598" s="4">
        <f t="shared" si="459"/>
        <v>0</v>
      </c>
      <c r="U598" s="4">
        <f t="shared" si="459"/>
        <v>0</v>
      </c>
      <c r="V598" s="4"/>
      <c r="W598" s="4">
        <f t="shared" si="460"/>
        <v>0</v>
      </c>
      <c r="X598" s="4">
        <f t="shared" si="460"/>
        <v>0</v>
      </c>
      <c r="Y598" s="4">
        <f t="shared" si="460"/>
        <v>0</v>
      </c>
      <c r="Z598" s="4">
        <f t="shared" si="460"/>
        <v>0</v>
      </c>
      <c r="AA598" s="4">
        <f t="shared" si="460"/>
        <v>0</v>
      </c>
      <c r="AB598" s="4">
        <f t="shared" si="460"/>
        <v>0</v>
      </c>
      <c r="AC598" s="4">
        <f t="shared" si="460"/>
        <v>0</v>
      </c>
      <c r="AD598" s="4">
        <f t="shared" si="460"/>
        <v>0</v>
      </c>
      <c r="AE598" s="4">
        <f t="shared" si="460"/>
        <v>0</v>
      </c>
      <c r="AF598" s="4">
        <f t="shared" si="460"/>
        <v>0</v>
      </c>
      <c r="AG598" s="4"/>
      <c r="AH598" s="4">
        <f t="shared" si="461"/>
        <v>0</v>
      </c>
      <c r="AI598" s="4">
        <f t="shared" si="461"/>
        <v>0</v>
      </c>
      <c r="AJ598" s="4">
        <f t="shared" si="461"/>
        <v>0</v>
      </c>
      <c r="AK598" s="4">
        <f t="shared" si="461"/>
        <v>0</v>
      </c>
      <c r="AL598" s="4">
        <f t="shared" si="461"/>
        <v>0</v>
      </c>
      <c r="AM598" s="4">
        <f t="shared" si="461"/>
        <v>0</v>
      </c>
    </row>
    <row r="599" spans="1:39" ht="31.5" hidden="1" outlineLevel="7" x14ac:dyDescent="0.2">
      <c r="A599" s="138" t="s">
        <v>353</v>
      </c>
      <c r="B599" s="138" t="s">
        <v>21</v>
      </c>
      <c r="C599" s="138" t="s">
        <v>102</v>
      </c>
      <c r="D599" s="138" t="s">
        <v>11</v>
      </c>
      <c r="E599" s="11" t="s">
        <v>12</v>
      </c>
      <c r="F599" s="5">
        <v>21</v>
      </c>
      <c r="G599" s="5"/>
      <c r="H599" s="5">
        <f>SUM(F599:G599)</f>
        <v>21</v>
      </c>
      <c r="I599" s="5"/>
      <c r="J599" s="5"/>
      <c r="K599" s="5"/>
      <c r="L599" s="5">
        <f>SUM(H599:K599)</f>
        <v>21</v>
      </c>
      <c r="M599" s="5"/>
      <c r="N599" s="5">
        <f>SUM(L599:M599)</f>
        <v>21</v>
      </c>
      <c r="O599" s="5"/>
      <c r="P599" s="5"/>
      <c r="Q599" s="5">
        <f>SUM(N599:P599)</f>
        <v>21</v>
      </c>
      <c r="R599" s="5"/>
      <c r="S599" s="5">
        <f>SUM(Q599:R599)</f>
        <v>21</v>
      </c>
      <c r="T599" s="5"/>
      <c r="U599" s="5"/>
      <c r="V599" s="5"/>
      <c r="W599" s="5"/>
      <c r="X599" s="5">
        <f>SUM(V599:W599)</f>
        <v>0</v>
      </c>
      <c r="Y599" s="5"/>
      <c r="Z599" s="5">
        <f>SUM(X599:Y599)</f>
        <v>0</v>
      </c>
      <c r="AA599" s="5"/>
      <c r="AB599" s="5">
        <f>SUM(Z599:AA599)</f>
        <v>0</v>
      </c>
      <c r="AC599" s="5"/>
      <c r="AD599" s="5">
        <f>SUM(AB599:AC599)</f>
        <v>0</v>
      </c>
      <c r="AE599" s="5"/>
      <c r="AF599" s="5"/>
      <c r="AG599" s="5"/>
      <c r="AH599" s="5"/>
      <c r="AI599" s="5">
        <f>SUM(AG599:AH599)</f>
        <v>0</v>
      </c>
      <c r="AJ599" s="5"/>
      <c r="AK599" s="5">
        <f>SUM(AI599:AJ599)</f>
        <v>0</v>
      </c>
      <c r="AL599" s="5"/>
      <c r="AM599" s="5">
        <f>SUM(AK599:AL599)</f>
        <v>0</v>
      </c>
    </row>
    <row r="600" spans="1:39" ht="15.75" hidden="1" outlineLevel="7" x14ac:dyDescent="0.2">
      <c r="A600" s="138"/>
      <c r="B600" s="138"/>
      <c r="C600" s="138"/>
      <c r="D600" s="138"/>
      <c r="E600" s="11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  <c r="AL600" s="5"/>
      <c r="AM600" s="5"/>
    </row>
    <row r="601" spans="1:39" ht="31.5" hidden="1" x14ac:dyDescent="0.2">
      <c r="A601" s="137" t="s">
        <v>362</v>
      </c>
      <c r="B601" s="137"/>
      <c r="C601" s="137"/>
      <c r="D601" s="137"/>
      <c r="E601" s="13" t="s">
        <v>363</v>
      </c>
      <c r="F601" s="4">
        <f t="shared" ref="F601:AM601" si="462">F602+F634+F641</f>
        <v>64368</v>
      </c>
      <c r="G601" s="4">
        <f t="shared" si="462"/>
        <v>-9002.3207199999997</v>
      </c>
      <c r="H601" s="4">
        <f t="shared" si="462"/>
        <v>55365.679280000004</v>
      </c>
      <c r="I601" s="4">
        <f t="shared" si="462"/>
        <v>-0.01</v>
      </c>
      <c r="J601" s="4">
        <f t="shared" si="462"/>
        <v>221.20724999999999</v>
      </c>
      <c r="K601" s="4">
        <f t="shared" si="462"/>
        <v>-444</v>
      </c>
      <c r="L601" s="4">
        <f t="shared" si="462"/>
        <v>55142.876530000009</v>
      </c>
      <c r="M601" s="4">
        <f t="shared" si="462"/>
        <v>0</v>
      </c>
      <c r="N601" s="4">
        <f t="shared" si="462"/>
        <v>55142.876530000009</v>
      </c>
      <c r="O601" s="4">
        <f t="shared" si="462"/>
        <v>-0.01</v>
      </c>
      <c r="P601" s="4">
        <f t="shared" si="462"/>
        <v>0</v>
      </c>
      <c r="Q601" s="4">
        <f t="shared" si="462"/>
        <v>55142.866530000007</v>
      </c>
      <c r="R601" s="4">
        <f t="shared" si="462"/>
        <v>0</v>
      </c>
      <c r="S601" s="4">
        <f t="shared" si="462"/>
        <v>55142.866530000007</v>
      </c>
      <c r="T601" s="4">
        <f t="shared" si="462"/>
        <v>27241.8</v>
      </c>
      <c r="U601" s="4">
        <f t="shared" si="462"/>
        <v>0</v>
      </c>
      <c r="V601" s="4">
        <f t="shared" si="462"/>
        <v>27241.8</v>
      </c>
      <c r="W601" s="4">
        <f t="shared" si="462"/>
        <v>0</v>
      </c>
      <c r="X601" s="4">
        <f t="shared" si="462"/>
        <v>27241.8</v>
      </c>
      <c r="Y601" s="4">
        <f t="shared" si="462"/>
        <v>0</v>
      </c>
      <c r="Z601" s="4">
        <f t="shared" si="462"/>
        <v>27241.8</v>
      </c>
      <c r="AA601" s="4">
        <f t="shared" si="462"/>
        <v>-0.01</v>
      </c>
      <c r="AB601" s="4">
        <f t="shared" si="462"/>
        <v>27241.79</v>
      </c>
      <c r="AC601" s="4">
        <f t="shared" si="462"/>
        <v>-0.01</v>
      </c>
      <c r="AD601" s="4">
        <f t="shared" si="462"/>
        <v>27241.78</v>
      </c>
      <c r="AE601" s="4">
        <f t="shared" si="462"/>
        <v>26251.1</v>
      </c>
      <c r="AF601" s="4">
        <f t="shared" si="462"/>
        <v>0</v>
      </c>
      <c r="AG601" s="4">
        <f t="shared" si="462"/>
        <v>26251.1</v>
      </c>
      <c r="AH601" s="4">
        <f t="shared" si="462"/>
        <v>0</v>
      </c>
      <c r="AI601" s="4">
        <f t="shared" si="462"/>
        <v>26251.1</v>
      </c>
      <c r="AJ601" s="4">
        <f t="shared" si="462"/>
        <v>-0.01</v>
      </c>
      <c r="AK601" s="4">
        <f t="shared" si="462"/>
        <v>26251.09</v>
      </c>
      <c r="AL601" s="4">
        <f t="shared" si="462"/>
        <v>-0.01</v>
      </c>
      <c r="AM601" s="4">
        <f t="shared" si="462"/>
        <v>26251.079999999998</v>
      </c>
    </row>
    <row r="602" spans="1:39" ht="15.75" hidden="1" x14ac:dyDescent="0.2">
      <c r="A602" s="137" t="s">
        <v>362</v>
      </c>
      <c r="B602" s="137" t="s">
        <v>552</v>
      </c>
      <c r="C602" s="137"/>
      <c r="D602" s="137"/>
      <c r="E602" s="8" t="s">
        <v>536</v>
      </c>
      <c r="F602" s="4">
        <f t="shared" ref="F602:AM602" si="463">F603+F612</f>
        <v>63336</v>
      </c>
      <c r="G602" s="4">
        <f t="shared" si="463"/>
        <v>-9002.3207199999997</v>
      </c>
      <c r="H602" s="4">
        <f t="shared" si="463"/>
        <v>54333.679280000004</v>
      </c>
      <c r="I602" s="4">
        <f t="shared" si="463"/>
        <v>-0.01</v>
      </c>
      <c r="J602" s="4">
        <f t="shared" si="463"/>
        <v>221.20724999999999</v>
      </c>
      <c r="K602" s="4">
        <f t="shared" si="463"/>
        <v>-444</v>
      </c>
      <c r="L602" s="4">
        <f t="shared" si="463"/>
        <v>54110.876530000009</v>
      </c>
      <c r="M602" s="4">
        <f t="shared" si="463"/>
        <v>0</v>
      </c>
      <c r="N602" s="4">
        <f t="shared" si="463"/>
        <v>54110.876530000009</v>
      </c>
      <c r="O602" s="4">
        <f t="shared" si="463"/>
        <v>-0.01</v>
      </c>
      <c r="P602" s="4">
        <f t="shared" si="463"/>
        <v>0</v>
      </c>
      <c r="Q602" s="4">
        <f t="shared" si="463"/>
        <v>54110.866530000007</v>
      </c>
      <c r="R602" s="4">
        <f t="shared" si="463"/>
        <v>0</v>
      </c>
      <c r="S602" s="4">
        <f t="shared" si="463"/>
        <v>54110.866530000007</v>
      </c>
      <c r="T602" s="4">
        <f t="shared" si="463"/>
        <v>26241.8</v>
      </c>
      <c r="U602" s="4">
        <f t="shared" si="463"/>
        <v>0</v>
      </c>
      <c r="V602" s="4">
        <f t="shared" si="463"/>
        <v>26241.8</v>
      </c>
      <c r="W602" s="4">
        <f t="shared" si="463"/>
        <v>0</v>
      </c>
      <c r="X602" s="4">
        <f t="shared" si="463"/>
        <v>26241.8</v>
      </c>
      <c r="Y602" s="4">
        <f t="shared" si="463"/>
        <v>0</v>
      </c>
      <c r="Z602" s="4">
        <f t="shared" si="463"/>
        <v>26241.8</v>
      </c>
      <c r="AA602" s="4">
        <f t="shared" si="463"/>
        <v>-0.01</v>
      </c>
      <c r="AB602" s="4">
        <f t="shared" si="463"/>
        <v>26241.79</v>
      </c>
      <c r="AC602" s="4">
        <f t="shared" si="463"/>
        <v>-0.01</v>
      </c>
      <c r="AD602" s="4">
        <f t="shared" si="463"/>
        <v>26241.78</v>
      </c>
      <c r="AE602" s="4">
        <f t="shared" si="463"/>
        <v>25251.1</v>
      </c>
      <c r="AF602" s="4">
        <f t="shared" si="463"/>
        <v>0</v>
      </c>
      <c r="AG602" s="4">
        <f t="shared" si="463"/>
        <v>25251.1</v>
      </c>
      <c r="AH602" s="4">
        <f t="shared" si="463"/>
        <v>0</v>
      </c>
      <c r="AI602" s="4">
        <f t="shared" si="463"/>
        <v>25251.1</v>
      </c>
      <c r="AJ602" s="4">
        <f t="shared" si="463"/>
        <v>-0.01</v>
      </c>
      <c r="AK602" s="4">
        <f t="shared" si="463"/>
        <v>25251.09</v>
      </c>
      <c r="AL602" s="4">
        <f t="shared" si="463"/>
        <v>-0.01</v>
      </c>
      <c r="AM602" s="4">
        <f t="shared" si="463"/>
        <v>25251.079999999998</v>
      </c>
    </row>
    <row r="603" spans="1:39" ht="47.25" hidden="1" outlineLevel="1" x14ac:dyDescent="0.2">
      <c r="A603" s="137" t="s">
        <v>362</v>
      </c>
      <c r="B603" s="137" t="s">
        <v>40</v>
      </c>
      <c r="C603" s="137"/>
      <c r="D603" s="137"/>
      <c r="E603" s="13" t="s">
        <v>41</v>
      </c>
      <c r="F603" s="4">
        <f t="shared" ref="F603:O606" si="464">F604</f>
        <v>21752.700000000004</v>
      </c>
      <c r="G603" s="4">
        <f t="shared" si="464"/>
        <v>0</v>
      </c>
      <c r="H603" s="4">
        <f t="shared" si="464"/>
        <v>21752.700000000004</v>
      </c>
      <c r="I603" s="4">
        <f t="shared" si="464"/>
        <v>0</v>
      </c>
      <c r="J603" s="4">
        <f t="shared" si="464"/>
        <v>1.17</v>
      </c>
      <c r="K603" s="4">
        <f t="shared" si="464"/>
        <v>-444</v>
      </c>
      <c r="L603" s="4">
        <f t="shared" si="464"/>
        <v>21309.870000000003</v>
      </c>
      <c r="M603" s="4">
        <f t="shared" si="464"/>
        <v>0</v>
      </c>
      <c r="N603" s="4">
        <f t="shared" si="464"/>
        <v>21309.870000000003</v>
      </c>
      <c r="O603" s="4">
        <f t="shared" si="464"/>
        <v>0</v>
      </c>
      <c r="P603" s="4">
        <f t="shared" ref="P603:Y606" si="465">P604</f>
        <v>0</v>
      </c>
      <c r="Q603" s="4">
        <f t="shared" si="465"/>
        <v>21309.870000000003</v>
      </c>
      <c r="R603" s="4">
        <f t="shared" si="465"/>
        <v>0</v>
      </c>
      <c r="S603" s="4">
        <f t="shared" si="465"/>
        <v>21309.870000000003</v>
      </c>
      <c r="T603" s="4">
        <f t="shared" si="465"/>
        <v>19148</v>
      </c>
      <c r="U603" s="4">
        <f t="shared" si="465"/>
        <v>0</v>
      </c>
      <c r="V603" s="4">
        <f t="shared" si="465"/>
        <v>19148</v>
      </c>
      <c r="W603" s="4">
        <f t="shared" si="465"/>
        <v>0</v>
      </c>
      <c r="X603" s="4">
        <f t="shared" si="465"/>
        <v>19148</v>
      </c>
      <c r="Y603" s="4">
        <f t="shared" si="465"/>
        <v>0</v>
      </c>
      <c r="Z603" s="4">
        <f t="shared" ref="Z603:AI606" si="466">Z604</f>
        <v>19148</v>
      </c>
      <c r="AA603" s="4">
        <f t="shared" si="466"/>
        <v>0</v>
      </c>
      <c r="AB603" s="4">
        <f t="shared" si="466"/>
        <v>19148</v>
      </c>
      <c r="AC603" s="4">
        <f t="shared" si="466"/>
        <v>0</v>
      </c>
      <c r="AD603" s="4">
        <f t="shared" si="466"/>
        <v>19148</v>
      </c>
      <c r="AE603" s="4">
        <f t="shared" si="466"/>
        <v>18157.3</v>
      </c>
      <c r="AF603" s="4">
        <f t="shared" si="466"/>
        <v>0</v>
      </c>
      <c r="AG603" s="4">
        <f t="shared" si="466"/>
        <v>18157.3</v>
      </c>
      <c r="AH603" s="4">
        <f t="shared" si="466"/>
        <v>0</v>
      </c>
      <c r="AI603" s="4">
        <f t="shared" si="466"/>
        <v>18157.3</v>
      </c>
      <c r="AJ603" s="4">
        <f t="shared" ref="AJ603:AM606" si="467">AJ604</f>
        <v>0</v>
      </c>
      <c r="AK603" s="4">
        <f t="shared" si="467"/>
        <v>18157.3</v>
      </c>
      <c r="AL603" s="4">
        <f t="shared" si="467"/>
        <v>0</v>
      </c>
      <c r="AM603" s="4">
        <f t="shared" si="467"/>
        <v>18157.3</v>
      </c>
    </row>
    <row r="604" spans="1:39" ht="31.5" hidden="1" outlineLevel="2" x14ac:dyDescent="0.2">
      <c r="A604" s="137" t="s">
        <v>362</v>
      </c>
      <c r="B604" s="137" t="s">
        <v>40</v>
      </c>
      <c r="C604" s="137" t="s">
        <v>158</v>
      </c>
      <c r="D604" s="137"/>
      <c r="E604" s="13" t="s">
        <v>159</v>
      </c>
      <c r="F604" s="4">
        <f t="shared" si="464"/>
        <v>21752.700000000004</v>
      </c>
      <c r="G604" s="4">
        <f t="shared" si="464"/>
        <v>0</v>
      </c>
      <c r="H604" s="4">
        <f t="shared" si="464"/>
        <v>21752.700000000004</v>
      </c>
      <c r="I604" s="4">
        <f t="shared" si="464"/>
        <v>0</v>
      </c>
      <c r="J604" s="4">
        <f t="shared" si="464"/>
        <v>1.17</v>
      </c>
      <c r="K604" s="4">
        <f t="shared" si="464"/>
        <v>-444</v>
      </c>
      <c r="L604" s="4">
        <f t="shared" si="464"/>
        <v>21309.870000000003</v>
      </c>
      <c r="M604" s="4">
        <f t="shared" si="464"/>
        <v>0</v>
      </c>
      <c r="N604" s="4">
        <f t="shared" si="464"/>
        <v>21309.870000000003</v>
      </c>
      <c r="O604" s="4">
        <f t="shared" si="464"/>
        <v>0</v>
      </c>
      <c r="P604" s="4">
        <f t="shared" si="465"/>
        <v>0</v>
      </c>
      <c r="Q604" s="4">
        <f t="shared" si="465"/>
        <v>21309.870000000003</v>
      </c>
      <c r="R604" s="4">
        <f t="shared" si="465"/>
        <v>0</v>
      </c>
      <c r="S604" s="4">
        <f t="shared" si="465"/>
        <v>21309.870000000003</v>
      </c>
      <c r="T604" s="4">
        <f t="shared" si="465"/>
        <v>19148</v>
      </c>
      <c r="U604" s="4">
        <f t="shared" si="465"/>
        <v>0</v>
      </c>
      <c r="V604" s="4">
        <f t="shared" si="465"/>
        <v>19148</v>
      </c>
      <c r="W604" s="4">
        <f t="shared" si="465"/>
        <v>0</v>
      </c>
      <c r="X604" s="4">
        <f t="shared" si="465"/>
        <v>19148</v>
      </c>
      <c r="Y604" s="4">
        <f t="shared" si="465"/>
        <v>0</v>
      </c>
      <c r="Z604" s="4">
        <f t="shared" si="466"/>
        <v>19148</v>
      </c>
      <c r="AA604" s="4">
        <f t="shared" si="466"/>
        <v>0</v>
      </c>
      <c r="AB604" s="4">
        <f t="shared" si="466"/>
        <v>19148</v>
      </c>
      <c r="AC604" s="4">
        <f t="shared" si="466"/>
        <v>0</v>
      </c>
      <c r="AD604" s="4">
        <f t="shared" si="466"/>
        <v>19148</v>
      </c>
      <c r="AE604" s="4">
        <f t="shared" si="466"/>
        <v>18157.3</v>
      </c>
      <c r="AF604" s="4">
        <f t="shared" si="466"/>
        <v>0</v>
      </c>
      <c r="AG604" s="4">
        <f t="shared" si="466"/>
        <v>18157.3</v>
      </c>
      <c r="AH604" s="4">
        <f t="shared" si="466"/>
        <v>0</v>
      </c>
      <c r="AI604" s="4">
        <f t="shared" si="466"/>
        <v>18157.3</v>
      </c>
      <c r="AJ604" s="4">
        <f t="shared" si="467"/>
        <v>0</v>
      </c>
      <c r="AK604" s="4">
        <f t="shared" si="467"/>
        <v>18157.3</v>
      </c>
      <c r="AL604" s="4">
        <f t="shared" si="467"/>
        <v>0</v>
      </c>
      <c r="AM604" s="4">
        <f t="shared" si="467"/>
        <v>18157.3</v>
      </c>
    </row>
    <row r="605" spans="1:39" ht="31.5" hidden="1" outlineLevel="3" x14ac:dyDescent="0.2">
      <c r="A605" s="137" t="s">
        <v>362</v>
      </c>
      <c r="B605" s="137" t="s">
        <v>40</v>
      </c>
      <c r="C605" s="137" t="s">
        <v>364</v>
      </c>
      <c r="D605" s="137"/>
      <c r="E605" s="13" t="s">
        <v>365</v>
      </c>
      <c r="F605" s="4">
        <f t="shared" si="464"/>
        <v>21752.700000000004</v>
      </c>
      <c r="G605" s="4">
        <f t="shared" si="464"/>
        <v>0</v>
      </c>
      <c r="H605" s="4">
        <f t="shared" si="464"/>
        <v>21752.700000000004</v>
      </c>
      <c r="I605" s="4">
        <f t="shared" si="464"/>
        <v>0</v>
      </c>
      <c r="J605" s="4">
        <f t="shared" si="464"/>
        <v>1.17</v>
      </c>
      <c r="K605" s="4">
        <f t="shared" si="464"/>
        <v>-444</v>
      </c>
      <c r="L605" s="4">
        <f t="shared" si="464"/>
        <v>21309.870000000003</v>
      </c>
      <c r="M605" s="4">
        <f t="shared" si="464"/>
        <v>0</v>
      </c>
      <c r="N605" s="4">
        <f t="shared" si="464"/>
        <v>21309.870000000003</v>
      </c>
      <c r="O605" s="4">
        <f t="shared" si="464"/>
        <v>0</v>
      </c>
      <c r="P605" s="4">
        <f t="shared" si="465"/>
        <v>0</v>
      </c>
      <c r="Q605" s="4">
        <f t="shared" si="465"/>
        <v>21309.870000000003</v>
      </c>
      <c r="R605" s="4">
        <f t="shared" si="465"/>
        <v>0</v>
      </c>
      <c r="S605" s="4">
        <f t="shared" si="465"/>
        <v>21309.870000000003</v>
      </c>
      <c r="T605" s="4">
        <f t="shared" si="465"/>
        <v>19148</v>
      </c>
      <c r="U605" s="4">
        <f t="shared" si="465"/>
        <v>0</v>
      </c>
      <c r="V605" s="4">
        <f t="shared" si="465"/>
        <v>19148</v>
      </c>
      <c r="W605" s="4">
        <f t="shared" si="465"/>
        <v>0</v>
      </c>
      <c r="X605" s="4">
        <f t="shared" si="465"/>
        <v>19148</v>
      </c>
      <c r="Y605" s="4">
        <f t="shared" si="465"/>
        <v>0</v>
      </c>
      <c r="Z605" s="4">
        <f t="shared" si="466"/>
        <v>19148</v>
      </c>
      <c r="AA605" s="4">
        <f t="shared" si="466"/>
        <v>0</v>
      </c>
      <c r="AB605" s="4">
        <f t="shared" si="466"/>
        <v>19148</v>
      </c>
      <c r="AC605" s="4">
        <f t="shared" si="466"/>
        <v>0</v>
      </c>
      <c r="AD605" s="4">
        <f t="shared" si="466"/>
        <v>19148</v>
      </c>
      <c r="AE605" s="4">
        <f t="shared" si="466"/>
        <v>18157.3</v>
      </c>
      <c r="AF605" s="4">
        <f t="shared" si="466"/>
        <v>0</v>
      </c>
      <c r="AG605" s="4">
        <f t="shared" si="466"/>
        <v>18157.3</v>
      </c>
      <c r="AH605" s="4">
        <f t="shared" si="466"/>
        <v>0</v>
      </c>
      <c r="AI605" s="4">
        <f t="shared" si="466"/>
        <v>18157.3</v>
      </c>
      <c r="AJ605" s="4">
        <f t="shared" si="467"/>
        <v>0</v>
      </c>
      <c r="AK605" s="4">
        <f t="shared" si="467"/>
        <v>18157.3</v>
      </c>
      <c r="AL605" s="4">
        <f t="shared" si="467"/>
        <v>0</v>
      </c>
      <c r="AM605" s="4">
        <f t="shared" si="467"/>
        <v>18157.3</v>
      </c>
    </row>
    <row r="606" spans="1:39" ht="31.5" hidden="1" outlineLevel="4" x14ac:dyDescent="0.2">
      <c r="A606" s="137" t="s">
        <v>362</v>
      </c>
      <c r="B606" s="137" t="s">
        <v>40</v>
      </c>
      <c r="C606" s="137" t="s">
        <v>366</v>
      </c>
      <c r="D606" s="137"/>
      <c r="E606" s="13" t="s">
        <v>57</v>
      </c>
      <c r="F606" s="4">
        <f t="shared" si="464"/>
        <v>21752.700000000004</v>
      </c>
      <c r="G606" s="4">
        <f t="shared" si="464"/>
        <v>0</v>
      </c>
      <c r="H606" s="4">
        <f t="shared" si="464"/>
        <v>21752.700000000004</v>
      </c>
      <c r="I606" s="4">
        <f t="shared" si="464"/>
        <v>0</v>
      </c>
      <c r="J606" s="4">
        <f t="shared" si="464"/>
        <v>1.17</v>
      </c>
      <c r="K606" s="4">
        <f t="shared" si="464"/>
        <v>-444</v>
      </c>
      <c r="L606" s="4">
        <f t="shared" si="464"/>
        <v>21309.870000000003</v>
      </c>
      <c r="M606" s="4">
        <f t="shared" si="464"/>
        <v>0</v>
      </c>
      <c r="N606" s="4">
        <f t="shared" si="464"/>
        <v>21309.870000000003</v>
      </c>
      <c r="O606" s="4">
        <f t="shared" si="464"/>
        <v>0</v>
      </c>
      <c r="P606" s="4">
        <f t="shared" si="465"/>
        <v>0</v>
      </c>
      <c r="Q606" s="4">
        <f t="shared" si="465"/>
        <v>21309.870000000003</v>
      </c>
      <c r="R606" s="4">
        <f t="shared" si="465"/>
        <v>0</v>
      </c>
      <c r="S606" s="4">
        <f t="shared" si="465"/>
        <v>21309.870000000003</v>
      </c>
      <c r="T606" s="4">
        <f t="shared" si="465"/>
        <v>19148</v>
      </c>
      <c r="U606" s="4">
        <f t="shared" si="465"/>
        <v>0</v>
      </c>
      <c r="V606" s="4">
        <f t="shared" si="465"/>
        <v>19148</v>
      </c>
      <c r="W606" s="4">
        <f t="shared" si="465"/>
        <v>0</v>
      </c>
      <c r="X606" s="4">
        <f t="shared" si="465"/>
        <v>19148</v>
      </c>
      <c r="Y606" s="4">
        <f t="shared" si="465"/>
        <v>0</v>
      </c>
      <c r="Z606" s="4">
        <f t="shared" si="466"/>
        <v>19148</v>
      </c>
      <c r="AA606" s="4">
        <f t="shared" si="466"/>
        <v>0</v>
      </c>
      <c r="AB606" s="4">
        <f t="shared" si="466"/>
        <v>19148</v>
      </c>
      <c r="AC606" s="4">
        <f t="shared" si="466"/>
        <v>0</v>
      </c>
      <c r="AD606" s="4">
        <f t="shared" si="466"/>
        <v>19148</v>
      </c>
      <c r="AE606" s="4">
        <f t="shared" si="466"/>
        <v>18157.3</v>
      </c>
      <c r="AF606" s="4">
        <f t="shared" si="466"/>
        <v>0</v>
      </c>
      <c r="AG606" s="4">
        <f t="shared" si="466"/>
        <v>18157.3</v>
      </c>
      <c r="AH606" s="4">
        <f t="shared" si="466"/>
        <v>0</v>
      </c>
      <c r="AI606" s="4">
        <f t="shared" si="466"/>
        <v>18157.3</v>
      </c>
      <c r="AJ606" s="4">
        <f t="shared" si="467"/>
        <v>0</v>
      </c>
      <c r="AK606" s="4">
        <f t="shared" si="467"/>
        <v>18157.3</v>
      </c>
      <c r="AL606" s="4">
        <f t="shared" si="467"/>
        <v>0</v>
      </c>
      <c r="AM606" s="4">
        <f t="shared" si="467"/>
        <v>18157.3</v>
      </c>
    </row>
    <row r="607" spans="1:39" ht="15.75" hidden="1" outlineLevel="5" x14ac:dyDescent="0.2">
      <c r="A607" s="137" t="s">
        <v>362</v>
      </c>
      <c r="B607" s="137" t="s">
        <v>40</v>
      </c>
      <c r="C607" s="137" t="s">
        <v>367</v>
      </c>
      <c r="D607" s="137"/>
      <c r="E607" s="13" t="s">
        <v>59</v>
      </c>
      <c r="F607" s="4">
        <f t="shared" ref="F607:N607" si="468">F608+F610+F611</f>
        <v>21752.700000000004</v>
      </c>
      <c r="G607" s="4">
        <f t="shared" si="468"/>
        <v>0</v>
      </c>
      <c r="H607" s="4">
        <f t="shared" si="468"/>
        <v>21752.700000000004</v>
      </c>
      <c r="I607" s="4">
        <f t="shared" si="468"/>
        <v>0</v>
      </c>
      <c r="J607" s="4">
        <f t="shared" si="468"/>
        <v>1.17</v>
      </c>
      <c r="K607" s="4">
        <f t="shared" si="468"/>
        <v>-444</v>
      </c>
      <c r="L607" s="4">
        <f t="shared" si="468"/>
        <v>21309.870000000003</v>
      </c>
      <c r="M607" s="4">
        <f t="shared" si="468"/>
        <v>0</v>
      </c>
      <c r="N607" s="4">
        <f t="shared" si="468"/>
        <v>21309.870000000003</v>
      </c>
      <c r="O607" s="4">
        <f t="shared" ref="O607:AM607" si="469">O608+O610+O611+O609</f>
        <v>0</v>
      </c>
      <c r="P607" s="4">
        <f t="shared" si="469"/>
        <v>0</v>
      </c>
      <c r="Q607" s="4">
        <f t="shared" si="469"/>
        <v>21309.870000000003</v>
      </c>
      <c r="R607" s="4">
        <f t="shared" si="469"/>
        <v>0</v>
      </c>
      <c r="S607" s="4">
        <f t="shared" si="469"/>
        <v>21309.870000000003</v>
      </c>
      <c r="T607" s="4">
        <f t="shared" si="469"/>
        <v>19148</v>
      </c>
      <c r="U607" s="4">
        <f t="shared" si="469"/>
        <v>0</v>
      </c>
      <c r="V607" s="4">
        <f t="shared" si="469"/>
        <v>19148</v>
      </c>
      <c r="W607" s="4">
        <f t="shared" si="469"/>
        <v>0</v>
      </c>
      <c r="X607" s="4">
        <f t="shared" si="469"/>
        <v>19148</v>
      </c>
      <c r="Y607" s="4">
        <f t="shared" si="469"/>
        <v>0</v>
      </c>
      <c r="Z607" s="4">
        <f t="shared" si="469"/>
        <v>19148</v>
      </c>
      <c r="AA607" s="4">
        <f t="shared" si="469"/>
        <v>0</v>
      </c>
      <c r="AB607" s="4">
        <f t="shared" si="469"/>
        <v>19148</v>
      </c>
      <c r="AC607" s="4">
        <f t="shared" si="469"/>
        <v>0</v>
      </c>
      <c r="AD607" s="4">
        <f t="shared" si="469"/>
        <v>19148</v>
      </c>
      <c r="AE607" s="4">
        <f t="shared" si="469"/>
        <v>18157.3</v>
      </c>
      <c r="AF607" s="4">
        <f t="shared" si="469"/>
        <v>0</v>
      </c>
      <c r="AG607" s="4">
        <f t="shared" si="469"/>
        <v>18157.3</v>
      </c>
      <c r="AH607" s="4">
        <f t="shared" si="469"/>
        <v>0</v>
      </c>
      <c r="AI607" s="4">
        <f t="shared" si="469"/>
        <v>18157.3</v>
      </c>
      <c r="AJ607" s="4">
        <f t="shared" si="469"/>
        <v>0</v>
      </c>
      <c r="AK607" s="4">
        <f t="shared" si="469"/>
        <v>18157.3</v>
      </c>
      <c r="AL607" s="4">
        <f t="shared" si="469"/>
        <v>0</v>
      </c>
      <c r="AM607" s="4">
        <f t="shared" si="469"/>
        <v>18157.3</v>
      </c>
    </row>
    <row r="608" spans="1:39" ht="63" hidden="1" outlineLevel="7" x14ac:dyDescent="0.2">
      <c r="A608" s="138" t="s">
        <v>362</v>
      </c>
      <c r="B608" s="138" t="s">
        <v>40</v>
      </c>
      <c r="C608" s="138" t="s">
        <v>367</v>
      </c>
      <c r="D608" s="138" t="s">
        <v>8</v>
      </c>
      <c r="E608" s="11" t="s">
        <v>9</v>
      </c>
      <c r="F608" s="5">
        <v>21190.400000000001</v>
      </c>
      <c r="G608" s="5"/>
      <c r="H608" s="5">
        <f>SUM(F608:G608)</f>
        <v>21190.400000000001</v>
      </c>
      <c r="I608" s="5"/>
      <c r="J608" s="5"/>
      <c r="K608" s="5">
        <v>-444</v>
      </c>
      <c r="L608" s="5">
        <f>SUM(H608:K608)</f>
        <v>20746.400000000001</v>
      </c>
      <c r="M608" s="5"/>
      <c r="N608" s="5">
        <f>SUM(L608:M608)</f>
        <v>20746.400000000001</v>
      </c>
      <c r="O608" s="5"/>
      <c r="P608" s="5">
        <v>-22.641200000000001</v>
      </c>
      <c r="Q608" s="5">
        <f>SUM(N608:P608)</f>
        <v>20723.758800000003</v>
      </c>
      <c r="R608" s="5"/>
      <c r="S608" s="5">
        <f>SUM(Q608:R608)</f>
        <v>20723.758800000003</v>
      </c>
      <c r="T608" s="5">
        <v>18642.900000000001</v>
      </c>
      <c r="U608" s="5"/>
      <c r="V608" s="5">
        <f>SUM(T608:U608)</f>
        <v>18642.900000000001</v>
      </c>
      <c r="W608" s="5"/>
      <c r="X608" s="5">
        <f>SUM(V608:W608)</f>
        <v>18642.900000000001</v>
      </c>
      <c r="Y608" s="5"/>
      <c r="Z608" s="5">
        <f>SUM(X608:Y608)</f>
        <v>18642.900000000001</v>
      </c>
      <c r="AA608" s="5"/>
      <c r="AB608" s="5">
        <f>SUM(Z608:AA608)</f>
        <v>18642.900000000001</v>
      </c>
      <c r="AC608" s="5"/>
      <c r="AD608" s="5">
        <f>SUM(AB608:AC608)</f>
        <v>18642.900000000001</v>
      </c>
      <c r="AE608" s="5">
        <v>17652.2</v>
      </c>
      <c r="AF608" s="5"/>
      <c r="AG608" s="5">
        <f>SUM(AE608:AF608)</f>
        <v>17652.2</v>
      </c>
      <c r="AH608" s="5"/>
      <c r="AI608" s="5">
        <f>SUM(AG608:AH608)</f>
        <v>17652.2</v>
      </c>
      <c r="AJ608" s="5"/>
      <c r="AK608" s="5">
        <f>SUM(AI608:AJ608)</f>
        <v>17652.2</v>
      </c>
      <c r="AL608" s="5"/>
      <c r="AM608" s="5">
        <f>SUM(AK608:AL608)</f>
        <v>17652.2</v>
      </c>
    </row>
    <row r="609" spans="1:39" ht="15.75" hidden="1" outlineLevel="7" x14ac:dyDescent="0.2">
      <c r="A609" s="138" t="s">
        <v>362</v>
      </c>
      <c r="B609" s="138" t="s">
        <v>40</v>
      </c>
      <c r="C609" s="138" t="s">
        <v>367</v>
      </c>
      <c r="D609" s="138" t="s">
        <v>33</v>
      </c>
      <c r="E609" s="11" t="s">
        <v>34</v>
      </c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>
        <v>22.641200000000001</v>
      </c>
      <c r="Q609" s="5">
        <f>SUM(N609:P609)</f>
        <v>22.641200000000001</v>
      </c>
      <c r="R609" s="5"/>
      <c r="S609" s="5">
        <f>SUM(Q609:R609)</f>
        <v>22.641200000000001</v>
      </c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  <c r="AL609" s="5"/>
      <c r="AM609" s="5"/>
    </row>
    <row r="610" spans="1:39" ht="31.5" hidden="1" outlineLevel="7" x14ac:dyDescent="0.2">
      <c r="A610" s="138" t="s">
        <v>362</v>
      </c>
      <c r="B610" s="138" t="s">
        <v>40</v>
      </c>
      <c r="C610" s="138" t="s">
        <v>367</v>
      </c>
      <c r="D610" s="138" t="s">
        <v>11</v>
      </c>
      <c r="E610" s="11" t="s">
        <v>12</v>
      </c>
      <c r="F610" s="5">
        <v>561.9</v>
      </c>
      <c r="G610" s="5"/>
      <c r="H610" s="5">
        <f>SUM(F610:G610)</f>
        <v>561.9</v>
      </c>
      <c r="I610" s="5"/>
      <c r="J610" s="5">
        <v>1.17</v>
      </c>
      <c r="K610" s="5"/>
      <c r="L610" s="5">
        <f>SUM(H610:K610)</f>
        <v>563.06999999999994</v>
      </c>
      <c r="M610" s="5"/>
      <c r="N610" s="5">
        <f>SUM(L610:M610)</f>
        <v>563.06999999999994</v>
      </c>
      <c r="O610" s="5"/>
      <c r="P610" s="5"/>
      <c r="Q610" s="5">
        <f>SUM(N610:P610)</f>
        <v>563.06999999999994</v>
      </c>
      <c r="R610" s="5"/>
      <c r="S610" s="5">
        <f>SUM(Q610:R610)</f>
        <v>563.06999999999994</v>
      </c>
      <c r="T610" s="5">
        <f>504.7+0.4</f>
        <v>505.09999999999997</v>
      </c>
      <c r="U610" s="5"/>
      <c r="V610" s="5">
        <f>SUM(T610:U610)</f>
        <v>505.09999999999997</v>
      </c>
      <c r="W610" s="5"/>
      <c r="X610" s="5">
        <f>SUM(V610:W610)</f>
        <v>505.09999999999997</v>
      </c>
      <c r="Y610" s="5"/>
      <c r="Z610" s="5">
        <f>SUM(X610:Y610)</f>
        <v>505.09999999999997</v>
      </c>
      <c r="AA610" s="5"/>
      <c r="AB610" s="5">
        <f>SUM(Z610:AA610)</f>
        <v>505.09999999999997</v>
      </c>
      <c r="AC610" s="5"/>
      <c r="AD610" s="5">
        <f>SUM(AB610:AC610)</f>
        <v>505.09999999999997</v>
      </c>
      <c r="AE610" s="5">
        <f>504.7+0.4</f>
        <v>505.09999999999997</v>
      </c>
      <c r="AF610" s="5"/>
      <c r="AG610" s="5">
        <f>SUM(AE610:AF610)</f>
        <v>505.09999999999997</v>
      </c>
      <c r="AH610" s="5"/>
      <c r="AI610" s="5">
        <f>SUM(AG610:AH610)</f>
        <v>505.09999999999997</v>
      </c>
      <c r="AJ610" s="5"/>
      <c r="AK610" s="5">
        <f>SUM(AI610:AJ610)</f>
        <v>505.09999999999997</v>
      </c>
      <c r="AL610" s="5"/>
      <c r="AM610" s="5">
        <f>SUM(AK610:AL610)</f>
        <v>505.09999999999997</v>
      </c>
    </row>
    <row r="611" spans="1:39" ht="15.75" hidden="1" outlineLevel="7" x14ac:dyDescent="0.2">
      <c r="A611" s="138" t="s">
        <v>362</v>
      </c>
      <c r="B611" s="138" t="s">
        <v>40</v>
      </c>
      <c r="C611" s="138" t="s">
        <v>367</v>
      </c>
      <c r="D611" s="138" t="s">
        <v>27</v>
      </c>
      <c r="E611" s="11" t="s">
        <v>28</v>
      </c>
      <c r="F611" s="5">
        <v>0.4</v>
      </c>
      <c r="G611" s="5"/>
      <c r="H611" s="5">
        <f>SUM(F611:G611)</f>
        <v>0.4</v>
      </c>
      <c r="I611" s="5"/>
      <c r="J611" s="5"/>
      <c r="K611" s="5"/>
      <c r="L611" s="5">
        <f>SUM(H611:K611)</f>
        <v>0.4</v>
      </c>
      <c r="M611" s="5"/>
      <c r="N611" s="5">
        <f>SUM(L611:M611)</f>
        <v>0.4</v>
      </c>
      <c r="O611" s="5"/>
      <c r="P611" s="5"/>
      <c r="Q611" s="5">
        <f>SUM(N611:P611)</f>
        <v>0.4</v>
      </c>
      <c r="R611" s="5"/>
      <c r="S611" s="5">
        <f>SUM(Q611:R611)</f>
        <v>0.4</v>
      </c>
      <c r="T611" s="5"/>
      <c r="U611" s="5"/>
      <c r="V611" s="5"/>
      <c r="W611" s="5"/>
      <c r="X611" s="5">
        <f>SUM(V611:W611)</f>
        <v>0</v>
      </c>
      <c r="Y611" s="5"/>
      <c r="Z611" s="5">
        <f>SUM(X611:Y611)</f>
        <v>0</v>
      </c>
      <c r="AA611" s="5"/>
      <c r="AB611" s="5">
        <f>SUM(Z611:AA611)</f>
        <v>0</v>
      </c>
      <c r="AC611" s="5"/>
      <c r="AD611" s="5">
        <f>SUM(AB611:AC611)</f>
        <v>0</v>
      </c>
      <c r="AE611" s="5"/>
      <c r="AF611" s="5"/>
      <c r="AG611" s="5"/>
      <c r="AH611" s="5"/>
      <c r="AI611" s="5">
        <f>SUM(AG611:AH611)</f>
        <v>0</v>
      </c>
      <c r="AJ611" s="5"/>
      <c r="AK611" s="5">
        <f>SUM(AI611:AJ611)</f>
        <v>0</v>
      </c>
      <c r="AL611" s="5"/>
      <c r="AM611" s="5">
        <f>SUM(AK611:AL611)</f>
        <v>0</v>
      </c>
    </row>
    <row r="612" spans="1:39" ht="15.75" hidden="1" outlineLevel="1" x14ac:dyDescent="0.2">
      <c r="A612" s="137" t="s">
        <v>362</v>
      </c>
      <c r="B612" s="137" t="s">
        <v>15</v>
      </c>
      <c r="C612" s="137"/>
      <c r="D612" s="137"/>
      <c r="E612" s="13" t="s">
        <v>16</v>
      </c>
      <c r="F612" s="4">
        <f t="shared" ref="F612:AM612" si="470">F613+F629</f>
        <v>41583.299999999996</v>
      </c>
      <c r="G612" s="4">
        <f t="shared" si="470"/>
        <v>-9002.3207199999997</v>
      </c>
      <c r="H612" s="4">
        <f t="shared" si="470"/>
        <v>32580.97928</v>
      </c>
      <c r="I612" s="4">
        <f t="shared" si="470"/>
        <v>-0.01</v>
      </c>
      <c r="J612" s="4">
        <f t="shared" si="470"/>
        <v>220.03725</v>
      </c>
      <c r="K612" s="4">
        <f t="shared" si="470"/>
        <v>0</v>
      </c>
      <c r="L612" s="4">
        <f t="shared" si="470"/>
        <v>32801.006530000006</v>
      </c>
      <c r="M612" s="4">
        <f t="shared" si="470"/>
        <v>0</v>
      </c>
      <c r="N612" s="4">
        <f t="shared" si="470"/>
        <v>32801.006530000006</v>
      </c>
      <c r="O612" s="4">
        <f t="shared" si="470"/>
        <v>-0.01</v>
      </c>
      <c r="P612" s="4">
        <f t="shared" si="470"/>
        <v>0</v>
      </c>
      <c r="Q612" s="4">
        <f t="shared" si="470"/>
        <v>32800.996530000004</v>
      </c>
      <c r="R612" s="4">
        <f t="shared" si="470"/>
        <v>0</v>
      </c>
      <c r="S612" s="4">
        <f t="shared" si="470"/>
        <v>32800.996530000004</v>
      </c>
      <c r="T612" s="4">
        <f t="shared" si="470"/>
        <v>7093.8</v>
      </c>
      <c r="U612" s="4">
        <f t="shared" si="470"/>
        <v>0</v>
      </c>
      <c r="V612" s="4">
        <f t="shared" si="470"/>
        <v>7093.8</v>
      </c>
      <c r="W612" s="4">
        <f t="shared" si="470"/>
        <v>0</v>
      </c>
      <c r="X612" s="4">
        <f t="shared" si="470"/>
        <v>7093.8</v>
      </c>
      <c r="Y612" s="4">
        <f t="shared" si="470"/>
        <v>0</v>
      </c>
      <c r="Z612" s="4">
        <f t="shared" si="470"/>
        <v>7093.8</v>
      </c>
      <c r="AA612" s="4">
        <f t="shared" si="470"/>
        <v>-0.01</v>
      </c>
      <c r="AB612" s="4">
        <f t="shared" si="470"/>
        <v>7093.79</v>
      </c>
      <c r="AC612" s="4">
        <f t="shared" si="470"/>
        <v>-0.01</v>
      </c>
      <c r="AD612" s="4">
        <f t="shared" si="470"/>
        <v>7093.78</v>
      </c>
      <c r="AE612" s="4">
        <f t="shared" si="470"/>
        <v>7093.8</v>
      </c>
      <c r="AF612" s="4">
        <f t="shared" si="470"/>
        <v>0</v>
      </c>
      <c r="AG612" s="4">
        <f t="shared" si="470"/>
        <v>7093.8</v>
      </c>
      <c r="AH612" s="4">
        <f t="shared" si="470"/>
        <v>0</v>
      </c>
      <c r="AI612" s="4">
        <f t="shared" si="470"/>
        <v>7093.8</v>
      </c>
      <c r="AJ612" s="4">
        <f t="shared" si="470"/>
        <v>-0.01</v>
      </c>
      <c r="AK612" s="4">
        <f t="shared" si="470"/>
        <v>7093.79</v>
      </c>
      <c r="AL612" s="4">
        <f t="shared" si="470"/>
        <v>-0.01</v>
      </c>
      <c r="AM612" s="4">
        <f t="shared" si="470"/>
        <v>7093.78</v>
      </c>
    </row>
    <row r="613" spans="1:39" ht="31.5" hidden="1" outlineLevel="2" x14ac:dyDescent="0.2">
      <c r="A613" s="137" t="s">
        <v>362</v>
      </c>
      <c r="B613" s="137" t="s">
        <v>15</v>
      </c>
      <c r="C613" s="137" t="s">
        <v>158</v>
      </c>
      <c r="D613" s="137"/>
      <c r="E613" s="13" t="s">
        <v>159</v>
      </c>
      <c r="F613" s="4">
        <f t="shared" ref="F613:AM613" si="471">F614+F625</f>
        <v>41484.499999999993</v>
      </c>
      <c r="G613" s="4">
        <f t="shared" si="471"/>
        <v>-9002.3207199999997</v>
      </c>
      <c r="H613" s="4">
        <f t="shared" si="471"/>
        <v>32482.17928</v>
      </c>
      <c r="I613" s="4">
        <f t="shared" si="471"/>
        <v>-0.01</v>
      </c>
      <c r="J613" s="4">
        <f t="shared" si="471"/>
        <v>220.03725</v>
      </c>
      <c r="K613" s="4">
        <f t="shared" si="471"/>
        <v>0</v>
      </c>
      <c r="L613" s="4">
        <f t="shared" si="471"/>
        <v>32702.206530000003</v>
      </c>
      <c r="M613" s="4">
        <f t="shared" si="471"/>
        <v>0</v>
      </c>
      <c r="N613" s="4">
        <f t="shared" si="471"/>
        <v>32702.206530000003</v>
      </c>
      <c r="O613" s="4">
        <f t="shared" si="471"/>
        <v>-0.01</v>
      </c>
      <c r="P613" s="4">
        <f t="shared" si="471"/>
        <v>0</v>
      </c>
      <c r="Q613" s="4">
        <f t="shared" si="471"/>
        <v>32702.196530000001</v>
      </c>
      <c r="R613" s="4">
        <f t="shared" si="471"/>
        <v>0</v>
      </c>
      <c r="S613" s="4">
        <f t="shared" si="471"/>
        <v>32702.196530000001</v>
      </c>
      <c r="T613" s="4">
        <f t="shared" si="471"/>
        <v>6995</v>
      </c>
      <c r="U613" s="4">
        <f t="shared" si="471"/>
        <v>0</v>
      </c>
      <c r="V613" s="4">
        <f t="shared" si="471"/>
        <v>6995</v>
      </c>
      <c r="W613" s="4">
        <f t="shared" si="471"/>
        <v>0</v>
      </c>
      <c r="X613" s="4">
        <f t="shared" si="471"/>
        <v>6995</v>
      </c>
      <c r="Y613" s="4">
        <f t="shared" si="471"/>
        <v>0</v>
      </c>
      <c r="Z613" s="4">
        <f t="shared" si="471"/>
        <v>6995</v>
      </c>
      <c r="AA613" s="4">
        <f t="shared" si="471"/>
        <v>-0.01</v>
      </c>
      <c r="AB613" s="4">
        <f t="shared" si="471"/>
        <v>6994.99</v>
      </c>
      <c r="AC613" s="4">
        <f t="shared" si="471"/>
        <v>-0.01</v>
      </c>
      <c r="AD613" s="4">
        <f t="shared" si="471"/>
        <v>6994.98</v>
      </c>
      <c r="AE613" s="4">
        <f t="shared" si="471"/>
        <v>6995</v>
      </c>
      <c r="AF613" s="4">
        <f t="shared" si="471"/>
        <v>0</v>
      </c>
      <c r="AG613" s="4">
        <f t="shared" si="471"/>
        <v>6995</v>
      </c>
      <c r="AH613" s="4">
        <f t="shared" si="471"/>
        <v>0</v>
      </c>
      <c r="AI613" s="4">
        <f t="shared" si="471"/>
        <v>6995</v>
      </c>
      <c r="AJ613" s="4">
        <f t="shared" si="471"/>
        <v>-0.01</v>
      </c>
      <c r="AK613" s="4">
        <f t="shared" si="471"/>
        <v>6994.99</v>
      </c>
      <c r="AL613" s="4">
        <f t="shared" si="471"/>
        <v>-0.01</v>
      </c>
      <c r="AM613" s="4">
        <f t="shared" si="471"/>
        <v>6994.98</v>
      </c>
    </row>
    <row r="614" spans="1:39" ht="47.25" hidden="1" outlineLevel="3" x14ac:dyDescent="0.2">
      <c r="A614" s="137" t="s">
        <v>362</v>
      </c>
      <c r="B614" s="137" t="s">
        <v>15</v>
      </c>
      <c r="C614" s="137" t="s">
        <v>368</v>
      </c>
      <c r="D614" s="137"/>
      <c r="E614" s="13" t="s">
        <v>369</v>
      </c>
      <c r="F614" s="4">
        <f t="shared" ref="F614:AM614" si="472">F615+F618</f>
        <v>35274.299999999996</v>
      </c>
      <c r="G614" s="4">
        <f t="shared" si="472"/>
        <v>-9002.3207199999997</v>
      </c>
      <c r="H614" s="4">
        <f t="shared" si="472"/>
        <v>26271.97928</v>
      </c>
      <c r="I614" s="4">
        <f t="shared" si="472"/>
        <v>-0.01</v>
      </c>
      <c r="J614" s="4">
        <f t="shared" si="472"/>
        <v>17.63334</v>
      </c>
      <c r="K614" s="4">
        <f t="shared" si="472"/>
        <v>0</v>
      </c>
      <c r="L614" s="4">
        <f t="shared" si="472"/>
        <v>26289.602620000001</v>
      </c>
      <c r="M614" s="4">
        <f t="shared" si="472"/>
        <v>0</v>
      </c>
      <c r="N614" s="4">
        <f t="shared" si="472"/>
        <v>26289.602620000001</v>
      </c>
      <c r="O614" s="4">
        <f t="shared" si="472"/>
        <v>-0.01</v>
      </c>
      <c r="P614" s="4">
        <f t="shared" si="472"/>
        <v>0</v>
      </c>
      <c r="Q614" s="4">
        <f t="shared" si="472"/>
        <v>26289.592620000003</v>
      </c>
      <c r="R614" s="4">
        <f t="shared" si="472"/>
        <v>0</v>
      </c>
      <c r="S614" s="4">
        <f t="shared" si="472"/>
        <v>26289.592620000003</v>
      </c>
      <c r="T614" s="4">
        <f t="shared" si="472"/>
        <v>1395</v>
      </c>
      <c r="U614" s="4">
        <f t="shared" si="472"/>
        <v>0</v>
      </c>
      <c r="V614" s="4">
        <f t="shared" si="472"/>
        <v>1395</v>
      </c>
      <c r="W614" s="4">
        <f t="shared" si="472"/>
        <v>0</v>
      </c>
      <c r="X614" s="4">
        <f t="shared" si="472"/>
        <v>1395</v>
      </c>
      <c r="Y614" s="4">
        <f t="shared" si="472"/>
        <v>0</v>
      </c>
      <c r="Z614" s="4">
        <f t="shared" si="472"/>
        <v>1395</v>
      </c>
      <c r="AA614" s="4">
        <f t="shared" si="472"/>
        <v>-0.01</v>
      </c>
      <c r="AB614" s="4">
        <f t="shared" si="472"/>
        <v>1394.99</v>
      </c>
      <c r="AC614" s="4">
        <f t="shared" si="472"/>
        <v>-0.01</v>
      </c>
      <c r="AD614" s="4">
        <f t="shared" si="472"/>
        <v>1394.98</v>
      </c>
      <c r="AE614" s="4">
        <f t="shared" si="472"/>
        <v>1395</v>
      </c>
      <c r="AF614" s="4">
        <f t="shared" si="472"/>
        <v>0</v>
      </c>
      <c r="AG614" s="4">
        <f t="shared" si="472"/>
        <v>1395</v>
      </c>
      <c r="AH614" s="4">
        <f t="shared" si="472"/>
        <v>0</v>
      </c>
      <c r="AI614" s="4">
        <f t="shared" si="472"/>
        <v>1395</v>
      </c>
      <c r="AJ614" s="4">
        <f t="shared" si="472"/>
        <v>-0.01</v>
      </c>
      <c r="AK614" s="4">
        <f t="shared" si="472"/>
        <v>1394.99</v>
      </c>
      <c r="AL614" s="4">
        <f t="shared" si="472"/>
        <v>-0.01</v>
      </c>
      <c r="AM614" s="4">
        <f t="shared" si="472"/>
        <v>1394.98</v>
      </c>
    </row>
    <row r="615" spans="1:39" ht="31.5" hidden="1" outlineLevel="4" x14ac:dyDescent="0.2">
      <c r="A615" s="137" t="s">
        <v>362</v>
      </c>
      <c r="B615" s="137" t="s">
        <v>15</v>
      </c>
      <c r="C615" s="137" t="s">
        <v>370</v>
      </c>
      <c r="D615" s="137"/>
      <c r="E615" s="13" t="s">
        <v>371</v>
      </c>
      <c r="F615" s="4">
        <f t="shared" ref="F615:O616" si="473">F616</f>
        <v>917.2</v>
      </c>
      <c r="G615" s="4">
        <f t="shared" si="473"/>
        <v>0</v>
      </c>
      <c r="H615" s="4">
        <f t="shared" si="473"/>
        <v>917.2</v>
      </c>
      <c r="I615" s="4">
        <f t="shared" si="473"/>
        <v>0</v>
      </c>
      <c r="J615" s="4">
        <f t="shared" si="473"/>
        <v>17.63334</v>
      </c>
      <c r="K615" s="4">
        <f t="shared" si="473"/>
        <v>0</v>
      </c>
      <c r="L615" s="4">
        <f t="shared" si="473"/>
        <v>934.83334000000002</v>
      </c>
      <c r="M615" s="4">
        <f t="shared" si="473"/>
        <v>0</v>
      </c>
      <c r="N615" s="4">
        <f t="shared" si="473"/>
        <v>934.83334000000002</v>
      </c>
      <c r="O615" s="4">
        <f t="shared" si="473"/>
        <v>0</v>
      </c>
      <c r="P615" s="4">
        <f t="shared" ref="P615:Y616" si="474">P616</f>
        <v>0</v>
      </c>
      <c r="Q615" s="4">
        <f t="shared" si="474"/>
        <v>934.83334000000002</v>
      </c>
      <c r="R615" s="4">
        <f t="shared" si="474"/>
        <v>0</v>
      </c>
      <c r="S615" s="4">
        <f t="shared" si="474"/>
        <v>934.83334000000002</v>
      </c>
      <c r="T615" s="4">
        <f t="shared" si="474"/>
        <v>825</v>
      </c>
      <c r="U615" s="4">
        <f t="shared" si="474"/>
        <v>0</v>
      </c>
      <c r="V615" s="4">
        <f t="shared" si="474"/>
        <v>825</v>
      </c>
      <c r="W615" s="4">
        <f t="shared" si="474"/>
        <v>0</v>
      </c>
      <c r="X615" s="4">
        <f t="shared" si="474"/>
        <v>825</v>
      </c>
      <c r="Y615" s="4">
        <f t="shared" si="474"/>
        <v>0</v>
      </c>
      <c r="Z615" s="4">
        <f t="shared" ref="Z615:AI616" si="475">Z616</f>
        <v>825</v>
      </c>
      <c r="AA615" s="4">
        <f t="shared" si="475"/>
        <v>0</v>
      </c>
      <c r="AB615" s="4">
        <f t="shared" si="475"/>
        <v>825</v>
      </c>
      <c r="AC615" s="4">
        <f t="shared" si="475"/>
        <v>0</v>
      </c>
      <c r="AD615" s="4">
        <f t="shared" si="475"/>
        <v>825</v>
      </c>
      <c r="AE615" s="4">
        <f t="shared" si="475"/>
        <v>825</v>
      </c>
      <c r="AF615" s="4">
        <f t="shared" si="475"/>
        <v>0</v>
      </c>
      <c r="AG615" s="4">
        <f t="shared" si="475"/>
        <v>825</v>
      </c>
      <c r="AH615" s="4">
        <f t="shared" si="475"/>
        <v>0</v>
      </c>
      <c r="AI615" s="4">
        <f t="shared" si="475"/>
        <v>825</v>
      </c>
      <c r="AJ615" s="4">
        <f t="shared" ref="AJ615:AM616" si="476">AJ616</f>
        <v>0</v>
      </c>
      <c r="AK615" s="4">
        <f t="shared" si="476"/>
        <v>825</v>
      </c>
      <c r="AL615" s="4">
        <f t="shared" si="476"/>
        <v>0</v>
      </c>
      <c r="AM615" s="4">
        <f t="shared" si="476"/>
        <v>825</v>
      </c>
    </row>
    <row r="616" spans="1:39" ht="15.75" hidden="1" outlineLevel="5" x14ac:dyDescent="0.2">
      <c r="A616" s="137" t="s">
        <v>362</v>
      </c>
      <c r="B616" s="137" t="s">
        <v>15</v>
      </c>
      <c r="C616" s="137" t="s">
        <v>372</v>
      </c>
      <c r="D616" s="137"/>
      <c r="E616" s="13" t="s">
        <v>373</v>
      </c>
      <c r="F616" s="4">
        <f t="shared" si="473"/>
        <v>917.2</v>
      </c>
      <c r="G616" s="4">
        <f t="shared" si="473"/>
        <v>0</v>
      </c>
      <c r="H616" s="4">
        <f t="shared" si="473"/>
        <v>917.2</v>
      </c>
      <c r="I616" s="4">
        <f t="shared" si="473"/>
        <v>0</v>
      </c>
      <c r="J616" s="4">
        <f t="shared" si="473"/>
        <v>17.63334</v>
      </c>
      <c r="K616" s="4">
        <f t="shared" si="473"/>
        <v>0</v>
      </c>
      <c r="L616" s="4">
        <f t="shared" si="473"/>
        <v>934.83334000000002</v>
      </c>
      <c r="M616" s="4">
        <f t="shared" si="473"/>
        <v>0</v>
      </c>
      <c r="N616" s="4">
        <f t="shared" si="473"/>
        <v>934.83334000000002</v>
      </c>
      <c r="O616" s="4">
        <f t="shared" si="473"/>
        <v>0</v>
      </c>
      <c r="P616" s="4">
        <f t="shared" si="474"/>
        <v>0</v>
      </c>
      <c r="Q616" s="4">
        <f t="shared" si="474"/>
        <v>934.83334000000002</v>
      </c>
      <c r="R616" s="4">
        <f t="shared" si="474"/>
        <v>0</v>
      </c>
      <c r="S616" s="4">
        <f t="shared" si="474"/>
        <v>934.83334000000002</v>
      </c>
      <c r="T616" s="4">
        <f t="shared" si="474"/>
        <v>825</v>
      </c>
      <c r="U616" s="4">
        <f t="shared" si="474"/>
        <v>0</v>
      </c>
      <c r="V616" s="4">
        <f t="shared" si="474"/>
        <v>825</v>
      </c>
      <c r="W616" s="4">
        <f t="shared" si="474"/>
        <v>0</v>
      </c>
      <c r="X616" s="4">
        <f t="shared" si="474"/>
        <v>825</v>
      </c>
      <c r="Y616" s="4">
        <f t="shared" si="474"/>
        <v>0</v>
      </c>
      <c r="Z616" s="4">
        <f t="shared" si="475"/>
        <v>825</v>
      </c>
      <c r="AA616" s="4">
        <f t="shared" si="475"/>
        <v>0</v>
      </c>
      <c r="AB616" s="4">
        <f t="shared" si="475"/>
        <v>825</v>
      </c>
      <c r="AC616" s="4">
        <f t="shared" si="475"/>
        <v>0</v>
      </c>
      <c r="AD616" s="4">
        <f t="shared" si="475"/>
        <v>825</v>
      </c>
      <c r="AE616" s="4">
        <f t="shared" si="475"/>
        <v>825</v>
      </c>
      <c r="AF616" s="4">
        <f t="shared" si="475"/>
        <v>0</v>
      </c>
      <c r="AG616" s="4">
        <f t="shared" si="475"/>
        <v>825</v>
      </c>
      <c r="AH616" s="4">
        <f t="shared" si="475"/>
        <v>0</v>
      </c>
      <c r="AI616" s="4">
        <f t="shared" si="475"/>
        <v>825</v>
      </c>
      <c r="AJ616" s="4">
        <f t="shared" si="476"/>
        <v>0</v>
      </c>
      <c r="AK616" s="4">
        <f t="shared" si="476"/>
        <v>825</v>
      </c>
      <c r="AL616" s="4">
        <f t="shared" si="476"/>
        <v>0</v>
      </c>
      <c r="AM616" s="4">
        <f t="shared" si="476"/>
        <v>825</v>
      </c>
    </row>
    <row r="617" spans="1:39" ht="31.5" hidden="1" outlineLevel="7" x14ac:dyDescent="0.2">
      <c r="A617" s="138" t="s">
        <v>362</v>
      </c>
      <c r="B617" s="138" t="s">
        <v>15</v>
      </c>
      <c r="C617" s="138" t="s">
        <v>372</v>
      </c>
      <c r="D617" s="138" t="s">
        <v>11</v>
      </c>
      <c r="E617" s="11" t="s">
        <v>12</v>
      </c>
      <c r="F617" s="5">
        <v>917.2</v>
      </c>
      <c r="G617" s="5"/>
      <c r="H617" s="5">
        <f>SUM(F617:G617)</f>
        <v>917.2</v>
      </c>
      <c r="I617" s="5"/>
      <c r="J617" s="5">
        <v>17.63334</v>
      </c>
      <c r="K617" s="5"/>
      <c r="L617" s="5">
        <f>SUM(H617:K617)</f>
        <v>934.83334000000002</v>
      </c>
      <c r="M617" s="5"/>
      <c r="N617" s="5">
        <f>SUM(L617:M617)</f>
        <v>934.83334000000002</v>
      </c>
      <c r="O617" s="5"/>
      <c r="P617" s="5"/>
      <c r="Q617" s="5">
        <f>SUM(N617:P617)</f>
        <v>934.83334000000002</v>
      </c>
      <c r="R617" s="5"/>
      <c r="S617" s="5">
        <f>SUM(Q617:R617)</f>
        <v>934.83334000000002</v>
      </c>
      <c r="T617" s="5">
        <v>825</v>
      </c>
      <c r="U617" s="5"/>
      <c r="V617" s="5">
        <f>SUM(T617:U617)</f>
        <v>825</v>
      </c>
      <c r="W617" s="5"/>
      <c r="X617" s="5">
        <f>SUM(V617:W617)</f>
        <v>825</v>
      </c>
      <c r="Y617" s="5"/>
      <c r="Z617" s="5">
        <f>SUM(X617:Y617)</f>
        <v>825</v>
      </c>
      <c r="AA617" s="5"/>
      <c r="AB617" s="5">
        <f>SUM(Z617:AA617)</f>
        <v>825</v>
      </c>
      <c r="AC617" s="5"/>
      <c r="AD617" s="5">
        <f>SUM(AB617:AC617)</f>
        <v>825</v>
      </c>
      <c r="AE617" s="5">
        <v>825</v>
      </c>
      <c r="AF617" s="5"/>
      <c r="AG617" s="5">
        <f>SUM(AE617:AF617)</f>
        <v>825</v>
      </c>
      <c r="AH617" s="5"/>
      <c r="AI617" s="5">
        <f>SUM(AG617:AH617)</f>
        <v>825</v>
      </c>
      <c r="AJ617" s="5"/>
      <c r="AK617" s="5">
        <f>SUM(AI617:AJ617)</f>
        <v>825</v>
      </c>
      <c r="AL617" s="5"/>
      <c r="AM617" s="5">
        <f>SUM(AK617:AL617)</f>
        <v>825</v>
      </c>
    </row>
    <row r="618" spans="1:39" ht="31.5" hidden="1" outlineLevel="4" x14ac:dyDescent="0.2">
      <c r="A618" s="137" t="s">
        <v>362</v>
      </c>
      <c r="B618" s="137" t="s">
        <v>15</v>
      </c>
      <c r="C618" s="137" t="s">
        <v>374</v>
      </c>
      <c r="D618" s="137"/>
      <c r="E618" s="13" t="s">
        <v>375</v>
      </c>
      <c r="F618" s="4">
        <f t="shared" ref="F618:AM618" si="477">F619+F621+F623</f>
        <v>34357.1</v>
      </c>
      <c r="G618" s="4">
        <f t="shared" si="477"/>
        <v>-9002.3207199999997</v>
      </c>
      <c r="H618" s="4">
        <f t="shared" si="477"/>
        <v>25354.779279999999</v>
      </c>
      <c r="I618" s="4">
        <f t="shared" si="477"/>
        <v>-0.01</v>
      </c>
      <c r="J618" s="4">
        <f t="shared" si="477"/>
        <v>0</v>
      </c>
      <c r="K618" s="4">
        <f t="shared" si="477"/>
        <v>0</v>
      </c>
      <c r="L618" s="4">
        <f t="shared" si="477"/>
        <v>25354.76928</v>
      </c>
      <c r="M618" s="4">
        <f t="shared" si="477"/>
        <v>0</v>
      </c>
      <c r="N618" s="4">
        <f t="shared" si="477"/>
        <v>25354.76928</v>
      </c>
      <c r="O618" s="4">
        <f t="shared" si="477"/>
        <v>-0.01</v>
      </c>
      <c r="P618" s="4">
        <f t="shared" si="477"/>
        <v>0</v>
      </c>
      <c r="Q618" s="4">
        <f t="shared" si="477"/>
        <v>25354.759280000002</v>
      </c>
      <c r="R618" s="4">
        <f t="shared" si="477"/>
        <v>0</v>
      </c>
      <c r="S618" s="4">
        <f t="shared" si="477"/>
        <v>25354.759280000002</v>
      </c>
      <c r="T618" s="4">
        <f t="shared" si="477"/>
        <v>570</v>
      </c>
      <c r="U618" s="4">
        <f t="shared" si="477"/>
        <v>0</v>
      </c>
      <c r="V618" s="4">
        <f t="shared" si="477"/>
        <v>570</v>
      </c>
      <c r="W618" s="4">
        <f t="shared" si="477"/>
        <v>0</v>
      </c>
      <c r="X618" s="4">
        <f t="shared" si="477"/>
        <v>570</v>
      </c>
      <c r="Y618" s="4">
        <f t="shared" si="477"/>
        <v>0</v>
      </c>
      <c r="Z618" s="4">
        <f t="shared" si="477"/>
        <v>570</v>
      </c>
      <c r="AA618" s="4">
        <f t="shared" si="477"/>
        <v>-0.01</v>
      </c>
      <c r="AB618" s="4">
        <f t="shared" si="477"/>
        <v>569.99</v>
      </c>
      <c r="AC618" s="4">
        <f t="shared" si="477"/>
        <v>-0.01</v>
      </c>
      <c r="AD618" s="4">
        <f t="shared" si="477"/>
        <v>569.98</v>
      </c>
      <c r="AE618" s="4">
        <f t="shared" si="477"/>
        <v>570</v>
      </c>
      <c r="AF618" s="4">
        <f t="shared" si="477"/>
        <v>0</v>
      </c>
      <c r="AG618" s="4">
        <f t="shared" si="477"/>
        <v>570</v>
      </c>
      <c r="AH618" s="4">
        <f t="shared" si="477"/>
        <v>0</v>
      </c>
      <c r="AI618" s="4">
        <f t="shared" si="477"/>
        <v>570</v>
      </c>
      <c r="AJ618" s="4">
        <f t="shared" si="477"/>
        <v>-0.01</v>
      </c>
      <c r="AK618" s="4">
        <f t="shared" si="477"/>
        <v>569.99</v>
      </c>
      <c r="AL618" s="4">
        <f t="shared" si="477"/>
        <v>-0.01</v>
      </c>
      <c r="AM618" s="4">
        <f t="shared" si="477"/>
        <v>569.98</v>
      </c>
    </row>
    <row r="619" spans="1:39" ht="15.75" hidden="1" outlineLevel="5" x14ac:dyDescent="0.2">
      <c r="A619" s="137" t="s">
        <v>362</v>
      </c>
      <c r="B619" s="137" t="s">
        <v>15</v>
      </c>
      <c r="C619" s="137" t="s">
        <v>376</v>
      </c>
      <c r="D619" s="137"/>
      <c r="E619" s="13" t="s">
        <v>377</v>
      </c>
      <c r="F619" s="4">
        <f t="shared" ref="F619:AM619" si="478">F620</f>
        <v>570</v>
      </c>
      <c r="G619" s="4">
        <f t="shared" si="478"/>
        <v>0</v>
      </c>
      <c r="H619" s="4">
        <f t="shared" si="478"/>
        <v>570</v>
      </c>
      <c r="I619" s="4">
        <f t="shared" si="478"/>
        <v>0</v>
      </c>
      <c r="J619" s="4">
        <f t="shared" si="478"/>
        <v>0</v>
      </c>
      <c r="K619" s="4">
        <f t="shared" si="478"/>
        <v>0</v>
      </c>
      <c r="L619" s="4">
        <f t="shared" si="478"/>
        <v>570</v>
      </c>
      <c r="M619" s="4">
        <f t="shared" si="478"/>
        <v>0</v>
      </c>
      <c r="N619" s="4">
        <f t="shared" si="478"/>
        <v>570</v>
      </c>
      <c r="O619" s="4">
        <f t="shared" si="478"/>
        <v>0</v>
      </c>
      <c r="P619" s="4">
        <f t="shared" si="478"/>
        <v>0</v>
      </c>
      <c r="Q619" s="4">
        <f t="shared" si="478"/>
        <v>570</v>
      </c>
      <c r="R619" s="4">
        <f t="shared" si="478"/>
        <v>0</v>
      </c>
      <c r="S619" s="4">
        <f t="shared" si="478"/>
        <v>570</v>
      </c>
      <c r="T619" s="4">
        <f t="shared" si="478"/>
        <v>570</v>
      </c>
      <c r="U619" s="4">
        <f t="shared" si="478"/>
        <v>0</v>
      </c>
      <c r="V619" s="4">
        <f t="shared" si="478"/>
        <v>570</v>
      </c>
      <c r="W619" s="4">
        <f t="shared" si="478"/>
        <v>0</v>
      </c>
      <c r="X619" s="4">
        <f t="shared" si="478"/>
        <v>570</v>
      </c>
      <c r="Y619" s="4">
        <f t="shared" si="478"/>
        <v>0</v>
      </c>
      <c r="Z619" s="4">
        <f t="shared" si="478"/>
        <v>570</v>
      </c>
      <c r="AA619" s="4">
        <f t="shared" si="478"/>
        <v>0</v>
      </c>
      <c r="AB619" s="4">
        <f t="shared" si="478"/>
        <v>570</v>
      </c>
      <c r="AC619" s="4">
        <f t="shared" si="478"/>
        <v>0</v>
      </c>
      <c r="AD619" s="4">
        <f t="shared" si="478"/>
        <v>570</v>
      </c>
      <c r="AE619" s="4">
        <f t="shared" si="478"/>
        <v>570</v>
      </c>
      <c r="AF619" s="4">
        <f t="shared" si="478"/>
        <v>0</v>
      </c>
      <c r="AG619" s="4">
        <f t="shared" si="478"/>
        <v>570</v>
      </c>
      <c r="AH619" s="4">
        <f t="shared" si="478"/>
        <v>0</v>
      </c>
      <c r="AI619" s="4">
        <f t="shared" si="478"/>
        <v>570</v>
      </c>
      <c r="AJ619" s="4">
        <f t="shared" si="478"/>
        <v>0</v>
      </c>
      <c r="AK619" s="4">
        <f t="shared" si="478"/>
        <v>570</v>
      </c>
      <c r="AL619" s="4">
        <f t="shared" si="478"/>
        <v>0</v>
      </c>
      <c r="AM619" s="4">
        <f t="shared" si="478"/>
        <v>570</v>
      </c>
    </row>
    <row r="620" spans="1:39" ht="31.5" hidden="1" outlineLevel="7" x14ac:dyDescent="0.2">
      <c r="A620" s="138" t="s">
        <v>362</v>
      </c>
      <c r="B620" s="138" t="s">
        <v>15</v>
      </c>
      <c r="C620" s="138" t="s">
        <v>376</v>
      </c>
      <c r="D620" s="138" t="s">
        <v>11</v>
      </c>
      <c r="E620" s="11" t="s">
        <v>12</v>
      </c>
      <c r="F620" s="5">
        <v>570</v>
      </c>
      <c r="G620" s="5"/>
      <c r="H620" s="5">
        <f>SUM(F620:G620)</f>
        <v>570</v>
      </c>
      <c r="I620" s="5"/>
      <c r="J620" s="5"/>
      <c r="K620" s="5"/>
      <c r="L620" s="5">
        <f>SUM(H620:K620)</f>
        <v>570</v>
      </c>
      <c r="M620" s="5"/>
      <c r="N620" s="5">
        <f>SUM(L620:M620)</f>
        <v>570</v>
      </c>
      <c r="O620" s="5"/>
      <c r="P620" s="5"/>
      <c r="Q620" s="5">
        <f>SUM(N620:P620)</f>
        <v>570</v>
      </c>
      <c r="R620" s="5"/>
      <c r="S620" s="5">
        <f>SUM(Q620:R620)</f>
        <v>570</v>
      </c>
      <c r="T620" s="5">
        <v>570</v>
      </c>
      <c r="U620" s="5"/>
      <c r="V620" s="5">
        <f>SUM(T620:U620)</f>
        <v>570</v>
      </c>
      <c r="W620" s="5"/>
      <c r="X620" s="5">
        <f>SUM(V620:W620)</f>
        <v>570</v>
      </c>
      <c r="Y620" s="5"/>
      <c r="Z620" s="5">
        <f>SUM(X620:Y620)</f>
        <v>570</v>
      </c>
      <c r="AA620" s="5"/>
      <c r="AB620" s="5">
        <f>SUM(Z620:AA620)</f>
        <v>570</v>
      </c>
      <c r="AC620" s="5"/>
      <c r="AD620" s="5">
        <f>SUM(AB620:AC620)</f>
        <v>570</v>
      </c>
      <c r="AE620" s="5">
        <v>570</v>
      </c>
      <c r="AF620" s="5"/>
      <c r="AG620" s="5">
        <f>SUM(AE620:AF620)</f>
        <v>570</v>
      </c>
      <c r="AH620" s="5"/>
      <c r="AI620" s="5">
        <f>SUM(AG620:AH620)</f>
        <v>570</v>
      </c>
      <c r="AJ620" s="5"/>
      <c r="AK620" s="5">
        <f>SUM(AI620:AJ620)</f>
        <v>570</v>
      </c>
      <c r="AL620" s="5"/>
      <c r="AM620" s="5">
        <f>SUM(AK620:AL620)</f>
        <v>570</v>
      </c>
    </row>
    <row r="621" spans="1:39" ht="31.5" hidden="1" outlineLevel="5" x14ac:dyDescent="0.2">
      <c r="A621" s="137" t="s">
        <v>362</v>
      </c>
      <c r="B621" s="137" t="s">
        <v>15</v>
      </c>
      <c r="C621" s="137" t="s">
        <v>378</v>
      </c>
      <c r="D621" s="137"/>
      <c r="E621" s="13" t="s">
        <v>550</v>
      </c>
      <c r="F621" s="4">
        <f t="shared" ref="F621:U621" si="479">F622</f>
        <v>5068.1000000000004</v>
      </c>
      <c r="G621" s="4">
        <f t="shared" si="479"/>
        <v>-1350.3481099999999</v>
      </c>
      <c r="H621" s="4">
        <f t="shared" si="479"/>
        <v>3717.7518900000005</v>
      </c>
      <c r="I621" s="4">
        <f t="shared" si="479"/>
        <v>0</v>
      </c>
      <c r="J621" s="4">
        <f t="shared" si="479"/>
        <v>0</v>
      </c>
      <c r="K621" s="4">
        <f t="shared" si="479"/>
        <v>0</v>
      </c>
      <c r="L621" s="4">
        <f t="shared" si="479"/>
        <v>3717.7518900000005</v>
      </c>
      <c r="M621" s="4">
        <f t="shared" si="479"/>
        <v>0</v>
      </c>
      <c r="N621" s="4">
        <f t="shared" si="479"/>
        <v>3717.7518900000005</v>
      </c>
      <c r="O621" s="4">
        <f t="shared" si="479"/>
        <v>0</v>
      </c>
      <c r="P621" s="4">
        <f t="shared" si="479"/>
        <v>0</v>
      </c>
      <c r="Q621" s="4">
        <f t="shared" si="479"/>
        <v>3717.7518900000005</v>
      </c>
      <c r="R621" s="4">
        <f t="shared" si="479"/>
        <v>0</v>
      </c>
      <c r="S621" s="4">
        <f t="shared" si="479"/>
        <v>3717.7518900000005</v>
      </c>
      <c r="T621" s="4">
        <f t="shared" si="479"/>
        <v>0</v>
      </c>
      <c r="U621" s="4">
        <f t="shared" si="479"/>
        <v>0</v>
      </c>
      <c r="V621" s="4"/>
      <c r="W621" s="4">
        <f t="shared" ref="W621:AF621" si="480">W622</f>
        <v>0</v>
      </c>
      <c r="X621" s="4">
        <f t="shared" si="480"/>
        <v>0</v>
      </c>
      <c r="Y621" s="4">
        <f t="shared" si="480"/>
        <v>0</v>
      </c>
      <c r="Z621" s="4">
        <f t="shared" si="480"/>
        <v>0</v>
      </c>
      <c r="AA621" s="4">
        <f t="shared" si="480"/>
        <v>0</v>
      </c>
      <c r="AB621" s="4">
        <f t="shared" si="480"/>
        <v>0</v>
      </c>
      <c r="AC621" s="4">
        <f t="shared" si="480"/>
        <v>0</v>
      </c>
      <c r="AD621" s="4">
        <f t="shared" si="480"/>
        <v>0</v>
      </c>
      <c r="AE621" s="4">
        <f t="shared" si="480"/>
        <v>0</v>
      </c>
      <c r="AF621" s="4">
        <f t="shared" si="480"/>
        <v>0</v>
      </c>
      <c r="AG621" s="4"/>
      <c r="AH621" s="4">
        <f t="shared" ref="AH621:AM621" si="481">AH622</f>
        <v>0</v>
      </c>
      <c r="AI621" s="4">
        <f t="shared" si="481"/>
        <v>0</v>
      </c>
      <c r="AJ621" s="4">
        <f t="shared" si="481"/>
        <v>0</v>
      </c>
      <c r="AK621" s="4">
        <f t="shared" si="481"/>
        <v>0</v>
      </c>
      <c r="AL621" s="4">
        <f t="shared" si="481"/>
        <v>0</v>
      </c>
      <c r="AM621" s="4">
        <f t="shared" si="481"/>
        <v>0</v>
      </c>
    </row>
    <row r="622" spans="1:39" ht="31.5" hidden="1" outlineLevel="7" x14ac:dyDescent="0.2">
      <c r="A622" s="138" t="s">
        <v>362</v>
      </c>
      <c r="B622" s="138" t="s">
        <v>15</v>
      </c>
      <c r="C622" s="138" t="s">
        <v>378</v>
      </c>
      <c r="D622" s="138" t="s">
        <v>11</v>
      </c>
      <c r="E622" s="11" t="s">
        <v>12</v>
      </c>
      <c r="F622" s="5">
        <v>5068.1000000000004</v>
      </c>
      <c r="G622" s="5">
        <v>-1350.3481099999999</v>
      </c>
      <c r="H622" s="16">
        <f>SUM(F622:G622)</f>
        <v>3717.7518900000005</v>
      </c>
      <c r="I622" s="5"/>
      <c r="J622" s="5"/>
      <c r="K622" s="5"/>
      <c r="L622" s="16">
        <f>SUM(H622:K622)</f>
        <v>3717.7518900000005</v>
      </c>
      <c r="M622" s="5"/>
      <c r="N622" s="16">
        <f>SUM(L622:M622)</f>
        <v>3717.7518900000005</v>
      </c>
      <c r="O622" s="5"/>
      <c r="P622" s="5"/>
      <c r="Q622" s="16">
        <f>SUM(N622:P622)</f>
        <v>3717.7518900000005</v>
      </c>
      <c r="R622" s="5"/>
      <c r="S622" s="16">
        <f>SUM(Q622:R622)</f>
        <v>3717.7518900000005</v>
      </c>
      <c r="T622" s="5"/>
      <c r="U622" s="5"/>
      <c r="V622" s="5"/>
      <c r="W622" s="5"/>
      <c r="X622" s="16">
        <f>SUM(V622:W622)</f>
        <v>0</v>
      </c>
      <c r="Y622" s="5"/>
      <c r="Z622" s="16">
        <f>SUM(X622:Y622)</f>
        <v>0</v>
      </c>
      <c r="AA622" s="5"/>
      <c r="AB622" s="15">
        <f>SUM(Z622:AA622)</f>
        <v>0</v>
      </c>
      <c r="AC622" s="15"/>
      <c r="AD622" s="15">
        <f>SUM(AB622:AC622)</f>
        <v>0</v>
      </c>
      <c r="AE622" s="15"/>
      <c r="AF622" s="15"/>
      <c r="AG622" s="15"/>
      <c r="AH622" s="15"/>
      <c r="AI622" s="15">
        <f>SUM(AG622:AH622)</f>
        <v>0</v>
      </c>
      <c r="AJ622" s="15"/>
      <c r="AK622" s="15">
        <f>SUM(AI622:AJ622)</f>
        <v>0</v>
      </c>
      <c r="AL622" s="15"/>
      <c r="AM622" s="15">
        <f>SUM(AK622:AL622)</f>
        <v>0</v>
      </c>
    </row>
    <row r="623" spans="1:39" ht="31.5" hidden="1" outlineLevel="5" x14ac:dyDescent="0.2">
      <c r="A623" s="137" t="s">
        <v>362</v>
      </c>
      <c r="B623" s="137" t="s">
        <v>15</v>
      </c>
      <c r="C623" s="137" t="s">
        <v>378</v>
      </c>
      <c r="D623" s="137"/>
      <c r="E623" s="13" t="s">
        <v>582</v>
      </c>
      <c r="F623" s="4">
        <f t="shared" ref="F623:U623" si="482">F624</f>
        <v>28719</v>
      </c>
      <c r="G623" s="4">
        <f t="shared" si="482"/>
        <v>-7651.9726099999998</v>
      </c>
      <c r="H623" s="4">
        <f t="shared" si="482"/>
        <v>21067.027389999999</v>
      </c>
      <c r="I623" s="4">
        <f t="shared" si="482"/>
        <v>-0.01</v>
      </c>
      <c r="J623" s="4">
        <f t="shared" si="482"/>
        <v>0</v>
      </c>
      <c r="K623" s="4">
        <f t="shared" si="482"/>
        <v>0</v>
      </c>
      <c r="L623" s="4">
        <f t="shared" si="482"/>
        <v>21067.017390000001</v>
      </c>
      <c r="M623" s="4">
        <f t="shared" si="482"/>
        <v>0</v>
      </c>
      <c r="N623" s="4">
        <f t="shared" si="482"/>
        <v>21067.017390000001</v>
      </c>
      <c r="O623" s="4">
        <f t="shared" si="482"/>
        <v>-0.01</v>
      </c>
      <c r="P623" s="4">
        <f t="shared" si="482"/>
        <v>0</v>
      </c>
      <c r="Q623" s="4">
        <f t="shared" si="482"/>
        <v>21067.007390000002</v>
      </c>
      <c r="R623" s="4">
        <f t="shared" si="482"/>
        <v>0</v>
      </c>
      <c r="S623" s="4">
        <f t="shared" si="482"/>
        <v>21067.007390000002</v>
      </c>
      <c r="T623" s="4">
        <f t="shared" si="482"/>
        <v>0</v>
      </c>
      <c r="U623" s="4">
        <f t="shared" si="482"/>
        <v>0</v>
      </c>
      <c r="V623" s="4"/>
      <c r="W623" s="4">
        <f t="shared" ref="W623:AF623" si="483">W624</f>
        <v>0</v>
      </c>
      <c r="X623" s="4">
        <f t="shared" si="483"/>
        <v>0</v>
      </c>
      <c r="Y623" s="4">
        <f t="shared" si="483"/>
        <v>0</v>
      </c>
      <c r="Z623" s="4">
        <f t="shared" si="483"/>
        <v>0</v>
      </c>
      <c r="AA623" s="4">
        <f t="shared" si="483"/>
        <v>-0.01</v>
      </c>
      <c r="AB623" s="141">
        <f t="shared" si="483"/>
        <v>-0.01</v>
      </c>
      <c r="AC623" s="141">
        <f t="shared" si="483"/>
        <v>-0.01</v>
      </c>
      <c r="AD623" s="141">
        <f t="shared" si="483"/>
        <v>-0.02</v>
      </c>
      <c r="AE623" s="141">
        <f t="shared" si="483"/>
        <v>0</v>
      </c>
      <c r="AF623" s="141">
        <f t="shared" si="483"/>
        <v>0</v>
      </c>
      <c r="AG623" s="141"/>
      <c r="AH623" s="141">
        <f t="shared" ref="AH623:AM623" si="484">AH624</f>
        <v>0</v>
      </c>
      <c r="AI623" s="141">
        <f t="shared" si="484"/>
        <v>0</v>
      </c>
      <c r="AJ623" s="141">
        <f t="shared" si="484"/>
        <v>-0.01</v>
      </c>
      <c r="AK623" s="141">
        <f t="shared" si="484"/>
        <v>-0.01</v>
      </c>
      <c r="AL623" s="141">
        <f t="shared" si="484"/>
        <v>-0.01</v>
      </c>
      <c r="AM623" s="141">
        <f t="shared" si="484"/>
        <v>-0.02</v>
      </c>
    </row>
    <row r="624" spans="1:39" ht="31.5" hidden="1" outlineLevel="7" x14ac:dyDescent="0.2">
      <c r="A624" s="138" t="s">
        <v>362</v>
      </c>
      <c r="B624" s="138" t="s">
        <v>15</v>
      </c>
      <c r="C624" s="138" t="s">
        <v>378</v>
      </c>
      <c r="D624" s="138" t="s">
        <v>11</v>
      </c>
      <c r="E624" s="11" t="s">
        <v>12</v>
      </c>
      <c r="F624" s="5">
        <v>28719</v>
      </c>
      <c r="G624" s="5">
        <v>-7651.9726099999998</v>
      </c>
      <c r="H624" s="16">
        <f>SUM(F624:G624)</f>
        <v>21067.027389999999</v>
      </c>
      <c r="I624" s="5">
        <v>-0.01</v>
      </c>
      <c r="J624" s="5"/>
      <c r="K624" s="5"/>
      <c r="L624" s="16">
        <f>SUM(H624:K624)</f>
        <v>21067.017390000001</v>
      </c>
      <c r="M624" s="5"/>
      <c r="N624" s="16">
        <f>SUM(L624:M624)</f>
        <v>21067.017390000001</v>
      </c>
      <c r="O624" s="5">
        <v>-0.01</v>
      </c>
      <c r="P624" s="5"/>
      <c r="Q624" s="16">
        <f>SUM(N624:P624)</f>
        <v>21067.007390000002</v>
      </c>
      <c r="R624" s="5"/>
      <c r="S624" s="16">
        <f>SUM(Q624:R624)</f>
        <v>21067.007390000002</v>
      </c>
      <c r="T624" s="5"/>
      <c r="U624" s="5"/>
      <c r="V624" s="5"/>
      <c r="W624" s="5"/>
      <c r="X624" s="16">
        <f>SUM(V624:W624)</f>
        <v>0</v>
      </c>
      <c r="Y624" s="5"/>
      <c r="Z624" s="16">
        <f>SUM(X624:Y624)</f>
        <v>0</v>
      </c>
      <c r="AA624" s="5">
        <v>-0.01</v>
      </c>
      <c r="AB624" s="15">
        <f>SUM(Z624:AA624)</f>
        <v>-0.01</v>
      </c>
      <c r="AC624" s="15">
        <v>-0.01</v>
      </c>
      <c r="AD624" s="15">
        <f>SUM(AB624:AC624)</f>
        <v>-0.02</v>
      </c>
      <c r="AE624" s="15"/>
      <c r="AF624" s="15"/>
      <c r="AG624" s="15"/>
      <c r="AH624" s="15"/>
      <c r="AI624" s="15">
        <f>SUM(AG624:AH624)</f>
        <v>0</v>
      </c>
      <c r="AJ624" s="15">
        <v>-0.01</v>
      </c>
      <c r="AK624" s="15">
        <f>SUM(AI624:AJ624)</f>
        <v>-0.01</v>
      </c>
      <c r="AL624" s="15">
        <v>-0.01</v>
      </c>
      <c r="AM624" s="15">
        <f>SUM(AK624:AL624)</f>
        <v>-0.02</v>
      </c>
    </row>
    <row r="625" spans="1:39" ht="31.5" hidden="1" outlineLevel="3" x14ac:dyDescent="0.2">
      <c r="A625" s="137" t="s">
        <v>362</v>
      </c>
      <c r="B625" s="137" t="s">
        <v>15</v>
      </c>
      <c r="C625" s="137" t="s">
        <v>364</v>
      </c>
      <c r="D625" s="137"/>
      <c r="E625" s="13" t="s">
        <v>365</v>
      </c>
      <c r="F625" s="4">
        <f t="shared" ref="F625:O627" si="485">F626</f>
        <v>6210.2</v>
      </c>
      <c r="G625" s="4">
        <f t="shared" si="485"/>
        <v>0</v>
      </c>
      <c r="H625" s="4">
        <f t="shared" si="485"/>
        <v>6210.2</v>
      </c>
      <c r="I625" s="4">
        <f t="shared" si="485"/>
        <v>0</v>
      </c>
      <c r="J625" s="4">
        <f t="shared" si="485"/>
        <v>202.40391</v>
      </c>
      <c r="K625" s="4">
        <f t="shared" si="485"/>
        <v>0</v>
      </c>
      <c r="L625" s="4">
        <f t="shared" si="485"/>
        <v>6412.6039099999998</v>
      </c>
      <c r="M625" s="4">
        <f t="shared" si="485"/>
        <v>0</v>
      </c>
      <c r="N625" s="4">
        <f t="shared" si="485"/>
        <v>6412.6039099999998</v>
      </c>
      <c r="O625" s="4">
        <f t="shared" si="485"/>
        <v>0</v>
      </c>
      <c r="P625" s="4">
        <f t="shared" ref="P625:Y627" si="486">P626</f>
        <v>0</v>
      </c>
      <c r="Q625" s="4">
        <f t="shared" si="486"/>
        <v>6412.6039099999998</v>
      </c>
      <c r="R625" s="4">
        <f t="shared" si="486"/>
        <v>0</v>
      </c>
      <c r="S625" s="4">
        <f t="shared" si="486"/>
        <v>6412.6039099999998</v>
      </c>
      <c r="T625" s="4">
        <f t="shared" si="486"/>
        <v>5600</v>
      </c>
      <c r="U625" s="4">
        <f t="shared" si="486"/>
        <v>0</v>
      </c>
      <c r="V625" s="4">
        <f t="shared" si="486"/>
        <v>5600</v>
      </c>
      <c r="W625" s="4">
        <f t="shared" si="486"/>
        <v>0</v>
      </c>
      <c r="X625" s="4">
        <f t="shared" si="486"/>
        <v>5600</v>
      </c>
      <c r="Y625" s="4">
        <f t="shared" si="486"/>
        <v>0</v>
      </c>
      <c r="Z625" s="4">
        <f t="shared" ref="Z625:AI627" si="487">Z626</f>
        <v>5600</v>
      </c>
      <c r="AA625" s="4">
        <f t="shared" si="487"/>
        <v>0</v>
      </c>
      <c r="AB625" s="4">
        <f t="shared" si="487"/>
        <v>5600</v>
      </c>
      <c r="AC625" s="4">
        <f t="shared" si="487"/>
        <v>0</v>
      </c>
      <c r="AD625" s="4">
        <f t="shared" si="487"/>
        <v>5600</v>
      </c>
      <c r="AE625" s="4">
        <f t="shared" si="487"/>
        <v>5600</v>
      </c>
      <c r="AF625" s="4">
        <f t="shared" si="487"/>
        <v>0</v>
      </c>
      <c r="AG625" s="4">
        <f t="shared" si="487"/>
        <v>5600</v>
      </c>
      <c r="AH625" s="4">
        <f t="shared" si="487"/>
        <v>0</v>
      </c>
      <c r="AI625" s="4">
        <f t="shared" si="487"/>
        <v>5600</v>
      </c>
      <c r="AJ625" s="4">
        <f t="shared" ref="AJ625:AM627" si="488">AJ626</f>
        <v>0</v>
      </c>
      <c r="AK625" s="4">
        <f t="shared" si="488"/>
        <v>5600</v>
      </c>
      <c r="AL625" s="4">
        <f t="shared" si="488"/>
        <v>0</v>
      </c>
      <c r="AM625" s="4">
        <f t="shared" si="488"/>
        <v>5600</v>
      </c>
    </row>
    <row r="626" spans="1:39" ht="31.5" hidden="1" outlineLevel="4" x14ac:dyDescent="0.2">
      <c r="A626" s="137" t="s">
        <v>362</v>
      </c>
      <c r="B626" s="137" t="s">
        <v>15</v>
      </c>
      <c r="C626" s="137" t="s">
        <v>366</v>
      </c>
      <c r="D626" s="137"/>
      <c r="E626" s="13" t="s">
        <v>57</v>
      </c>
      <c r="F626" s="4">
        <f t="shared" si="485"/>
        <v>6210.2</v>
      </c>
      <c r="G626" s="4">
        <f t="shared" si="485"/>
        <v>0</v>
      </c>
      <c r="H626" s="4">
        <f t="shared" si="485"/>
        <v>6210.2</v>
      </c>
      <c r="I626" s="4">
        <f t="shared" si="485"/>
        <v>0</v>
      </c>
      <c r="J626" s="4">
        <f t="shared" si="485"/>
        <v>202.40391</v>
      </c>
      <c r="K626" s="4">
        <f t="shared" si="485"/>
        <v>0</v>
      </c>
      <c r="L626" s="4">
        <f t="shared" si="485"/>
        <v>6412.6039099999998</v>
      </c>
      <c r="M626" s="4">
        <f t="shared" si="485"/>
        <v>0</v>
      </c>
      <c r="N626" s="4">
        <f t="shared" si="485"/>
        <v>6412.6039099999998</v>
      </c>
      <c r="O626" s="4">
        <f t="shared" si="485"/>
        <v>0</v>
      </c>
      <c r="P626" s="4">
        <f t="shared" si="486"/>
        <v>0</v>
      </c>
      <c r="Q626" s="4">
        <f t="shared" si="486"/>
        <v>6412.6039099999998</v>
      </c>
      <c r="R626" s="4">
        <f t="shared" si="486"/>
        <v>0</v>
      </c>
      <c r="S626" s="4">
        <f t="shared" si="486"/>
        <v>6412.6039099999998</v>
      </c>
      <c r="T626" s="4">
        <f t="shared" si="486"/>
        <v>5600</v>
      </c>
      <c r="U626" s="4">
        <f t="shared" si="486"/>
        <v>0</v>
      </c>
      <c r="V626" s="4">
        <f t="shared" si="486"/>
        <v>5600</v>
      </c>
      <c r="W626" s="4">
        <f t="shared" si="486"/>
        <v>0</v>
      </c>
      <c r="X626" s="4">
        <f t="shared" si="486"/>
        <v>5600</v>
      </c>
      <c r="Y626" s="4">
        <f t="shared" si="486"/>
        <v>0</v>
      </c>
      <c r="Z626" s="4">
        <f t="shared" si="487"/>
        <v>5600</v>
      </c>
      <c r="AA626" s="4">
        <f t="shared" si="487"/>
        <v>0</v>
      </c>
      <c r="AB626" s="4">
        <f t="shared" si="487"/>
        <v>5600</v>
      </c>
      <c r="AC626" s="4">
        <f t="shared" si="487"/>
        <v>0</v>
      </c>
      <c r="AD626" s="4">
        <f t="shared" si="487"/>
        <v>5600</v>
      </c>
      <c r="AE626" s="4">
        <f t="shared" si="487"/>
        <v>5600</v>
      </c>
      <c r="AF626" s="4">
        <f t="shared" si="487"/>
        <v>0</v>
      </c>
      <c r="AG626" s="4">
        <f t="shared" si="487"/>
        <v>5600</v>
      </c>
      <c r="AH626" s="4">
        <f t="shared" si="487"/>
        <v>0</v>
      </c>
      <c r="AI626" s="4">
        <f t="shared" si="487"/>
        <v>5600</v>
      </c>
      <c r="AJ626" s="4">
        <f t="shared" si="488"/>
        <v>0</v>
      </c>
      <c r="AK626" s="4">
        <f t="shared" si="488"/>
        <v>5600</v>
      </c>
      <c r="AL626" s="4">
        <f t="shared" si="488"/>
        <v>0</v>
      </c>
      <c r="AM626" s="4">
        <f t="shared" si="488"/>
        <v>5600</v>
      </c>
    </row>
    <row r="627" spans="1:39" ht="15.75" hidden="1" outlineLevel="5" x14ac:dyDescent="0.2">
      <c r="A627" s="137" t="s">
        <v>362</v>
      </c>
      <c r="B627" s="137" t="s">
        <v>15</v>
      </c>
      <c r="C627" s="137" t="s">
        <v>379</v>
      </c>
      <c r="D627" s="137"/>
      <c r="E627" s="13" t="s">
        <v>380</v>
      </c>
      <c r="F627" s="4">
        <f t="shared" si="485"/>
        <v>6210.2</v>
      </c>
      <c r="G627" s="4">
        <f t="shared" si="485"/>
        <v>0</v>
      </c>
      <c r="H627" s="4">
        <f t="shared" si="485"/>
        <v>6210.2</v>
      </c>
      <c r="I627" s="4">
        <f t="shared" si="485"/>
        <v>0</v>
      </c>
      <c r="J627" s="4">
        <f t="shared" si="485"/>
        <v>202.40391</v>
      </c>
      <c r="K627" s="4">
        <f t="shared" si="485"/>
        <v>0</v>
      </c>
      <c r="L627" s="4">
        <f t="shared" si="485"/>
        <v>6412.6039099999998</v>
      </c>
      <c r="M627" s="4">
        <f t="shared" si="485"/>
        <v>0</v>
      </c>
      <c r="N627" s="4">
        <f t="shared" si="485"/>
        <v>6412.6039099999998</v>
      </c>
      <c r="O627" s="4">
        <f t="shared" si="485"/>
        <v>0</v>
      </c>
      <c r="P627" s="4">
        <f t="shared" si="486"/>
        <v>0</v>
      </c>
      <c r="Q627" s="4">
        <f t="shared" si="486"/>
        <v>6412.6039099999998</v>
      </c>
      <c r="R627" s="4">
        <f t="shared" si="486"/>
        <v>0</v>
      </c>
      <c r="S627" s="4">
        <f t="shared" si="486"/>
        <v>6412.6039099999998</v>
      </c>
      <c r="T627" s="4">
        <f t="shared" si="486"/>
        <v>5600</v>
      </c>
      <c r="U627" s="4">
        <f t="shared" si="486"/>
        <v>0</v>
      </c>
      <c r="V627" s="4">
        <f t="shared" si="486"/>
        <v>5600</v>
      </c>
      <c r="W627" s="4">
        <f t="shared" si="486"/>
        <v>0</v>
      </c>
      <c r="X627" s="4">
        <f t="shared" si="486"/>
        <v>5600</v>
      </c>
      <c r="Y627" s="4">
        <f t="shared" si="486"/>
        <v>0</v>
      </c>
      <c r="Z627" s="4">
        <f t="shared" si="487"/>
        <v>5600</v>
      </c>
      <c r="AA627" s="4">
        <f t="shared" si="487"/>
        <v>0</v>
      </c>
      <c r="AB627" s="4">
        <f t="shared" si="487"/>
        <v>5600</v>
      </c>
      <c r="AC627" s="4">
        <f t="shared" si="487"/>
        <v>0</v>
      </c>
      <c r="AD627" s="4">
        <f t="shared" si="487"/>
        <v>5600</v>
      </c>
      <c r="AE627" s="4">
        <f t="shared" si="487"/>
        <v>5600</v>
      </c>
      <c r="AF627" s="4">
        <f t="shared" si="487"/>
        <v>0</v>
      </c>
      <c r="AG627" s="4">
        <f t="shared" si="487"/>
        <v>5600</v>
      </c>
      <c r="AH627" s="4">
        <f t="shared" si="487"/>
        <v>0</v>
      </c>
      <c r="AI627" s="4">
        <f t="shared" si="487"/>
        <v>5600</v>
      </c>
      <c r="AJ627" s="4">
        <f t="shared" si="488"/>
        <v>0</v>
      </c>
      <c r="AK627" s="4">
        <f t="shared" si="488"/>
        <v>5600</v>
      </c>
      <c r="AL627" s="4">
        <f t="shared" si="488"/>
        <v>0</v>
      </c>
      <c r="AM627" s="4">
        <f t="shared" si="488"/>
        <v>5600</v>
      </c>
    </row>
    <row r="628" spans="1:39" ht="31.5" hidden="1" outlineLevel="7" x14ac:dyDescent="0.2">
      <c r="A628" s="138" t="s">
        <v>362</v>
      </c>
      <c r="B628" s="138" t="s">
        <v>15</v>
      </c>
      <c r="C628" s="138" t="s">
        <v>379</v>
      </c>
      <c r="D628" s="138" t="s">
        <v>11</v>
      </c>
      <c r="E628" s="11" t="s">
        <v>12</v>
      </c>
      <c r="F628" s="5">
        <v>6210.2</v>
      </c>
      <c r="G628" s="5"/>
      <c r="H628" s="5">
        <f>SUM(F628:G628)</f>
        <v>6210.2</v>
      </c>
      <c r="I628" s="5"/>
      <c r="J628" s="5">
        <v>202.40391</v>
      </c>
      <c r="K628" s="5"/>
      <c r="L628" s="5">
        <f>SUM(H628:K628)</f>
        <v>6412.6039099999998</v>
      </c>
      <c r="M628" s="5"/>
      <c r="N628" s="5">
        <f>SUM(L628:M628)</f>
        <v>6412.6039099999998</v>
      </c>
      <c r="O628" s="5"/>
      <c r="P628" s="5"/>
      <c r="Q628" s="5">
        <f>SUM(N628:P628)</f>
        <v>6412.6039099999998</v>
      </c>
      <c r="R628" s="5"/>
      <c r="S628" s="5">
        <f>SUM(Q628:R628)</f>
        <v>6412.6039099999998</v>
      </c>
      <c r="T628" s="5">
        <v>5600</v>
      </c>
      <c r="U628" s="5"/>
      <c r="V628" s="5">
        <f>SUM(T628:U628)</f>
        <v>5600</v>
      </c>
      <c r="W628" s="5"/>
      <c r="X628" s="5">
        <f>SUM(V628:W628)</f>
        <v>5600</v>
      </c>
      <c r="Y628" s="5"/>
      <c r="Z628" s="5">
        <f>SUM(X628:Y628)</f>
        <v>5600</v>
      </c>
      <c r="AA628" s="5"/>
      <c r="AB628" s="5">
        <f>SUM(Z628:AA628)</f>
        <v>5600</v>
      </c>
      <c r="AC628" s="5"/>
      <c r="AD628" s="5">
        <f>SUM(AB628:AC628)</f>
        <v>5600</v>
      </c>
      <c r="AE628" s="5">
        <v>5600</v>
      </c>
      <c r="AF628" s="5"/>
      <c r="AG628" s="5">
        <f>SUM(AE628:AF628)</f>
        <v>5600</v>
      </c>
      <c r="AH628" s="5"/>
      <c r="AI628" s="5">
        <f>SUM(AG628:AH628)</f>
        <v>5600</v>
      </c>
      <c r="AJ628" s="5"/>
      <c r="AK628" s="5">
        <f>SUM(AI628:AJ628)</f>
        <v>5600</v>
      </c>
      <c r="AL628" s="5"/>
      <c r="AM628" s="5">
        <f>SUM(AK628:AL628)</f>
        <v>5600</v>
      </c>
    </row>
    <row r="629" spans="1:39" ht="31.5" hidden="1" outlineLevel="7" x14ac:dyDescent="0.2">
      <c r="A629" s="137" t="s">
        <v>362</v>
      </c>
      <c r="B629" s="137" t="s">
        <v>15</v>
      </c>
      <c r="C629" s="137" t="s">
        <v>52</v>
      </c>
      <c r="D629" s="137"/>
      <c r="E629" s="13" t="s">
        <v>53</v>
      </c>
      <c r="F629" s="4">
        <f t="shared" ref="F629:O632" si="489">F630</f>
        <v>98.8</v>
      </c>
      <c r="G629" s="4">
        <f t="shared" si="489"/>
        <v>0</v>
      </c>
      <c r="H629" s="4">
        <f t="shared" si="489"/>
        <v>98.8</v>
      </c>
      <c r="I629" s="4">
        <f t="shared" si="489"/>
        <v>0</v>
      </c>
      <c r="J629" s="4">
        <f t="shared" si="489"/>
        <v>0</v>
      </c>
      <c r="K629" s="4">
        <f t="shared" si="489"/>
        <v>0</v>
      </c>
      <c r="L629" s="4">
        <f t="shared" si="489"/>
        <v>98.8</v>
      </c>
      <c r="M629" s="4">
        <f t="shared" si="489"/>
        <v>0</v>
      </c>
      <c r="N629" s="4">
        <f t="shared" si="489"/>
        <v>98.8</v>
      </c>
      <c r="O629" s="4">
        <f t="shared" si="489"/>
        <v>0</v>
      </c>
      <c r="P629" s="4">
        <f t="shared" ref="P629:Y632" si="490">P630</f>
        <v>0</v>
      </c>
      <c r="Q629" s="4">
        <f t="shared" si="490"/>
        <v>98.8</v>
      </c>
      <c r="R629" s="4">
        <f t="shared" si="490"/>
        <v>0</v>
      </c>
      <c r="S629" s="4">
        <f t="shared" si="490"/>
        <v>98.8</v>
      </c>
      <c r="T629" s="4">
        <f t="shared" si="490"/>
        <v>98.8</v>
      </c>
      <c r="U629" s="4">
        <f t="shared" si="490"/>
        <v>0</v>
      </c>
      <c r="V629" s="4">
        <f t="shared" si="490"/>
        <v>98.8</v>
      </c>
      <c r="W629" s="4">
        <f t="shared" si="490"/>
        <v>0</v>
      </c>
      <c r="X629" s="4">
        <f t="shared" si="490"/>
        <v>98.8</v>
      </c>
      <c r="Y629" s="4">
        <f t="shared" si="490"/>
        <v>0</v>
      </c>
      <c r="Z629" s="4">
        <f t="shared" ref="Z629:AI632" si="491">Z630</f>
        <v>98.8</v>
      </c>
      <c r="AA629" s="4">
        <f t="shared" si="491"/>
        <v>0</v>
      </c>
      <c r="AB629" s="4">
        <f t="shared" si="491"/>
        <v>98.8</v>
      </c>
      <c r="AC629" s="4">
        <f t="shared" si="491"/>
        <v>0</v>
      </c>
      <c r="AD629" s="4">
        <f t="shared" si="491"/>
        <v>98.8</v>
      </c>
      <c r="AE629" s="4">
        <f t="shared" si="491"/>
        <v>98.8</v>
      </c>
      <c r="AF629" s="4">
        <f t="shared" si="491"/>
        <v>0</v>
      </c>
      <c r="AG629" s="4">
        <f t="shared" si="491"/>
        <v>98.8</v>
      </c>
      <c r="AH629" s="4">
        <f t="shared" si="491"/>
        <v>0</v>
      </c>
      <c r="AI629" s="4">
        <f t="shared" si="491"/>
        <v>98.8</v>
      </c>
      <c r="AJ629" s="4">
        <f t="shared" ref="AJ629:AM632" si="492">AJ630</f>
        <v>0</v>
      </c>
      <c r="AK629" s="4">
        <f t="shared" si="492"/>
        <v>98.8</v>
      </c>
      <c r="AL629" s="4">
        <f t="shared" si="492"/>
        <v>0</v>
      </c>
      <c r="AM629" s="4">
        <f t="shared" si="492"/>
        <v>98.8</v>
      </c>
    </row>
    <row r="630" spans="1:39" ht="31.5" hidden="1" outlineLevel="7" x14ac:dyDescent="0.2">
      <c r="A630" s="137" t="s">
        <v>362</v>
      </c>
      <c r="B630" s="137" t="s">
        <v>15</v>
      </c>
      <c r="C630" s="137" t="s">
        <v>98</v>
      </c>
      <c r="D630" s="137"/>
      <c r="E630" s="13" t="s">
        <v>99</v>
      </c>
      <c r="F630" s="4">
        <f t="shared" si="489"/>
        <v>98.8</v>
      </c>
      <c r="G630" s="4">
        <f t="shared" si="489"/>
        <v>0</v>
      </c>
      <c r="H630" s="4">
        <f t="shared" si="489"/>
        <v>98.8</v>
      </c>
      <c r="I630" s="4">
        <f t="shared" si="489"/>
        <v>0</v>
      </c>
      <c r="J630" s="4">
        <f t="shared" si="489"/>
        <v>0</v>
      </c>
      <c r="K630" s="4">
        <f t="shared" si="489"/>
        <v>0</v>
      </c>
      <c r="L630" s="4">
        <f t="shared" si="489"/>
        <v>98.8</v>
      </c>
      <c r="M630" s="4">
        <f t="shared" si="489"/>
        <v>0</v>
      </c>
      <c r="N630" s="4">
        <f t="shared" si="489"/>
        <v>98.8</v>
      </c>
      <c r="O630" s="4">
        <f t="shared" si="489"/>
        <v>0</v>
      </c>
      <c r="P630" s="4">
        <f t="shared" si="490"/>
        <v>0</v>
      </c>
      <c r="Q630" s="4">
        <f t="shared" si="490"/>
        <v>98.8</v>
      </c>
      <c r="R630" s="4">
        <f t="shared" si="490"/>
        <v>0</v>
      </c>
      <c r="S630" s="4">
        <f t="shared" si="490"/>
        <v>98.8</v>
      </c>
      <c r="T630" s="4">
        <f t="shared" si="490"/>
        <v>98.8</v>
      </c>
      <c r="U630" s="4">
        <f t="shared" si="490"/>
        <v>0</v>
      </c>
      <c r="V630" s="4">
        <f t="shared" si="490"/>
        <v>98.8</v>
      </c>
      <c r="W630" s="4">
        <f t="shared" si="490"/>
        <v>0</v>
      </c>
      <c r="X630" s="4">
        <f t="shared" si="490"/>
        <v>98.8</v>
      </c>
      <c r="Y630" s="4">
        <f t="shared" si="490"/>
        <v>0</v>
      </c>
      <c r="Z630" s="4">
        <f t="shared" si="491"/>
        <v>98.8</v>
      </c>
      <c r="AA630" s="4">
        <f t="shared" si="491"/>
        <v>0</v>
      </c>
      <c r="AB630" s="4">
        <f t="shared" si="491"/>
        <v>98.8</v>
      </c>
      <c r="AC630" s="4">
        <f t="shared" si="491"/>
        <v>0</v>
      </c>
      <c r="AD630" s="4">
        <f t="shared" si="491"/>
        <v>98.8</v>
      </c>
      <c r="AE630" s="4">
        <f t="shared" si="491"/>
        <v>98.8</v>
      </c>
      <c r="AF630" s="4">
        <f t="shared" si="491"/>
        <v>0</v>
      </c>
      <c r="AG630" s="4">
        <f t="shared" si="491"/>
        <v>98.8</v>
      </c>
      <c r="AH630" s="4">
        <f t="shared" si="491"/>
        <v>0</v>
      </c>
      <c r="AI630" s="4">
        <f t="shared" si="491"/>
        <v>98.8</v>
      </c>
      <c r="AJ630" s="4">
        <f t="shared" si="492"/>
        <v>0</v>
      </c>
      <c r="AK630" s="4">
        <f t="shared" si="492"/>
        <v>98.8</v>
      </c>
      <c r="AL630" s="4">
        <f t="shared" si="492"/>
        <v>0</v>
      </c>
      <c r="AM630" s="4">
        <f t="shared" si="492"/>
        <v>98.8</v>
      </c>
    </row>
    <row r="631" spans="1:39" ht="47.25" hidden="1" outlineLevel="7" x14ac:dyDescent="0.2">
      <c r="A631" s="137" t="s">
        <v>362</v>
      </c>
      <c r="B631" s="137" t="s">
        <v>15</v>
      </c>
      <c r="C631" s="137" t="s">
        <v>100</v>
      </c>
      <c r="D631" s="137"/>
      <c r="E631" s="13" t="s">
        <v>101</v>
      </c>
      <c r="F631" s="4">
        <f t="shared" si="489"/>
        <v>98.8</v>
      </c>
      <c r="G631" s="4">
        <f t="shared" si="489"/>
        <v>0</v>
      </c>
      <c r="H631" s="4">
        <f t="shared" si="489"/>
        <v>98.8</v>
      </c>
      <c r="I631" s="4">
        <f t="shared" si="489"/>
        <v>0</v>
      </c>
      <c r="J631" s="4">
        <f t="shared" si="489"/>
        <v>0</v>
      </c>
      <c r="K631" s="4">
        <f t="shared" si="489"/>
        <v>0</v>
      </c>
      <c r="L631" s="4">
        <f t="shared" si="489"/>
        <v>98.8</v>
      </c>
      <c r="M631" s="4">
        <f t="shared" si="489"/>
        <v>0</v>
      </c>
      <c r="N631" s="4">
        <f t="shared" si="489"/>
        <v>98.8</v>
      </c>
      <c r="O631" s="4">
        <f t="shared" si="489"/>
        <v>0</v>
      </c>
      <c r="P631" s="4">
        <f t="shared" si="490"/>
        <v>0</v>
      </c>
      <c r="Q631" s="4">
        <f t="shared" si="490"/>
        <v>98.8</v>
      </c>
      <c r="R631" s="4">
        <f t="shared" si="490"/>
        <v>0</v>
      </c>
      <c r="S631" s="4">
        <f t="shared" si="490"/>
        <v>98.8</v>
      </c>
      <c r="T631" s="4">
        <f t="shared" si="490"/>
        <v>98.8</v>
      </c>
      <c r="U631" s="4">
        <f t="shared" si="490"/>
        <v>0</v>
      </c>
      <c r="V631" s="4">
        <f t="shared" si="490"/>
        <v>98.8</v>
      </c>
      <c r="W631" s="4">
        <f t="shared" si="490"/>
        <v>0</v>
      </c>
      <c r="X631" s="4">
        <f t="shared" si="490"/>
        <v>98.8</v>
      </c>
      <c r="Y631" s="4">
        <f t="shared" si="490"/>
        <v>0</v>
      </c>
      <c r="Z631" s="4">
        <f t="shared" si="491"/>
        <v>98.8</v>
      </c>
      <c r="AA631" s="4">
        <f t="shared" si="491"/>
        <v>0</v>
      </c>
      <c r="AB631" s="4">
        <f t="shared" si="491"/>
        <v>98.8</v>
      </c>
      <c r="AC631" s="4">
        <f t="shared" si="491"/>
        <v>0</v>
      </c>
      <c r="AD631" s="4">
        <f t="shared" si="491"/>
        <v>98.8</v>
      </c>
      <c r="AE631" s="4">
        <f t="shared" si="491"/>
        <v>98.8</v>
      </c>
      <c r="AF631" s="4">
        <f t="shared" si="491"/>
        <v>0</v>
      </c>
      <c r="AG631" s="4">
        <f t="shared" si="491"/>
        <v>98.8</v>
      </c>
      <c r="AH631" s="4">
        <f t="shared" si="491"/>
        <v>0</v>
      </c>
      <c r="AI631" s="4">
        <f t="shared" si="491"/>
        <v>98.8</v>
      </c>
      <c r="AJ631" s="4">
        <f t="shared" si="492"/>
        <v>0</v>
      </c>
      <c r="AK631" s="4">
        <f t="shared" si="492"/>
        <v>98.8</v>
      </c>
      <c r="AL631" s="4">
        <f t="shared" si="492"/>
        <v>0</v>
      </c>
      <c r="AM631" s="4">
        <f t="shared" si="492"/>
        <v>98.8</v>
      </c>
    </row>
    <row r="632" spans="1:39" ht="15.75" hidden="1" outlineLevel="7" x14ac:dyDescent="0.2">
      <c r="A632" s="137" t="s">
        <v>362</v>
      </c>
      <c r="B632" s="137" t="s">
        <v>15</v>
      </c>
      <c r="C632" s="137" t="s">
        <v>102</v>
      </c>
      <c r="D632" s="137"/>
      <c r="E632" s="13" t="s">
        <v>103</v>
      </c>
      <c r="F632" s="4">
        <f t="shared" si="489"/>
        <v>98.8</v>
      </c>
      <c r="G632" s="4">
        <f t="shared" si="489"/>
        <v>0</v>
      </c>
      <c r="H632" s="4">
        <f t="shared" si="489"/>
        <v>98.8</v>
      </c>
      <c r="I632" s="4">
        <f t="shared" si="489"/>
        <v>0</v>
      </c>
      <c r="J632" s="4">
        <f t="shared" si="489"/>
        <v>0</v>
      </c>
      <c r="K632" s="4">
        <f t="shared" si="489"/>
        <v>0</v>
      </c>
      <c r="L632" s="4">
        <f t="shared" si="489"/>
        <v>98.8</v>
      </c>
      <c r="M632" s="4">
        <f t="shared" si="489"/>
        <v>0</v>
      </c>
      <c r="N632" s="4">
        <f t="shared" si="489"/>
        <v>98.8</v>
      </c>
      <c r="O632" s="4">
        <f t="shared" si="489"/>
        <v>0</v>
      </c>
      <c r="P632" s="4">
        <f t="shared" si="490"/>
        <v>0</v>
      </c>
      <c r="Q632" s="4">
        <f t="shared" si="490"/>
        <v>98.8</v>
      </c>
      <c r="R632" s="4">
        <f t="shared" si="490"/>
        <v>0</v>
      </c>
      <c r="S632" s="4">
        <f t="shared" si="490"/>
        <v>98.8</v>
      </c>
      <c r="T632" s="4">
        <f t="shared" si="490"/>
        <v>98.8</v>
      </c>
      <c r="U632" s="4">
        <f t="shared" si="490"/>
        <v>0</v>
      </c>
      <c r="V632" s="4">
        <f t="shared" si="490"/>
        <v>98.8</v>
      </c>
      <c r="W632" s="4">
        <f t="shared" si="490"/>
        <v>0</v>
      </c>
      <c r="X632" s="4">
        <f t="shared" si="490"/>
        <v>98.8</v>
      </c>
      <c r="Y632" s="4">
        <f t="shared" si="490"/>
        <v>0</v>
      </c>
      <c r="Z632" s="4">
        <f t="shared" si="491"/>
        <v>98.8</v>
      </c>
      <c r="AA632" s="4">
        <f t="shared" si="491"/>
        <v>0</v>
      </c>
      <c r="AB632" s="4">
        <f t="shared" si="491"/>
        <v>98.8</v>
      </c>
      <c r="AC632" s="4">
        <f t="shared" si="491"/>
        <v>0</v>
      </c>
      <c r="AD632" s="4">
        <f t="shared" si="491"/>
        <v>98.8</v>
      </c>
      <c r="AE632" s="4">
        <f t="shared" si="491"/>
        <v>98.8</v>
      </c>
      <c r="AF632" s="4">
        <f t="shared" si="491"/>
        <v>0</v>
      </c>
      <c r="AG632" s="4">
        <f t="shared" si="491"/>
        <v>98.8</v>
      </c>
      <c r="AH632" s="4">
        <f t="shared" si="491"/>
        <v>0</v>
      </c>
      <c r="AI632" s="4">
        <f t="shared" si="491"/>
        <v>98.8</v>
      </c>
      <c r="AJ632" s="4">
        <f t="shared" si="492"/>
        <v>0</v>
      </c>
      <c r="AK632" s="4">
        <f t="shared" si="492"/>
        <v>98.8</v>
      </c>
      <c r="AL632" s="4">
        <f t="shared" si="492"/>
        <v>0</v>
      </c>
      <c r="AM632" s="4">
        <f t="shared" si="492"/>
        <v>98.8</v>
      </c>
    </row>
    <row r="633" spans="1:39" ht="31.5" hidden="1" outlineLevel="7" x14ac:dyDescent="0.2">
      <c r="A633" s="138" t="s">
        <v>362</v>
      </c>
      <c r="B633" s="138" t="s">
        <v>15</v>
      </c>
      <c r="C633" s="138" t="s">
        <v>102</v>
      </c>
      <c r="D633" s="138" t="s">
        <v>11</v>
      </c>
      <c r="E633" s="11" t="s">
        <v>12</v>
      </c>
      <c r="F633" s="5">
        <v>98.8</v>
      </c>
      <c r="G633" s="5"/>
      <c r="H633" s="5">
        <f>SUM(F633:G633)</f>
        <v>98.8</v>
      </c>
      <c r="I633" s="5"/>
      <c r="J633" s="5"/>
      <c r="K633" s="5"/>
      <c r="L633" s="5">
        <f>SUM(H633:K633)</f>
        <v>98.8</v>
      </c>
      <c r="M633" s="5"/>
      <c r="N633" s="5">
        <f>SUM(L633:M633)</f>
        <v>98.8</v>
      </c>
      <c r="O633" s="5"/>
      <c r="P633" s="5"/>
      <c r="Q633" s="5">
        <f>SUM(N633:P633)</f>
        <v>98.8</v>
      </c>
      <c r="R633" s="5"/>
      <c r="S633" s="5">
        <f>SUM(Q633:R633)</f>
        <v>98.8</v>
      </c>
      <c r="T633" s="5">
        <v>98.8</v>
      </c>
      <c r="U633" s="5"/>
      <c r="V633" s="5">
        <f>SUM(T633:U633)</f>
        <v>98.8</v>
      </c>
      <c r="W633" s="5"/>
      <c r="X633" s="5">
        <f>SUM(V633:W633)</f>
        <v>98.8</v>
      </c>
      <c r="Y633" s="5"/>
      <c r="Z633" s="5">
        <f>SUM(X633:Y633)</f>
        <v>98.8</v>
      </c>
      <c r="AA633" s="5"/>
      <c r="AB633" s="5">
        <f>SUM(Z633:AA633)</f>
        <v>98.8</v>
      </c>
      <c r="AC633" s="5"/>
      <c r="AD633" s="5">
        <f>SUM(AB633:AC633)</f>
        <v>98.8</v>
      </c>
      <c r="AE633" s="5">
        <v>98.8</v>
      </c>
      <c r="AF633" s="5"/>
      <c r="AG633" s="5">
        <f>SUM(AE633:AF633)</f>
        <v>98.8</v>
      </c>
      <c r="AH633" s="5"/>
      <c r="AI633" s="5">
        <f>SUM(AG633:AH633)</f>
        <v>98.8</v>
      </c>
      <c r="AJ633" s="5"/>
      <c r="AK633" s="5">
        <f>SUM(AI633:AJ633)</f>
        <v>98.8</v>
      </c>
      <c r="AL633" s="5"/>
      <c r="AM633" s="5">
        <f>SUM(AK633:AL633)</f>
        <v>98.8</v>
      </c>
    </row>
    <row r="634" spans="1:39" ht="15.75" hidden="1" outlineLevel="7" x14ac:dyDescent="0.2">
      <c r="A634" s="137" t="s">
        <v>362</v>
      </c>
      <c r="B634" s="137" t="s">
        <v>553</v>
      </c>
      <c r="C634" s="138"/>
      <c r="D634" s="138"/>
      <c r="E634" s="8" t="s">
        <v>537</v>
      </c>
      <c r="F634" s="4">
        <f t="shared" ref="F634:U639" si="493">F635</f>
        <v>32</v>
      </c>
      <c r="G634" s="4">
        <f t="shared" si="493"/>
        <v>0</v>
      </c>
      <c r="H634" s="4">
        <f t="shared" si="493"/>
        <v>32</v>
      </c>
      <c r="I634" s="4">
        <f t="shared" si="493"/>
        <v>0</v>
      </c>
      <c r="J634" s="4">
        <f t="shared" si="493"/>
        <v>0</v>
      </c>
      <c r="K634" s="4">
        <f t="shared" si="493"/>
        <v>0</v>
      </c>
      <c r="L634" s="4">
        <f t="shared" si="493"/>
        <v>32</v>
      </c>
      <c r="M634" s="4">
        <f t="shared" si="493"/>
        <v>0</v>
      </c>
      <c r="N634" s="4">
        <f t="shared" si="493"/>
        <v>32</v>
      </c>
      <c r="O634" s="4">
        <f t="shared" si="493"/>
        <v>0</v>
      </c>
      <c r="P634" s="4">
        <f t="shared" si="493"/>
        <v>0</v>
      </c>
      <c r="Q634" s="4">
        <f t="shared" si="493"/>
        <v>32</v>
      </c>
      <c r="R634" s="4">
        <f t="shared" si="493"/>
        <v>0</v>
      </c>
      <c r="S634" s="4">
        <f t="shared" si="493"/>
        <v>32</v>
      </c>
      <c r="T634" s="4">
        <f t="shared" si="493"/>
        <v>0</v>
      </c>
      <c r="U634" s="4">
        <f t="shared" si="493"/>
        <v>0</v>
      </c>
      <c r="V634" s="4"/>
      <c r="W634" s="4">
        <f t="shared" ref="W634:AF639" si="494">W635</f>
        <v>0</v>
      </c>
      <c r="X634" s="4">
        <f t="shared" si="494"/>
        <v>0</v>
      </c>
      <c r="Y634" s="4">
        <f t="shared" si="494"/>
        <v>0</v>
      </c>
      <c r="Z634" s="4">
        <f t="shared" si="494"/>
        <v>0</v>
      </c>
      <c r="AA634" s="4">
        <f t="shared" si="494"/>
        <v>0</v>
      </c>
      <c r="AB634" s="4">
        <f t="shared" si="494"/>
        <v>0</v>
      </c>
      <c r="AC634" s="4">
        <f t="shared" si="494"/>
        <v>0</v>
      </c>
      <c r="AD634" s="4">
        <f t="shared" si="494"/>
        <v>0</v>
      </c>
      <c r="AE634" s="4">
        <f t="shared" si="494"/>
        <v>0</v>
      </c>
      <c r="AF634" s="4">
        <f t="shared" si="494"/>
        <v>0</v>
      </c>
      <c r="AG634" s="4"/>
      <c r="AH634" s="4">
        <f t="shared" ref="AH634:AM639" si="495">AH635</f>
        <v>0</v>
      </c>
      <c r="AI634" s="4">
        <f t="shared" si="495"/>
        <v>0</v>
      </c>
      <c r="AJ634" s="4">
        <f t="shared" si="495"/>
        <v>0</v>
      </c>
      <c r="AK634" s="4">
        <f t="shared" si="495"/>
        <v>0</v>
      </c>
      <c r="AL634" s="4">
        <f t="shared" si="495"/>
        <v>0</v>
      </c>
      <c r="AM634" s="4">
        <f t="shared" si="495"/>
        <v>0</v>
      </c>
    </row>
    <row r="635" spans="1:39" ht="31.5" hidden="1" outlineLevel="7" x14ac:dyDescent="0.2">
      <c r="A635" s="137" t="s">
        <v>362</v>
      </c>
      <c r="B635" s="137" t="s">
        <v>21</v>
      </c>
      <c r="C635" s="137"/>
      <c r="D635" s="137"/>
      <c r="E635" s="13" t="s">
        <v>22</v>
      </c>
      <c r="F635" s="4">
        <f t="shared" si="493"/>
        <v>32</v>
      </c>
      <c r="G635" s="4">
        <f t="shared" si="493"/>
        <v>0</v>
      </c>
      <c r="H635" s="4">
        <f t="shared" si="493"/>
        <v>32</v>
      </c>
      <c r="I635" s="4">
        <f t="shared" si="493"/>
        <v>0</v>
      </c>
      <c r="J635" s="4">
        <f t="shared" si="493"/>
        <v>0</v>
      </c>
      <c r="K635" s="4">
        <f t="shared" si="493"/>
        <v>0</v>
      </c>
      <c r="L635" s="4">
        <f t="shared" si="493"/>
        <v>32</v>
      </c>
      <c r="M635" s="4">
        <f t="shared" si="493"/>
        <v>0</v>
      </c>
      <c r="N635" s="4">
        <f t="shared" si="493"/>
        <v>32</v>
      </c>
      <c r="O635" s="4">
        <f t="shared" si="493"/>
        <v>0</v>
      </c>
      <c r="P635" s="4">
        <f t="shared" si="493"/>
        <v>0</v>
      </c>
      <c r="Q635" s="4">
        <f t="shared" si="493"/>
        <v>32</v>
      </c>
      <c r="R635" s="4">
        <f t="shared" si="493"/>
        <v>0</v>
      </c>
      <c r="S635" s="4">
        <f t="shared" si="493"/>
        <v>32</v>
      </c>
      <c r="T635" s="4">
        <f t="shared" si="493"/>
        <v>0</v>
      </c>
      <c r="U635" s="4">
        <f t="shared" si="493"/>
        <v>0</v>
      </c>
      <c r="V635" s="4"/>
      <c r="W635" s="4">
        <f t="shared" si="494"/>
        <v>0</v>
      </c>
      <c r="X635" s="4">
        <f t="shared" si="494"/>
        <v>0</v>
      </c>
      <c r="Y635" s="4">
        <f t="shared" si="494"/>
        <v>0</v>
      </c>
      <c r="Z635" s="4">
        <f t="shared" si="494"/>
        <v>0</v>
      </c>
      <c r="AA635" s="4">
        <f t="shared" si="494"/>
        <v>0</v>
      </c>
      <c r="AB635" s="4">
        <f t="shared" si="494"/>
        <v>0</v>
      </c>
      <c r="AC635" s="4">
        <f t="shared" si="494"/>
        <v>0</v>
      </c>
      <c r="AD635" s="4">
        <f t="shared" si="494"/>
        <v>0</v>
      </c>
      <c r="AE635" s="4">
        <f t="shared" si="494"/>
        <v>0</v>
      </c>
      <c r="AF635" s="4">
        <f t="shared" si="494"/>
        <v>0</v>
      </c>
      <c r="AG635" s="4"/>
      <c r="AH635" s="4">
        <f t="shared" si="495"/>
        <v>0</v>
      </c>
      <c r="AI635" s="4">
        <f t="shared" si="495"/>
        <v>0</v>
      </c>
      <c r="AJ635" s="4">
        <f t="shared" si="495"/>
        <v>0</v>
      </c>
      <c r="AK635" s="4">
        <f t="shared" si="495"/>
        <v>0</v>
      </c>
      <c r="AL635" s="4">
        <f t="shared" si="495"/>
        <v>0</v>
      </c>
      <c r="AM635" s="4">
        <f t="shared" si="495"/>
        <v>0</v>
      </c>
    </row>
    <row r="636" spans="1:39" ht="31.5" hidden="1" outlineLevel="7" x14ac:dyDescent="0.2">
      <c r="A636" s="137" t="s">
        <v>362</v>
      </c>
      <c r="B636" s="137" t="s">
        <v>21</v>
      </c>
      <c r="C636" s="137" t="s">
        <v>52</v>
      </c>
      <c r="D636" s="137"/>
      <c r="E636" s="13" t="s">
        <v>53</v>
      </c>
      <c r="F636" s="4">
        <f t="shared" si="493"/>
        <v>32</v>
      </c>
      <c r="G636" s="4">
        <f t="shared" si="493"/>
        <v>0</v>
      </c>
      <c r="H636" s="4">
        <f t="shared" si="493"/>
        <v>32</v>
      </c>
      <c r="I636" s="4">
        <f t="shared" si="493"/>
        <v>0</v>
      </c>
      <c r="J636" s="4">
        <f t="shared" si="493"/>
        <v>0</v>
      </c>
      <c r="K636" s="4">
        <f t="shared" si="493"/>
        <v>0</v>
      </c>
      <c r="L636" s="4">
        <f t="shared" si="493"/>
        <v>32</v>
      </c>
      <c r="M636" s="4">
        <f t="shared" si="493"/>
        <v>0</v>
      </c>
      <c r="N636" s="4">
        <f t="shared" si="493"/>
        <v>32</v>
      </c>
      <c r="O636" s="4">
        <f t="shared" si="493"/>
        <v>0</v>
      </c>
      <c r="P636" s="4">
        <f t="shared" si="493"/>
        <v>0</v>
      </c>
      <c r="Q636" s="4">
        <f t="shared" si="493"/>
        <v>32</v>
      </c>
      <c r="R636" s="4">
        <f t="shared" si="493"/>
        <v>0</v>
      </c>
      <c r="S636" s="4">
        <f t="shared" si="493"/>
        <v>32</v>
      </c>
      <c r="T636" s="4">
        <f t="shared" si="493"/>
        <v>0</v>
      </c>
      <c r="U636" s="4">
        <f t="shared" si="493"/>
        <v>0</v>
      </c>
      <c r="V636" s="4"/>
      <c r="W636" s="4">
        <f t="shared" si="494"/>
        <v>0</v>
      </c>
      <c r="X636" s="4">
        <f t="shared" si="494"/>
        <v>0</v>
      </c>
      <c r="Y636" s="4">
        <f t="shared" si="494"/>
        <v>0</v>
      </c>
      <c r="Z636" s="4">
        <f t="shared" si="494"/>
        <v>0</v>
      </c>
      <c r="AA636" s="4">
        <f t="shared" si="494"/>
        <v>0</v>
      </c>
      <c r="AB636" s="4">
        <f t="shared" si="494"/>
        <v>0</v>
      </c>
      <c r="AC636" s="4">
        <f t="shared" si="494"/>
        <v>0</v>
      </c>
      <c r="AD636" s="4">
        <f t="shared" si="494"/>
        <v>0</v>
      </c>
      <c r="AE636" s="4">
        <f t="shared" si="494"/>
        <v>0</v>
      </c>
      <c r="AF636" s="4">
        <f t="shared" si="494"/>
        <v>0</v>
      </c>
      <c r="AG636" s="4"/>
      <c r="AH636" s="4">
        <f t="shared" si="495"/>
        <v>0</v>
      </c>
      <c r="AI636" s="4">
        <f t="shared" si="495"/>
        <v>0</v>
      </c>
      <c r="AJ636" s="4">
        <f t="shared" si="495"/>
        <v>0</v>
      </c>
      <c r="AK636" s="4">
        <f t="shared" si="495"/>
        <v>0</v>
      </c>
      <c r="AL636" s="4">
        <f t="shared" si="495"/>
        <v>0</v>
      </c>
      <c r="AM636" s="4">
        <f t="shared" si="495"/>
        <v>0</v>
      </c>
    </row>
    <row r="637" spans="1:39" ht="31.5" hidden="1" outlineLevel="7" x14ac:dyDescent="0.2">
      <c r="A637" s="137" t="s">
        <v>362</v>
      </c>
      <c r="B637" s="137" t="s">
        <v>21</v>
      </c>
      <c r="C637" s="137" t="s">
        <v>98</v>
      </c>
      <c r="D637" s="137"/>
      <c r="E637" s="13" t="s">
        <v>99</v>
      </c>
      <c r="F637" s="4">
        <f t="shared" si="493"/>
        <v>32</v>
      </c>
      <c r="G637" s="4">
        <f t="shared" si="493"/>
        <v>0</v>
      </c>
      <c r="H637" s="4">
        <f t="shared" si="493"/>
        <v>32</v>
      </c>
      <c r="I637" s="4">
        <f t="shared" si="493"/>
        <v>0</v>
      </c>
      <c r="J637" s="4">
        <f t="shared" si="493"/>
        <v>0</v>
      </c>
      <c r="K637" s="4">
        <f t="shared" si="493"/>
        <v>0</v>
      </c>
      <c r="L637" s="4">
        <f t="shared" si="493"/>
        <v>32</v>
      </c>
      <c r="M637" s="4">
        <f t="shared" si="493"/>
        <v>0</v>
      </c>
      <c r="N637" s="4">
        <f t="shared" si="493"/>
        <v>32</v>
      </c>
      <c r="O637" s="4">
        <f t="shared" si="493"/>
        <v>0</v>
      </c>
      <c r="P637" s="4">
        <f t="shared" si="493"/>
        <v>0</v>
      </c>
      <c r="Q637" s="4">
        <f t="shared" si="493"/>
        <v>32</v>
      </c>
      <c r="R637" s="4">
        <f t="shared" si="493"/>
        <v>0</v>
      </c>
      <c r="S637" s="4">
        <f t="shared" si="493"/>
        <v>32</v>
      </c>
      <c r="T637" s="4">
        <f t="shared" si="493"/>
        <v>0</v>
      </c>
      <c r="U637" s="4">
        <f t="shared" si="493"/>
        <v>0</v>
      </c>
      <c r="V637" s="4"/>
      <c r="W637" s="4">
        <f t="shared" si="494"/>
        <v>0</v>
      </c>
      <c r="X637" s="4">
        <f t="shared" si="494"/>
        <v>0</v>
      </c>
      <c r="Y637" s="4">
        <f t="shared" si="494"/>
        <v>0</v>
      </c>
      <c r="Z637" s="4">
        <f t="shared" si="494"/>
        <v>0</v>
      </c>
      <c r="AA637" s="4">
        <f t="shared" si="494"/>
        <v>0</v>
      </c>
      <c r="AB637" s="4">
        <f t="shared" si="494"/>
        <v>0</v>
      </c>
      <c r="AC637" s="4">
        <f t="shared" si="494"/>
        <v>0</v>
      </c>
      <c r="AD637" s="4">
        <f t="shared" si="494"/>
        <v>0</v>
      </c>
      <c r="AE637" s="4">
        <f t="shared" si="494"/>
        <v>0</v>
      </c>
      <c r="AF637" s="4">
        <f t="shared" si="494"/>
        <v>0</v>
      </c>
      <c r="AG637" s="4"/>
      <c r="AH637" s="4">
        <f t="shared" si="495"/>
        <v>0</v>
      </c>
      <c r="AI637" s="4">
        <f t="shared" si="495"/>
        <v>0</v>
      </c>
      <c r="AJ637" s="4">
        <f t="shared" si="495"/>
        <v>0</v>
      </c>
      <c r="AK637" s="4">
        <f t="shared" si="495"/>
        <v>0</v>
      </c>
      <c r="AL637" s="4">
        <f t="shared" si="495"/>
        <v>0</v>
      </c>
      <c r="AM637" s="4">
        <f t="shared" si="495"/>
        <v>0</v>
      </c>
    </row>
    <row r="638" spans="1:39" ht="47.25" hidden="1" outlineLevel="7" x14ac:dyDescent="0.2">
      <c r="A638" s="137" t="s">
        <v>362</v>
      </c>
      <c r="B638" s="137" t="s">
        <v>21</v>
      </c>
      <c r="C638" s="137" t="s">
        <v>100</v>
      </c>
      <c r="D638" s="137"/>
      <c r="E638" s="13" t="s">
        <v>101</v>
      </c>
      <c r="F638" s="4">
        <f t="shared" si="493"/>
        <v>32</v>
      </c>
      <c r="G638" s="4">
        <f t="shared" si="493"/>
        <v>0</v>
      </c>
      <c r="H638" s="4">
        <f t="shared" si="493"/>
        <v>32</v>
      </c>
      <c r="I638" s="4">
        <f t="shared" si="493"/>
        <v>0</v>
      </c>
      <c r="J638" s="4">
        <f t="shared" si="493"/>
        <v>0</v>
      </c>
      <c r="K638" s="4">
        <f t="shared" si="493"/>
        <v>0</v>
      </c>
      <c r="L638" s="4">
        <f t="shared" si="493"/>
        <v>32</v>
      </c>
      <c r="M638" s="4">
        <f t="shared" si="493"/>
        <v>0</v>
      </c>
      <c r="N638" s="4">
        <f t="shared" si="493"/>
        <v>32</v>
      </c>
      <c r="O638" s="4">
        <f t="shared" si="493"/>
        <v>0</v>
      </c>
      <c r="P638" s="4">
        <f t="shared" si="493"/>
        <v>0</v>
      </c>
      <c r="Q638" s="4">
        <f t="shared" si="493"/>
        <v>32</v>
      </c>
      <c r="R638" s="4">
        <f t="shared" si="493"/>
        <v>0</v>
      </c>
      <c r="S638" s="4">
        <f t="shared" si="493"/>
        <v>32</v>
      </c>
      <c r="T638" s="4">
        <f t="shared" si="493"/>
        <v>0</v>
      </c>
      <c r="U638" s="4">
        <f t="shared" si="493"/>
        <v>0</v>
      </c>
      <c r="V638" s="4"/>
      <c r="W638" s="4">
        <f t="shared" si="494"/>
        <v>0</v>
      </c>
      <c r="X638" s="4">
        <f t="shared" si="494"/>
        <v>0</v>
      </c>
      <c r="Y638" s="4">
        <f t="shared" si="494"/>
        <v>0</v>
      </c>
      <c r="Z638" s="4">
        <f t="shared" si="494"/>
        <v>0</v>
      </c>
      <c r="AA638" s="4">
        <f t="shared" si="494"/>
        <v>0</v>
      </c>
      <c r="AB638" s="4">
        <f t="shared" si="494"/>
        <v>0</v>
      </c>
      <c r="AC638" s="4">
        <f t="shared" si="494"/>
        <v>0</v>
      </c>
      <c r="AD638" s="4">
        <f t="shared" si="494"/>
        <v>0</v>
      </c>
      <c r="AE638" s="4">
        <f t="shared" si="494"/>
        <v>0</v>
      </c>
      <c r="AF638" s="4">
        <f t="shared" si="494"/>
        <v>0</v>
      </c>
      <c r="AG638" s="4"/>
      <c r="AH638" s="4">
        <f t="shared" si="495"/>
        <v>0</v>
      </c>
      <c r="AI638" s="4">
        <f t="shared" si="495"/>
        <v>0</v>
      </c>
      <c r="AJ638" s="4">
        <f t="shared" si="495"/>
        <v>0</v>
      </c>
      <c r="AK638" s="4">
        <f t="shared" si="495"/>
        <v>0</v>
      </c>
      <c r="AL638" s="4">
        <f t="shared" si="495"/>
        <v>0</v>
      </c>
      <c r="AM638" s="4">
        <f t="shared" si="495"/>
        <v>0</v>
      </c>
    </row>
    <row r="639" spans="1:39" ht="15.75" hidden="1" outlineLevel="7" x14ac:dyDescent="0.2">
      <c r="A639" s="137" t="s">
        <v>362</v>
      </c>
      <c r="B639" s="137" t="s">
        <v>21</v>
      </c>
      <c r="C639" s="137" t="s">
        <v>102</v>
      </c>
      <c r="D639" s="137"/>
      <c r="E639" s="13" t="s">
        <v>103</v>
      </c>
      <c r="F639" s="4">
        <f t="shared" si="493"/>
        <v>32</v>
      </c>
      <c r="G639" s="4">
        <f t="shared" si="493"/>
        <v>0</v>
      </c>
      <c r="H639" s="4">
        <f t="shared" si="493"/>
        <v>32</v>
      </c>
      <c r="I639" s="4">
        <f t="shared" si="493"/>
        <v>0</v>
      </c>
      <c r="J639" s="4">
        <f t="shared" si="493"/>
        <v>0</v>
      </c>
      <c r="K639" s="4">
        <f t="shared" si="493"/>
        <v>0</v>
      </c>
      <c r="L639" s="4">
        <f t="shared" si="493"/>
        <v>32</v>
      </c>
      <c r="M639" s="4">
        <f t="shared" si="493"/>
        <v>0</v>
      </c>
      <c r="N639" s="4">
        <f t="shared" si="493"/>
        <v>32</v>
      </c>
      <c r="O639" s="4">
        <f t="shared" si="493"/>
        <v>0</v>
      </c>
      <c r="P639" s="4">
        <f t="shared" si="493"/>
        <v>0</v>
      </c>
      <c r="Q639" s="4">
        <f t="shared" si="493"/>
        <v>32</v>
      </c>
      <c r="R639" s="4">
        <f t="shared" si="493"/>
        <v>0</v>
      </c>
      <c r="S639" s="4">
        <f t="shared" si="493"/>
        <v>32</v>
      </c>
      <c r="T639" s="4">
        <f t="shared" si="493"/>
        <v>0</v>
      </c>
      <c r="U639" s="4">
        <f t="shared" si="493"/>
        <v>0</v>
      </c>
      <c r="V639" s="4"/>
      <c r="W639" s="4">
        <f t="shared" si="494"/>
        <v>0</v>
      </c>
      <c r="X639" s="4">
        <f t="shared" si="494"/>
        <v>0</v>
      </c>
      <c r="Y639" s="4">
        <f t="shared" si="494"/>
        <v>0</v>
      </c>
      <c r="Z639" s="4">
        <f t="shared" si="494"/>
        <v>0</v>
      </c>
      <c r="AA639" s="4">
        <f t="shared" si="494"/>
        <v>0</v>
      </c>
      <c r="AB639" s="4">
        <f t="shared" si="494"/>
        <v>0</v>
      </c>
      <c r="AC639" s="4">
        <f t="shared" si="494"/>
        <v>0</v>
      </c>
      <c r="AD639" s="4">
        <f t="shared" si="494"/>
        <v>0</v>
      </c>
      <c r="AE639" s="4">
        <f t="shared" si="494"/>
        <v>0</v>
      </c>
      <c r="AF639" s="4">
        <f t="shared" si="494"/>
        <v>0</v>
      </c>
      <c r="AG639" s="4"/>
      <c r="AH639" s="4">
        <f t="shared" si="495"/>
        <v>0</v>
      </c>
      <c r="AI639" s="4">
        <f t="shared" si="495"/>
        <v>0</v>
      </c>
      <c r="AJ639" s="4">
        <f t="shared" si="495"/>
        <v>0</v>
      </c>
      <c r="AK639" s="4">
        <f t="shared" si="495"/>
        <v>0</v>
      </c>
      <c r="AL639" s="4">
        <f t="shared" si="495"/>
        <v>0</v>
      </c>
      <c r="AM639" s="4">
        <f t="shared" si="495"/>
        <v>0</v>
      </c>
    </row>
    <row r="640" spans="1:39" ht="31.5" hidden="1" outlineLevel="7" x14ac:dyDescent="0.2">
      <c r="A640" s="138" t="s">
        <v>362</v>
      </c>
      <c r="B640" s="138" t="s">
        <v>21</v>
      </c>
      <c r="C640" s="138" t="s">
        <v>102</v>
      </c>
      <c r="D640" s="138" t="s">
        <v>11</v>
      </c>
      <c r="E640" s="11" t="s">
        <v>12</v>
      </c>
      <c r="F640" s="5">
        <v>32</v>
      </c>
      <c r="G640" s="5"/>
      <c r="H640" s="5">
        <f>SUM(F640:G640)</f>
        <v>32</v>
      </c>
      <c r="I640" s="5"/>
      <c r="J640" s="5"/>
      <c r="K640" s="5"/>
      <c r="L640" s="5">
        <f>SUM(H640:K640)</f>
        <v>32</v>
      </c>
      <c r="M640" s="5"/>
      <c r="N640" s="5">
        <f>SUM(L640:M640)</f>
        <v>32</v>
      </c>
      <c r="O640" s="5"/>
      <c r="P640" s="5"/>
      <c r="Q640" s="5">
        <f>SUM(N640:P640)</f>
        <v>32</v>
      </c>
      <c r="R640" s="5"/>
      <c r="S640" s="5">
        <f>SUM(Q640:R640)</f>
        <v>32</v>
      </c>
      <c r="T640" s="5"/>
      <c r="U640" s="5"/>
      <c r="V640" s="5"/>
      <c r="W640" s="5"/>
      <c r="X640" s="5">
        <f>SUM(V640:W640)</f>
        <v>0</v>
      </c>
      <c r="Y640" s="5"/>
      <c r="Z640" s="5">
        <f>SUM(X640:Y640)</f>
        <v>0</v>
      </c>
      <c r="AA640" s="5"/>
      <c r="AB640" s="5">
        <f>SUM(Z640:AA640)</f>
        <v>0</v>
      </c>
      <c r="AC640" s="5"/>
      <c r="AD640" s="5">
        <f>SUM(AB640:AC640)</f>
        <v>0</v>
      </c>
      <c r="AE640" s="5"/>
      <c r="AF640" s="5"/>
      <c r="AG640" s="5"/>
      <c r="AH640" s="5"/>
      <c r="AI640" s="5">
        <f>SUM(AG640:AH640)</f>
        <v>0</v>
      </c>
      <c r="AJ640" s="5"/>
      <c r="AK640" s="5">
        <f>SUM(AI640:AJ640)</f>
        <v>0</v>
      </c>
      <c r="AL640" s="5"/>
      <c r="AM640" s="5">
        <f>SUM(AK640:AL640)</f>
        <v>0</v>
      </c>
    </row>
    <row r="641" spans="1:39" ht="15.75" hidden="1" outlineLevel="7" x14ac:dyDescent="0.2">
      <c r="A641" s="137" t="s">
        <v>362</v>
      </c>
      <c r="B641" s="137" t="s">
        <v>563</v>
      </c>
      <c r="C641" s="138"/>
      <c r="D641" s="138"/>
      <c r="E641" s="8" t="s">
        <v>547</v>
      </c>
      <c r="F641" s="4">
        <f t="shared" ref="F641:O646" si="496">F642</f>
        <v>1000</v>
      </c>
      <c r="G641" s="4">
        <f t="shared" si="496"/>
        <v>0</v>
      </c>
      <c r="H641" s="4">
        <f t="shared" si="496"/>
        <v>1000</v>
      </c>
      <c r="I641" s="4">
        <f t="shared" si="496"/>
        <v>0</v>
      </c>
      <c r="J641" s="4">
        <f t="shared" si="496"/>
        <v>0</v>
      </c>
      <c r="K641" s="4">
        <f t="shared" si="496"/>
        <v>0</v>
      </c>
      <c r="L641" s="4">
        <f t="shared" si="496"/>
        <v>1000</v>
      </c>
      <c r="M641" s="4">
        <f t="shared" si="496"/>
        <v>0</v>
      </c>
      <c r="N641" s="4">
        <f t="shared" si="496"/>
        <v>1000</v>
      </c>
      <c r="O641" s="4">
        <f t="shared" si="496"/>
        <v>0</v>
      </c>
      <c r="P641" s="4">
        <f t="shared" ref="P641:Y646" si="497">P642</f>
        <v>0</v>
      </c>
      <c r="Q641" s="4">
        <f t="shared" si="497"/>
        <v>1000</v>
      </c>
      <c r="R641" s="4">
        <f t="shared" si="497"/>
        <v>0</v>
      </c>
      <c r="S641" s="4">
        <f t="shared" si="497"/>
        <v>1000</v>
      </c>
      <c r="T641" s="4">
        <f t="shared" si="497"/>
        <v>1000</v>
      </c>
      <c r="U641" s="4">
        <f t="shared" si="497"/>
        <v>0</v>
      </c>
      <c r="V641" s="4">
        <f t="shared" si="497"/>
        <v>1000</v>
      </c>
      <c r="W641" s="4">
        <f t="shared" si="497"/>
        <v>0</v>
      </c>
      <c r="X641" s="4">
        <f t="shared" si="497"/>
        <v>1000</v>
      </c>
      <c r="Y641" s="4">
        <f t="shared" si="497"/>
        <v>0</v>
      </c>
      <c r="Z641" s="4">
        <f t="shared" ref="Z641:AI646" si="498">Z642</f>
        <v>1000</v>
      </c>
      <c r="AA641" s="4">
        <f t="shared" si="498"/>
        <v>0</v>
      </c>
      <c r="AB641" s="4">
        <f t="shared" si="498"/>
        <v>1000</v>
      </c>
      <c r="AC641" s="4">
        <f t="shared" si="498"/>
        <v>0</v>
      </c>
      <c r="AD641" s="4">
        <f t="shared" si="498"/>
        <v>1000</v>
      </c>
      <c r="AE641" s="4">
        <f t="shared" si="498"/>
        <v>1000</v>
      </c>
      <c r="AF641" s="4">
        <f t="shared" si="498"/>
        <v>0</v>
      </c>
      <c r="AG641" s="4">
        <f t="shared" si="498"/>
        <v>1000</v>
      </c>
      <c r="AH641" s="4">
        <f t="shared" si="498"/>
        <v>0</v>
      </c>
      <c r="AI641" s="4">
        <f t="shared" si="498"/>
        <v>1000</v>
      </c>
      <c r="AJ641" s="4">
        <f t="shared" ref="AJ641:AM646" si="499">AJ642</f>
        <v>0</v>
      </c>
      <c r="AK641" s="4">
        <f t="shared" si="499"/>
        <v>1000</v>
      </c>
      <c r="AL641" s="4">
        <f t="shared" si="499"/>
        <v>0</v>
      </c>
      <c r="AM641" s="4">
        <f t="shared" si="499"/>
        <v>1000</v>
      </c>
    </row>
    <row r="642" spans="1:39" ht="15.75" hidden="1" outlineLevel="7" x14ac:dyDescent="0.2">
      <c r="A642" s="137" t="s">
        <v>362</v>
      </c>
      <c r="B642" s="137" t="s">
        <v>308</v>
      </c>
      <c r="C642" s="137"/>
      <c r="D642" s="137"/>
      <c r="E642" s="13" t="s">
        <v>309</v>
      </c>
      <c r="F642" s="4">
        <f t="shared" si="496"/>
        <v>1000</v>
      </c>
      <c r="G642" s="4">
        <f t="shared" si="496"/>
        <v>0</v>
      </c>
      <c r="H642" s="4">
        <f t="shared" si="496"/>
        <v>1000</v>
      </c>
      <c r="I642" s="4">
        <f t="shared" si="496"/>
        <v>0</v>
      </c>
      <c r="J642" s="4">
        <f t="shared" si="496"/>
        <v>0</v>
      </c>
      <c r="K642" s="4">
        <f t="shared" si="496"/>
        <v>0</v>
      </c>
      <c r="L642" s="4">
        <f t="shared" si="496"/>
        <v>1000</v>
      </c>
      <c r="M642" s="4">
        <f t="shared" si="496"/>
        <v>0</v>
      </c>
      <c r="N642" s="4">
        <f t="shared" si="496"/>
        <v>1000</v>
      </c>
      <c r="O642" s="4">
        <f t="shared" si="496"/>
        <v>0</v>
      </c>
      <c r="P642" s="4">
        <f t="shared" si="497"/>
        <v>0</v>
      </c>
      <c r="Q642" s="4">
        <f t="shared" si="497"/>
        <v>1000</v>
      </c>
      <c r="R642" s="4">
        <f t="shared" si="497"/>
        <v>0</v>
      </c>
      <c r="S642" s="4">
        <f t="shared" si="497"/>
        <v>1000</v>
      </c>
      <c r="T642" s="4">
        <f t="shared" si="497"/>
        <v>1000</v>
      </c>
      <c r="U642" s="4">
        <f t="shared" si="497"/>
        <v>0</v>
      </c>
      <c r="V642" s="4">
        <f t="shared" si="497"/>
        <v>1000</v>
      </c>
      <c r="W642" s="4">
        <f t="shared" si="497"/>
        <v>0</v>
      </c>
      <c r="X642" s="4">
        <f t="shared" si="497"/>
        <v>1000</v>
      </c>
      <c r="Y642" s="4">
        <f t="shared" si="497"/>
        <v>0</v>
      </c>
      <c r="Z642" s="4">
        <f t="shared" si="498"/>
        <v>1000</v>
      </c>
      <c r="AA642" s="4">
        <f t="shared" si="498"/>
        <v>0</v>
      </c>
      <c r="AB642" s="4">
        <f t="shared" si="498"/>
        <v>1000</v>
      </c>
      <c r="AC642" s="4">
        <f t="shared" si="498"/>
        <v>0</v>
      </c>
      <c r="AD642" s="4">
        <f t="shared" si="498"/>
        <v>1000</v>
      </c>
      <c r="AE642" s="4">
        <f t="shared" si="498"/>
        <v>1000</v>
      </c>
      <c r="AF642" s="4">
        <f t="shared" si="498"/>
        <v>0</v>
      </c>
      <c r="AG642" s="4">
        <f t="shared" si="498"/>
        <v>1000</v>
      </c>
      <c r="AH642" s="4">
        <f t="shared" si="498"/>
        <v>0</v>
      </c>
      <c r="AI642" s="4">
        <f t="shared" si="498"/>
        <v>1000</v>
      </c>
      <c r="AJ642" s="4">
        <f t="shared" si="499"/>
        <v>0</v>
      </c>
      <c r="AK642" s="4">
        <f t="shared" si="499"/>
        <v>1000</v>
      </c>
      <c r="AL642" s="4">
        <f t="shared" si="499"/>
        <v>0</v>
      </c>
      <c r="AM642" s="4">
        <f t="shared" si="499"/>
        <v>1000</v>
      </c>
    </row>
    <row r="643" spans="1:39" ht="31.5" hidden="1" outlineLevel="2" x14ac:dyDescent="0.2">
      <c r="A643" s="137" t="s">
        <v>362</v>
      </c>
      <c r="B643" s="137" t="s">
        <v>308</v>
      </c>
      <c r="C643" s="137" t="s">
        <v>42</v>
      </c>
      <c r="D643" s="137"/>
      <c r="E643" s="13" t="s">
        <v>43</v>
      </c>
      <c r="F643" s="4">
        <f t="shared" si="496"/>
        <v>1000</v>
      </c>
      <c r="G643" s="4">
        <f t="shared" si="496"/>
        <v>0</v>
      </c>
      <c r="H643" s="4">
        <f t="shared" si="496"/>
        <v>1000</v>
      </c>
      <c r="I643" s="4">
        <f t="shared" si="496"/>
        <v>0</v>
      </c>
      <c r="J643" s="4">
        <f t="shared" si="496"/>
        <v>0</v>
      </c>
      <c r="K643" s="4">
        <f t="shared" si="496"/>
        <v>0</v>
      </c>
      <c r="L643" s="4">
        <f t="shared" si="496"/>
        <v>1000</v>
      </c>
      <c r="M643" s="4">
        <f t="shared" si="496"/>
        <v>0</v>
      </c>
      <c r="N643" s="4">
        <f t="shared" si="496"/>
        <v>1000</v>
      </c>
      <c r="O643" s="4">
        <f t="shared" si="496"/>
        <v>0</v>
      </c>
      <c r="P643" s="4">
        <f t="shared" si="497"/>
        <v>0</v>
      </c>
      <c r="Q643" s="4">
        <f t="shared" si="497"/>
        <v>1000</v>
      </c>
      <c r="R643" s="4">
        <f t="shared" si="497"/>
        <v>0</v>
      </c>
      <c r="S643" s="4">
        <f t="shared" si="497"/>
        <v>1000</v>
      </c>
      <c r="T643" s="4">
        <f t="shared" si="497"/>
        <v>1000</v>
      </c>
      <c r="U643" s="4">
        <f t="shared" si="497"/>
        <v>0</v>
      </c>
      <c r="V643" s="4">
        <f t="shared" si="497"/>
        <v>1000</v>
      </c>
      <c r="W643" s="4">
        <f t="shared" si="497"/>
        <v>0</v>
      </c>
      <c r="X643" s="4">
        <f t="shared" si="497"/>
        <v>1000</v>
      </c>
      <c r="Y643" s="4">
        <f t="shared" si="497"/>
        <v>0</v>
      </c>
      <c r="Z643" s="4">
        <f t="shared" si="498"/>
        <v>1000</v>
      </c>
      <c r="AA643" s="4">
        <f t="shared" si="498"/>
        <v>0</v>
      </c>
      <c r="AB643" s="4">
        <f t="shared" si="498"/>
        <v>1000</v>
      </c>
      <c r="AC643" s="4">
        <f t="shared" si="498"/>
        <v>0</v>
      </c>
      <c r="AD643" s="4">
        <f t="shared" si="498"/>
        <v>1000</v>
      </c>
      <c r="AE643" s="4">
        <f t="shared" si="498"/>
        <v>1000</v>
      </c>
      <c r="AF643" s="4">
        <f t="shared" si="498"/>
        <v>0</v>
      </c>
      <c r="AG643" s="4">
        <f t="shared" si="498"/>
        <v>1000</v>
      </c>
      <c r="AH643" s="4">
        <f t="shared" si="498"/>
        <v>0</v>
      </c>
      <c r="AI643" s="4">
        <f t="shared" si="498"/>
        <v>1000</v>
      </c>
      <c r="AJ643" s="4">
        <f t="shared" si="499"/>
        <v>0</v>
      </c>
      <c r="AK643" s="4">
        <f t="shared" si="499"/>
        <v>1000</v>
      </c>
      <c r="AL643" s="4">
        <f t="shared" si="499"/>
        <v>0</v>
      </c>
      <c r="AM643" s="4">
        <f t="shared" si="499"/>
        <v>1000</v>
      </c>
    </row>
    <row r="644" spans="1:39" ht="47.25" hidden="1" outlineLevel="3" x14ac:dyDescent="0.2">
      <c r="A644" s="137" t="s">
        <v>362</v>
      </c>
      <c r="B644" s="137" t="s">
        <v>308</v>
      </c>
      <c r="C644" s="137" t="s">
        <v>44</v>
      </c>
      <c r="D644" s="137"/>
      <c r="E644" s="13" t="s">
        <v>45</v>
      </c>
      <c r="F644" s="4">
        <f t="shared" si="496"/>
        <v>1000</v>
      </c>
      <c r="G644" s="4">
        <f t="shared" si="496"/>
        <v>0</v>
      </c>
      <c r="H644" s="4">
        <f t="shared" si="496"/>
        <v>1000</v>
      </c>
      <c r="I644" s="4">
        <f t="shared" si="496"/>
        <v>0</v>
      </c>
      <c r="J644" s="4">
        <f t="shared" si="496"/>
        <v>0</v>
      </c>
      <c r="K644" s="4">
        <f t="shared" si="496"/>
        <v>0</v>
      </c>
      <c r="L644" s="4">
        <f t="shared" si="496"/>
        <v>1000</v>
      </c>
      <c r="M644" s="4">
        <f t="shared" si="496"/>
        <v>0</v>
      </c>
      <c r="N644" s="4">
        <f t="shared" si="496"/>
        <v>1000</v>
      </c>
      <c r="O644" s="4">
        <f t="shared" si="496"/>
        <v>0</v>
      </c>
      <c r="P644" s="4">
        <f t="shared" si="497"/>
        <v>0</v>
      </c>
      <c r="Q644" s="4">
        <f t="shared" si="497"/>
        <v>1000</v>
      </c>
      <c r="R644" s="4">
        <f t="shared" si="497"/>
        <v>0</v>
      </c>
      <c r="S644" s="4">
        <f t="shared" si="497"/>
        <v>1000</v>
      </c>
      <c r="T644" s="4">
        <f t="shared" si="497"/>
        <v>1000</v>
      </c>
      <c r="U644" s="4">
        <f t="shared" si="497"/>
        <v>0</v>
      </c>
      <c r="V644" s="4">
        <f t="shared" si="497"/>
        <v>1000</v>
      </c>
      <c r="W644" s="4">
        <f t="shared" si="497"/>
        <v>0</v>
      </c>
      <c r="X644" s="4">
        <f t="shared" si="497"/>
        <v>1000</v>
      </c>
      <c r="Y644" s="4">
        <f t="shared" si="497"/>
        <v>0</v>
      </c>
      <c r="Z644" s="4">
        <f t="shared" si="498"/>
        <v>1000</v>
      </c>
      <c r="AA644" s="4">
        <f t="shared" si="498"/>
        <v>0</v>
      </c>
      <c r="AB644" s="4">
        <f t="shared" si="498"/>
        <v>1000</v>
      </c>
      <c r="AC644" s="4">
        <f t="shared" si="498"/>
        <v>0</v>
      </c>
      <c r="AD644" s="4">
        <f t="shared" si="498"/>
        <v>1000</v>
      </c>
      <c r="AE644" s="4">
        <f t="shared" si="498"/>
        <v>1000</v>
      </c>
      <c r="AF644" s="4">
        <f t="shared" si="498"/>
        <v>0</v>
      </c>
      <c r="AG644" s="4">
        <f t="shared" si="498"/>
        <v>1000</v>
      </c>
      <c r="AH644" s="4">
        <f t="shared" si="498"/>
        <v>0</v>
      </c>
      <c r="AI644" s="4">
        <f t="shared" si="498"/>
        <v>1000</v>
      </c>
      <c r="AJ644" s="4">
        <f t="shared" si="499"/>
        <v>0</v>
      </c>
      <c r="AK644" s="4">
        <f t="shared" si="499"/>
        <v>1000</v>
      </c>
      <c r="AL644" s="4">
        <f t="shared" si="499"/>
        <v>0</v>
      </c>
      <c r="AM644" s="4">
        <f t="shared" si="499"/>
        <v>1000</v>
      </c>
    </row>
    <row r="645" spans="1:39" ht="31.5" hidden="1" outlineLevel="4" x14ac:dyDescent="0.2">
      <c r="A645" s="137" t="s">
        <v>362</v>
      </c>
      <c r="B645" s="137" t="s">
        <v>308</v>
      </c>
      <c r="C645" s="137" t="s">
        <v>332</v>
      </c>
      <c r="D645" s="137"/>
      <c r="E645" s="13" t="s">
        <v>333</v>
      </c>
      <c r="F645" s="4">
        <f t="shared" si="496"/>
        <v>1000</v>
      </c>
      <c r="G645" s="4">
        <f t="shared" si="496"/>
        <v>0</v>
      </c>
      <c r="H645" s="4">
        <f t="shared" si="496"/>
        <v>1000</v>
      </c>
      <c r="I645" s="4">
        <f t="shared" si="496"/>
        <v>0</v>
      </c>
      <c r="J645" s="4">
        <f t="shared" si="496"/>
        <v>0</v>
      </c>
      <c r="K645" s="4">
        <f t="shared" si="496"/>
        <v>0</v>
      </c>
      <c r="L645" s="4">
        <f t="shared" si="496"/>
        <v>1000</v>
      </c>
      <c r="M645" s="4">
        <f t="shared" si="496"/>
        <v>0</v>
      </c>
      <c r="N645" s="4">
        <f t="shared" si="496"/>
        <v>1000</v>
      </c>
      <c r="O645" s="4">
        <f t="shared" si="496"/>
        <v>0</v>
      </c>
      <c r="P645" s="4">
        <f t="shared" si="497"/>
        <v>0</v>
      </c>
      <c r="Q645" s="4">
        <f t="shared" si="497"/>
        <v>1000</v>
      </c>
      <c r="R645" s="4">
        <f t="shared" si="497"/>
        <v>0</v>
      </c>
      <c r="S645" s="4">
        <f t="shared" si="497"/>
        <v>1000</v>
      </c>
      <c r="T645" s="4">
        <f t="shared" si="497"/>
        <v>1000</v>
      </c>
      <c r="U645" s="4">
        <f t="shared" si="497"/>
        <v>0</v>
      </c>
      <c r="V645" s="4">
        <f t="shared" si="497"/>
        <v>1000</v>
      </c>
      <c r="W645" s="4">
        <f t="shared" si="497"/>
        <v>0</v>
      </c>
      <c r="X645" s="4">
        <f t="shared" si="497"/>
        <v>1000</v>
      </c>
      <c r="Y645" s="4">
        <f t="shared" si="497"/>
        <v>0</v>
      </c>
      <c r="Z645" s="4">
        <f t="shared" si="498"/>
        <v>1000</v>
      </c>
      <c r="AA645" s="4">
        <f t="shared" si="498"/>
        <v>0</v>
      </c>
      <c r="AB645" s="4">
        <f t="shared" si="498"/>
        <v>1000</v>
      </c>
      <c r="AC645" s="4">
        <f t="shared" si="498"/>
        <v>0</v>
      </c>
      <c r="AD645" s="4">
        <f t="shared" si="498"/>
        <v>1000</v>
      </c>
      <c r="AE645" s="4">
        <f t="shared" si="498"/>
        <v>1000</v>
      </c>
      <c r="AF645" s="4">
        <f t="shared" si="498"/>
        <v>0</v>
      </c>
      <c r="AG645" s="4">
        <f t="shared" si="498"/>
        <v>1000</v>
      </c>
      <c r="AH645" s="4">
        <f t="shared" si="498"/>
        <v>0</v>
      </c>
      <c r="AI645" s="4">
        <f t="shared" si="498"/>
        <v>1000</v>
      </c>
      <c r="AJ645" s="4">
        <f t="shared" si="499"/>
        <v>0</v>
      </c>
      <c r="AK645" s="4">
        <f t="shared" si="499"/>
        <v>1000</v>
      </c>
      <c r="AL645" s="4">
        <f t="shared" si="499"/>
        <v>0</v>
      </c>
      <c r="AM645" s="4">
        <f t="shared" si="499"/>
        <v>1000</v>
      </c>
    </row>
    <row r="646" spans="1:39" ht="51" hidden="1" customHeight="1" outlineLevel="5" x14ac:dyDescent="0.2">
      <c r="A646" s="137" t="s">
        <v>362</v>
      </c>
      <c r="B646" s="137" t="s">
        <v>308</v>
      </c>
      <c r="C646" s="137" t="s">
        <v>622</v>
      </c>
      <c r="D646" s="137"/>
      <c r="E646" s="13" t="s">
        <v>623</v>
      </c>
      <c r="F646" s="4">
        <f t="shared" si="496"/>
        <v>1000</v>
      </c>
      <c r="G646" s="4">
        <f t="shared" si="496"/>
        <v>0</v>
      </c>
      <c r="H646" s="4">
        <f t="shared" si="496"/>
        <v>1000</v>
      </c>
      <c r="I646" s="4">
        <f t="shared" si="496"/>
        <v>0</v>
      </c>
      <c r="J646" s="4">
        <f t="shared" si="496"/>
        <v>0</v>
      </c>
      <c r="K646" s="4">
        <f t="shared" si="496"/>
        <v>0</v>
      </c>
      <c r="L646" s="4">
        <f t="shared" si="496"/>
        <v>1000</v>
      </c>
      <c r="M646" s="4">
        <f t="shared" si="496"/>
        <v>0</v>
      </c>
      <c r="N646" s="4">
        <f t="shared" si="496"/>
        <v>1000</v>
      </c>
      <c r="O646" s="4">
        <f t="shared" si="496"/>
        <v>0</v>
      </c>
      <c r="P646" s="4">
        <f t="shared" si="497"/>
        <v>0</v>
      </c>
      <c r="Q646" s="4">
        <f t="shared" si="497"/>
        <v>1000</v>
      </c>
      <c r="R646" s="4">
        <f t="shared" si="497"/>
        <v>0</v>
      </c>
      <c r="S646" s="4">
        <f t="shared" si="497"/>
        <v>1000</v>
      </c>
      <c r="T646" s="4">
        <f t="shared" si="497"/>
        <v>1000</v>
      </c>
      <c r="U646" s="4">
        <f t="shared" si="497"/>
        <v>0</v>
      </c>
      <c r="V646" s="4">
        <f t="shared" si="497"/>
        <v>1000</v>
      </c>
      <c r="W646" s="4">
        <f t="shared" si="497"/>
        <v>0</v>
      </c>
      <c r="X646" s="4">
        <f t="shared" si="497"/>
        <v>1000</v>
      </c>
      <c r="Y646" s="4">
        <f t="shared" si="497"/>
        <v>0</v>
      </c>
      <c r="Z646" s="4">
        <f t="shared" si="498"/>
        <v>1000</v>
      </c>
      <c r="AA646" s="4">
        <f t="shared" si="498"/>
        <v>0</v>
      </c>
      <c r="AB646" s="4">
        <f t="shared" si="498"/>
        <v>1000</v>
      </c>
      <c r="AC646" s="4">
        <f t="shared" si="498"/>
        <v>0</v>
      </c>
      <c r="AD646" s="4">
        <f t="shared" si="498"/>
        <v>1000</v>
      </c>
      <c r="AE646" s="4">
        <f t="shared" si="498"/>
        <v>1000</v>
      </c>
      <c r="AF646" s="4">
        <f t="shared" si="498"/>
        <v>0</v>
      </c>
      <c r="AG646" s="4">
        <f t="shared" si="498"/>
        <v>1000</v>
      </c>
      <c r="AH646" s="4">
        <f t="shared" si="498"/>
        <v>0</v>
      </c>
      <c r="AI646" s="4">
        <f t="shared" si="498"/>
        <v>1000</v>
      </c>
      <c r="AJ646" s="4">
        <f t="shared" si="499"/>
        <v>0</v>
      </c>
      <c r="AK646" s="4">
        <f t="shared" si="499"/>
        <v>1000</v>
      </c>
      <c r="AL646" s="4">
        <f t="shared" si="499"/>
        <v>0</v>
      </c>
      <c r="AM646" s="4">
        <f t="shared" si="499"/>
        <v>1000</v>
      </c>
    </row>
    <row r="647" spans="1:39" ht="15.75" hidden="1" outlineLevel="7" x14ac:dyDescent="0.2">
      <c r="A647" s="138" t="s">
        <v>362</v>
      </c>
      <c r="B647" s="138" t="s">
        <v>308</v>
      </c>
      <c r="C647" s="138" t="s">
        <v>622</v>
      </c>
      <c r="D647" s="138" t="s">
        <v>33</v>
      </c>
      <c r="E647" s="11" t="s">
        <v>34</v>
      </c>
      <c r="F647" s="5">
        <v>1000</v>
      </c>
      <c r="G647" s="5"/>
      <c r="H647" s="5">
        <f>SUM(F647:G647)</f>
        <v>1000</v>
      </c>
      <c r="I647" s="5"/>
      <c r="J647" s="5"/>
      <c r="K647" s="5"/>
      <c r="L647" s="5">
        <f>SUM(H647:K647)</f>
        <v>1000</v>
      </c>
      <c r="M647" s="5"/>
      <c r="N647" s="5">
        <f>SUM(L647:M647)</f>
        <v>1000</v>
      </c>
      <c r="O647" s="5"/>
      <c r="P647" s="5"/>
      <c r="Q647" s="5">
        <f>SUM(N647:P647)</f>
        <v>1000</v>
      </c>
      <c r="R647" s="5"/>
      <c r="S647" s="5">
        <f>SUM(Q647:R647)</f>
        <v>1000</v>
      </c>
      <c r="T647" s="5">
        <v>1000</v>
      </c>
      <c r="U647" s="5"/>
      <c r="V647" s="5">
        <f>SUM(T647:U647)</f>
        <v>1000</v>
      </c>
      <c r="W647" s="5"/>
      <c r="X647" s="5">
        <f>SUM(V647:W647)</f>
        <v>1000</v>
      </c>
      <c r="Y647" s="5"/>
      <c r="Z647" s="5">
        <f>SUM(X647:Y647)</f>
        <v>1000</v>
      </c>
      <c r="AA647" s="5"/>
      <c r="AB647" s="5">
        <f>SUM(Z647:AA647)</f>
        <v>1000</v>
      </c>
      <c r="AC647" s="5"/>
      <c r="AD647" s="5">
        <f>SUM(AB647:AC647)</f>
        <v>1000</v>
      </c>
      <c r="AE647" s="5">
        <v>1000</v>
      </c>
      <c r="AF647" s="5"/>
      <c r="AG647" s="5">
        <f>SUM(AE647:AF647)</f>
        <v>1000</v>
      </c>
      <c r="AH647" s="5"/>
      <c r="AI647" s="5">
        <f>SUM(AG647:AH647)</f>
        <v>1000</v>
      </c>
      <c r="AJ647" s="5"/>
      <c r="AK647" s="5">
        <f>SUM(AI647:AJ647)</f>
        <v>1000</v>
      </c>
      <c r="AL647" s="5"/>
      <c r="AM647" s="5">
        <f>SUM(AK647:AL647)</f>
        <v>1000</v>
      </c>
    </row>
    <row r="648" spans="1:39" ht="15.75" outlineLevel="7" x14ac:dyDescent="0.2">
      <c r="A648" s="138"/>
      <c r="B648" s="138"/>
      <c r="C648" s="138"/>
      <c r="D648" s="138"/>
      <c r="E648" s="11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5"/>
      <c r="AM648" s="5"/>
    </row>
    <row r="649" spans="1:39" ht="31.5" x14ac:dyDescent="0.2">
      <c r="A649" s="137" t="s">
        <v>381</v>
      </c>
      <c r="B649" s="137"/>
      <c r="C649" s="137"/>
      <c r="D649" s="137"/>
      <c r="E649" s="13" t="s">
        <v>382</v>
      </c>
      <c r="F649" s="4">
        <f>F650+F657+F798</f>
        <v>1611932.16</v>
      </c>
      <c r="G649" s="4">
        <f>G650+G657+G798</f>
        <v>12034.175009999999</v>
      </c>
      <c r="H649" s="4">
        <f>H650+H657+H798</f>
        <v>1623966.33501</v>
      </c>
      <c r="I649" s="4">
        <f t="shared" ref="I649:AM649" si="500">I650+I657+I798+I821</f>
        <v>46774.084990000003</v>
      </c>
      <c r="J649" s="4">
        <f t="shared" si="500"/>
        <v>1152.18337</v>
      </c>
      <c r="K649" s="4">
        <f t="shared" si="500"/>
        <v>665.52</v>
      </c>
      <c r="L649" s="4">
        <f t="shared" si="500"/>
        <v>1672558.1233700004</v>
      </c>
      <c r="M649" s="4">
        <f t="shared" si="500"/>
        <v>2196.8879999999999</v>
      </c>
      <c r="N649" s="4">
        <f t="shared" si="500"/>
        <v>1674755.0113700004</v>
      </c>
      <c r="O649" s="4">
        <f t="shared" si="500"/>
        <v>5018.4999999999991</v>
      </c>
      <c r="P649" s="4">
        <f t="shared" si="500"/>
        <v>0</v>
      </c>
      <c r="Q649" s="4">
        <f t="shared" si="500"/>
        <v>1679773.5113700002</v>
      </c>
      <c r="R649" s="4">
        <f t="shared" si="500"/>
        <v>12418.10363</v>
      </c>
      <c r="S649" s="4">
        <f t="shared" si="500"/>
        <v>1692191.615</v>
      </c>
      <c r="T649" s="4">
        <f t="shared" si="500"/>
        <v>1579169.0099999998</v>
      </c>
      <c r="U649" s="4">
        <f t="shared" si="500"/>
        <v>9768.9999999999982</v>
      </c>
      <c r="V649" s="4">
        <f t="shared" si="500"/>
        <v>1588938.01</v>
      </c>
      <c r="W649" s="4">
        <f t="shared" si="500"/>
        <v>0</v>
      </c>
      <c r="X649" s="4">
        <f t="shared" si="500"/>
        <v>1588938.01</v>
      </c>
      <c r="Y649" s="4">
        <f t="shared" si="500"/>
        <v>0</v>
      </c>
      <c r="Z649" s="4">
        <f t="shared" si="500"/>
        <v>1588938.01</v>
      </c>
      <c r="AA649" s="4">
        <f t="shared" si="500"/>
        <v>2207.66</v>
      </c>
      <c r="AB649" s="4">
        <f t="shared" si="500"/>
        <v>1591145.67</v>
      </c>
      <c r="AC649" s="4">
        <f t="shared" si="500"/>
        <v>0</v>
      </c>
      <c r="AD649" s="4">
        <f t="shared" si="500"/>
        <v>1591145.67</v>
      </c>
      <c r="AE649" s="4">
        <f t="shared" si="500"/>
        <v>1583798.8500000003</v>
      </c>
      <c r="AF649" s="4">
        <f t="shared" si="500"/>
        <v>4123.7</v>
      </c>
      <c r="AG649" s="4">
        <f t="shared" si="500"/>
        <v>1587922.5500000003</v>
      </c>
      <c r="AH649" s="4">
        <f t="shared" si="500"/>
        <v>0</v>
      </c>
      <c r="AI649" s="4">
        <f t="shared" si="500"/>
        <v>1587922.5500000003</v>
      </c>
      <c r="AJ649" s="4">
        <f t="shared" si="500"/>
        <v>1463</v>
      </c>
      <c r="AK649" s="4">
        <f t="shared" si="500"/>
        <v>1589385.5500000003</v>
      </c>
      <c r="AL649" s="4">
        <f t="shared" si="500"/>
        <v>0</v>
      </c>
      <c r="AM649" s="4">
        <f t="shared" si="500"/>
        <v>1589385.5500000003</v>
      </c>
    </row>
    <row r="650" spans="1:39" ht="15.75" hidden="1" x14ac:dyDescent="0.2">
      <c r="A650" s="137" t="s">
        <v>381</v>
      </c>
      <c r="B650" s="137" t="s">
        <v>552</v>
      </c>
      <c r="C650" s="137"/>
      <c r="D650" s="137"/>
      <c r="E650" s="8" t="s">
        <v>536</v>
      </c>
      <c r="F650" s="4">
        <f t="shared" ref="F650:O655" si="501">F651</f>
        <v>35.4</v>
      </c>
      <c r="G650" s="4">
        <f t="shared" si="501"/>
        <v>0</v>
      </c>
      <c r="H650" s="4">
        <f t="shared" si="501"/>
        <v>35.4</v>
      </c>
      <c r="I650" s="4">
        <f t="shared" si="501"/>
        <v>0</v>
      </c>
      <c r="J650" s="4">
        <f t="shared" si="501"/>
        <v>0</v>
      </c>
      <c r="K650" s="4">
        <f t="shared" si="501"/>
        <v>0</v>
      </c>
      <c r="L650" s="4">
        <f t="shared" si="501"/>
        <v>35.4</v>
      </c>
      <c r="M650" s="4">
        <f t="shared" si="501"/>
        <v>0</v>
      </c>
      <c r="N650" s="4">
        <f t="shared" si="501"/>
        <v>35.4</v>
      </c>
      <c r="O650" s="4">
        <f t="shared" si="501"/>
        <v>0</v>
      </c>
      <c r="P650" s="4">
        <f t="shared" ref="P650:Y655" si="502">P651</f>
        <v>0</v>
      </c>
      <c r="Q650" s="4">
        <f t="shared" si="502"/>
        <v>35.4</v>
      </c>
      <c r="R650" s="4">
        <f t="shared" si="502"/>
        <v>0</v>
      </c>
      <c r="S650" s="4">
        <f t="shared" si="502"/>
        <v>35.4</v>
      </c>
      <c r="T650" s="4">
        <f t="shared" si="502"/>
        <v>35.4</v>
      </c>
      <c r="U650" s="4">
        <f t="shared" si="502"/>
        <v>0</v>
      </c>
      <c r="V650" s="4">
        <f t="shared" si="502"/>
        <v>35.4</v>
      </c>
      <c r="W650" s="4">
        <f t="shared" si="502"/>
        <v>0</v>
      </c>
      <c r="X650" s="4">
        <f t="shared" si="502"/>
        <v>35.4</v>
      </c>
      <c r="Y650" s="4">
        <f t="shared" si="502"/>
        <v>0</v>
      </c>
      <c r="Z650" s="4">
        <f t="shared" ref="Z650:AI655" si="503">Z651</f>
        <v>35.4</v>
      </c>
      <c r="AA650" s="4">
        <f t="shared" si="503"/>
        <v>0</v>
      </c>
      <c r="AB650" s="4">
        <f t="shared" si="503"/>
        <v>35.4</v>
      </c>
      <c r="AC650" s="4">
        <f t="shared" si="503"/>
        <v>0</v>
      </c>
      <c r="AD650" s="4">
        <f t="shared" si="503"/>
        <v>35.4</v>
      </c>
      <c r="AE650" s="4">
        <f t="shared" si="503"/>
        <v>35.4</v>
      </c>
      <c r="AF650" s="4">
        <f t="shared" si="503"/>
        <v>0</v>
      </c>
      <c r="AG650" s="4">
        <f t="shared" si="503"/>
        <v>35.4</v>
      </c>
      <c r="AH650" s="4">
        <f t="shared" si="503"/>
        <v>0</v>
      </c>
      <c r="AI650" s="4">
        <f t="shared" si="503"/>
        <v>35.4</v>
      </c>
      <c r="AJ650" s="4">
        <f t="shared" ref="AJ650:AM655" si="504">AJ651</f>
        <v>0</v>
      </c>
      <c r="AK650" s="4">
        <f t="shared" si="504"/>
        <v>35.4</v>
      </c>
      <c r="AL650" s="4">
        <f t="shared" si="504"/>
        <v>0</v>
      </c>
      <c r="AM650" s="4">
        <f t="shared" si="504"/>
        <v>35.4</v>
      </c>
    </row>
    <row r="651" spans="1:39" ht="15.75" hidden="1" outlineLevel="1" x14ac:dyDescent="0.2">
      <c r="A651" s="137" t="s">
        <v>381</v>
      </c>
      <c r="B651" s="137" t="s">
        <v>15</v>
      </c>
      <c r="C651" s="137"/>
      <c r="D651" s="137"/>
      <c r="E651" s="13" t="s">
        <v>16</v>
      </c>
      <c r="F651" s="4">
        <f t="shared" si="501"/>
        <v>35.4</v>
      </c>
      <c r="G651" s="4">
        <f t="shared" si="501"/>
        <v>0</v>
      </c>
      <c r="H651" s="4">
        <f t="shared" si="501"/>
        <v>35.4</v>
      </c>
      <c r="I651" s="4">
        <f t="shared" si="501"/>
        <v>0</v>
      </c>
      <c r="J651" s="4">
        <f t="shared" si="501"/>
        <v>0</v>
      </c>
      <c r="K651" s="4">
        <f t="shared" si="501"/>
        <v>0</v>
      </c>
      <c r="L651" s="4">
        <f t="shared" si="501"/>
        <v>35.4</v>
      </c>
      <c r="M651" s="4">
        <f t="shared" si="501"/>
        <v>0</v>
      </c>
      <c r="N651" s="4">
        <f t="shared" si="501"/>
        <v>35.4</v>
      </c>
      <c r="O651" s="4">
        <f t="shared" si="501"/>
        <v>0</v>
      </c>
      <c r="P651" s="4">
        <f t="shared" si="502"/>
        <v>0</v>
      </c>
      <c r="Q651" s="4">
        <f t="shared" si="502"/>
        <v>35.4</v>
      </c>
      <c r="R651" s="4">
        <f t="shared" si="502"/>
        <v>0</v>
      </c>
      <c r="S651" s="4">
        <f t="shared" si="502"/>
        <v>35.4</v>
      </c>
      <c r="T651" s="4">
        <f t="shared" si="502"/>
        <v>35.4</v>
      </c>
      <c r="U651" s="4">
        <f t="shared" si="502"/>
        <v>0</v>
      </c>
      <c r="V651" s="4">
        <f t="shared" si="502"/>
        <v>35.4</v>
      </c>
      <c r="W651" s="4">
        <f t="shared" si="502"/>
        <v>0</v>
      </c>
      <c r="X651" s="4">
        <f t="shared" si="502"/>
        <v>35.4</v>
      </c>
      <c r="Y651" s="4">
        <f t="shared" si="502"/>
        <v>0</v>
      </c>
      <c r="Z651" s="4">
        <f t="shared" si="503"/>
        <v>35.4</v>
      </c>
      <c r="AA651" s="4">
        <f t="shared" si="503"/>
        <v>0</v>
      </c>
      <c r="AB651" s="4">
        <f t="shared" si="503"/>
        <v>35.4</v>
      </c>
      <c r="AC651" s="4">
        <f t="shared" si="503"/>
        <v>0</v>
      </c>
      <c r="AD651" s="4">
        <f t="shared" si="503"/>
        <v>35.4</v>
      </c>
      <c r="AE651" s="4">
        <f t="shared" si="503"/>
        <v>35.4</v>
      </c>
      <c r="AF651" s="4">
        <f t="shared" si="503"/>
        <v>0</v>
      </c>
      <c r="AG651" s="4">
        <f t="shared" si="503"/>
        <v>35.4</v>
      </c>
      <c r="AH651" s="4">
        <f t="shared" si="503"/>
        <v>0</v>
      </c>
      <c r="AI651" s="4">
        <f t="shared" si="503"/>
        <v>35.4</v>
      </c>
      <c r="AJ651" s="4">
        <f t="shared" si="504"/>
        <v>0</v>
      </c>
      <c r="AK651" s="4">
        <f t="shared" si="504"/>
        <v>35.4</v>
      </c>
      <c r="AL651" s="4">
        <f t="shared" si="504"/>
        <v>0</v>
      </c>
      <c r="AM651" s="4">
        <f t="shared" si="504"/>
        <v>35.4</v>
      </c>
    </row>
    <row r="652" spans="1:39" ht="31.5" hidden="1" outlineLevel="2" x14ac:dyDescent="0.2">
      <c r="A652" s="137" t="s">
        <v>381</v>
      </c>
      <c r="B652" s="137" t="s">
        <v>15</v>
      </c>
      <c r="C652" s="137" t="s">
        <v>52</v>
      </c>
      <c r="D652" s="137"/>
      <c r="E652" s="13" t="s">
        <v>53</v>
      </c>
      <c r="F652" s="4">
        <f t="shared" si="501"/>
        <v>35.4</v>
      </c>
      <c r="G652" s="4">
        <f t="shared" si="501"/>
        <v>0</v>
      </c>
      <c r="H652" s="4">
        <f t="shared" si="501"/>
        <v>35.4</v>
      </c>
      <c r="I652" s="4">
        <f t="shared" si="501"/>
        <v>0</v>
      </c>
      <c r="J652" s="4">
        <f t="shared" si="501"/>
        <v>0</v>
      </c>
      <c r="K652" s="4">
        <f t="shared" si="501"/>
        <v>0</v>
      </c>
      <c r="L652" s="4">
        <f t="shared" si="501"/>
        <v>35.4</v>
      </c>
      <c r="M652" s="4">
        <f t="shared" si="501"/>
        <v>0</v>
      </c>
      <c r="N652" s="4">
        <f t="shared" si="501"/>
        <v>35.4</v>
      </c>
      <c r="O652" s="4">
        <f t="shared" si="501"/>
        <v>0</v>
      </c>
      <c r="P652" s="4">
        <f t="shared" si="502"/>
        <v>0</v>
      </c>
      <c r="Q652" s="4">
        <f t="shared" si="502"/>
        <v>35.4</v>
      </c>
      <c r="R652" s="4">
        <f t="shared" si="502"/>
        <v>0</v>
      </c>
      <c r="S652" s="4">
        <f t="shared" si="502"/>
        <v>35.4</v>
      </c>
      <c r="T652" s="4">
        <f t="shared" si="502"/>
        <v>35.4</v>
      </c>
      <c r="U652" s="4">
        <f t="shared" si="502"/>
        <v>0</v>
      </c>
      <c r="V652" s="4">
        <f t="shared" si="502"/>
        <v>35.4</v>
      </c>
      <c r="W652" s="4">
        <f t="shared" si="502"/>
        <v>0</v>
      </c>
      <c r="X652" s="4">
        <f t="shared" si="502"/>
        <v>35.4</v>
      </c>
      <c r="Y652" s="4">
        <f t="shared" si="502"/>
        <v>0</v>
      </c>
      <c r="Z652" s="4">
        <f t="shared" si="503"/>
        <v>35.4</v>
      </c>
      <c r="AA652" s="4">
        <f t="shared" si="503"/>
        <v>0</v>
      </c>
      <c r="AB652" s="4">
        <f t="shared" si="503"/>
        <v>35.4</v>
      </c>
      <c r="AC652" s="4">
        <f t="shared" si="503"/>
        <v>0</v>
      </c>
      <c r="AD652" s="4">
        <f t="shared" si="503"/>
        <v>35.4</v>
      </c>
      <c r="AE652" s="4">
        <f t="shared" si="503"/>
        <v>35.4</v>
      </c>
      <c r="AF652" s="4">
        <f t="shared" si="503"/>
        <v>0</v>
      </c>
      <c r="AG652" s="4">
        <f t="shared" si="503"/>
        <v>35.4</v>
      </c>
      <c r="AH652" s="4">
        <f t="shared" si="503"/>
        <v>0</v>
      </c>
      <c r="AI652" s="4">
        <f t="shared" si="503"/>
        <v>35.4</v>
      </c>
      <c r="AJ652" s="4">
        <f t="shared" si="504"/>
        <v>0</v>
      </c>
      <c r="AK652" s="4">
        <f t="shared" si="504"/>
        <v>35.4</v>
      </c>
      <c r="AL652" s="4">
        <f t="shared" si="504"/>
        <v>0</v>
      </c>
      <c r="AM652" s="4">
        <f t="shared" si="504"/>
        <v>35.4</v>
      </c>
    </row>
    <row r="653" spans="1:39" ht="31.5" hidden="1" outlineLevel="3" x14ac:dyDescent="0.2">
      <c r="A653" s="137" t="s">
        <v>381</v>
      </c>
      <c r="B653" s="137" t="s">
        <v>15</v>
      </c>
      <c r="C653" s="137" t="s">
        <v>98</v>
      </c>
      <c r="D653" s="137"/>
      <c r="E653" s="13" t="s">
        <v>99</v>
      </c>
      <c r="F653" s="4">
        <f t="shared" si="501"/>
        <v>35.4</v>
      </c>
      <c r="G653" s="4">
        <f t="shared" si="501"/>
        <v>0</v>
      </c>
      <c r="H653" s="4">
        <f t="shared" si="501"/>
        <v>35.4</v>
      </c>
      <c r="I653" s="4">
        <f t="shared" si="501"/>
        <v>0</v>
      </c>
      <c r="J653" s="4">
        <f t="shared" si="501"/>
        <v>0</v>
      </c>
      <c r="K653" s="4">
        <f t="shared" si="501"/>
        <v>0</v>
      </c>
      <c r="L653" s="4">
        <f t="shared" si="501"/>
        <v>35.4</v>
      </c>
      <c r="M653" s="4">
        <f t="shared" si="501"/>
        <v>0</v>
      </c>
      <c r="N653" s="4">
        <f t="shared" si="501"/>
        <v>35.4</v>
      </c>
      <c r="O653" s="4">
        <f t="shared" si="501"/>
        <v>0</v>
      </c>
      <c r="P653" s="4">
        <f t="shared" si="502"/>
        <v>0</v>
      </c>
      <c r="Q653" s="4">
        <f t="shared" si="502"/>
        <v>35.4</v>
      </c>
      <c r="R653" s="4">
        <f t="shared" si="502"/>
        <v>0</v>
      </c>
      <c r="S653" s="4">
        <f t="shared" si="502"/>
        <v>35.4</v>
      </c>
      <c r="T653" s="4">
        <f t="shared" si="502"/>
        <v>35.4</v>
      </c>
      <c r="U653" s="4">
        <f t="shared" si="502"/>
        <v>0</v>
      </c>
      <c r="V653" s="4">
        <f t="shared" si="502"/>
        <v>35.4</v>
      </c>
      <c r="W653" s="4">
        <f t="shared" si="502"/>
        <v>0</v>
      </c>
      <c r="X653" s="4">
        <f t="shared" si="502"/>
        <v>35.4</v>
      </c>
      <c r="Y653" s="4">
        <f t="shared" si="502"/>
        <v>0</v>
      </c>
      <c r="Z653" s="4">
        <f t="shared" si="503"/>
        <v>35.4</v>
      </c>
      <c r="AA653" s="4">
        <f t="shared" si="503"/>
        <v>0</v>
      </c>
      <c r="AB653" s="4">
        <f t="shared" si="503"/>
        <v>35.4</v>
      </c>
      <c r="AC653" s="4">
        <f t="shared" si="503"/>
        <v>0</v>
      </c>
      <c r="AD653" s="4">
        <f t="shared" si="503"/>
        <v>35.4</v>
      </c>
      <c r="AE653" s="4">
        <f t="shared" si="503"/>
        <v>35.4</v>
      </c>
      <c r="AF653" s="4">
        <f t="shared" si="503"/>
        <v>0</v>
      </c>
      <c r="AG653" s="4">
        <f t="shared" si="503"/>
        <v>35.4</v>
      </c>
      <c r="AH653" s="4">
        <f t="shared" si="503"/>
        <v>0</v>
      </c>
      <c r="AI653" s="4">
        <f t="shared" si="503"/>
        <v>35.4</v>
      </c>
      <c r="AJ653" s="4">
        <f t="shared" si="504"/>
        <v>0</v>
      </c>
      <c r="AK653" s="4">
        <f t="shared" si="504"/>
        <v>35.4</v>
      </c>
      <c r="AL653" s="4">
        <f t="shared" si="504"/>
        <v>0</v>
      </c>
      <c r="AM653" s="4">
        <f t="shared" si="504"/>
        <v>35.4</v>
      </c>
    </row>
    <row r="654" spans="1:39" ht="47.25" hidden="1" outlineLevel="4" x14ac:dyDescent="0.2">
      <c r="A654" s="137" t="s">
        <v>381</v>
      </c>
      <c r="B654" s="137" t="s">
        <v>15</v>
      </c>
      <c r="C654" s="137" t="s">
        <v>100</v>
      </c>
      <c r="D654" s="137"/>
      <c r="E654" s="13" t="s">
        <v>101</v>
      </c>
      <c r="F654" s="4">
        <f t="shared" si="501"/>
        <v>35.4</v>
      </c>
      <c r="G654" s="4">
        <f t="shared" si="501"/>
        <v>0</v>
      </c>
      <c r="H654" s="4">
        <f t="shared" si="501"/>
        <v>35.4</v>
      </c>
      <c r="I654" s="4">
        <f t="shared" si="501"/>
        <v>0</v>
      </c>
      <c r="J654" s="4">
        <f t="shared" si="501"/>
        <v>0</v>
      </c>
      <c r="K654" s="4">
        <f t="shared" si="501"/>
        <v>0</v>
      </c>
      <c r="L654" s="4">
        <f t="shared" si="501"/>
        <v>35.4</v>
      </c>
      <c r="M654" s="4">
        <f t="shared" si="501"/>
        <v>0</v>
      </c>
      <c r="N654" s="4">
        <f t="shared" si="501"/>
        <v>35.4</v>
      </c>
      <c r="O654" s="4">
        <f t="shared" si="501"/>
        <v>0</v>
      </c>
      <c r="P654" s="4">
        <f t="shared" si="502"/>
        <v>0</v>
      </c>
      <c r="Q654" s="4">
        <f t="shared" si="502"/>
        <v>35.4</v>
      </c>
      <c r="R654" s="4">
        <f t="shared" si="502"/>
        <v>0</v>
      </c>
      <c r="S654" s="4">
        <f t="shared" si="502"/>
        <v>35.4</v>
      </c>
      <c r="T654" s="4">
        <f t="shared" si="502"/>
        <v>35.4</v>
      </c>
      <c r="U654" s="4">
        <f t="shared" si="502"/>
        <v>0</v>
      </c>
      <c r="V654" s="4">
        <f t="shared" si="502"/>
        <v>35.4</v>
      </c>
      <c r="W654" s="4">
        <f t="shared" si="502"/>
        <v>0</v>
      </c>
      <c r="X654" s="4">
        <f t="shared" si="502"/>
        <v>35.4</v>
      </c>
      <c r="Y654" s="4">
        <f t="shared" si="502"/>
        <v>0</v>
      </c>
      <c r="Z654" s="4">
        <f t="shared" si="503"/>
        <v>35.4</v>
      </c>
      <c r="AA654" s="4">
        <f t="shared" si="503"/>
        <v>0</v>
      </c>
      <c r="AB654" s="4">
        <f t="shared" si="503"/>
        <v>35.4</v>
      </c>
      <c r="AC654" s="4">
        <f t="shared" si="503"/>
        <v>0</v>
      </c>
      <c r="AD654" s="4">
        <f t="shared" si="503"/>
        <v>35.4</v>
      </c>
      <c r="AE654" s="4">
        <f t="shared" si="503"/>
        <v>35.4</v>
      </c>
      <c r="AF654" s="4">
        <f t="shared" si="503"/>
        <v>0</v>
      </c>
      <c r="AG654" s="4">
        <f t="shared" si="503"/>
        <v>35.4</v>
      </c>
      <c r="AH654" s="4">
        <f t="shared" si="503"/>
        <v>0</v>
      </c>
      <c r="AI654" s="4">
        <f t="shared" si="503"/>
        <v>35.4</v>
      </c>
      <c r="AJ654" s="4">
        <f t="shared" si="504"/>
        <v>0</v>
      </c>
      <c r="AK654" s="4">
        <f t="shared" si="504"/>
        <v>35.4</v>
      </c>
      <c r="AL654" s="4">
        <f t="shared" si="504"/>
        <v>0</v>
      </c>
      <c r="AM654" s="4">
        <f t="shared" si="504"/>
        <v>35.4</v>
      </c>
    </row>
    <row r="655" spans="1:39" ht="15.75" hidden="1" outlineLevel="5" x14ac:dyDescent="0.2">
      <c r="A655" s="137" t="s">
        <v>381</v>
      </c>
      <c r="B655" s="137" t="s">
        <v>15</v>
      </c>
      <c r="C655" s="137" t="s">
        <v>102</v>
      </c>
      <c r="D655" s="137"/>
      <c r="E655" s="13" t="s">
        <v>103</v>
      </c>
      <c r="F655" s="4">
        <f t="shared" si="501"/>
        <v>35.4</v>
      </c>
      <c r="G655" s="4">
        <f t="shared" si="501"/>
        <v>0</v>
      </c>
      <c r="H655" s="4">
        <f t="shared" si="501"/>
        <v>35.4</v>
      </c>
      <c r="I655" s="4">
        <f t="shared" si="501"/>
        <v>0</v>
      </c>
      <c r="J655" s="4">
        <f t="shared" si="501"/>
        <v>0</v>
      </c>
      <c r="K655" s="4">
        <f t="shared" si="501"/>
        <v>0</v>
      </c>
      <c r="L655" s="4">
        <f t="shared" si="501"/>
        <v>35.4</v>
      </c>
      <c r="M655" s="4">
        <f t="shared" si="501"/>
        <v>0</v>
      </c>
      <c r="N655" s="4">
        <f t="shared" si="501"/>
        <v>35.4</v>
      </c>
      <c r="O655" s="4">
        <f t="shared" si="501"/>
        <v>0</v>
      </c>
      <c r="P655" s="4">
        <f t="shared" si="502"/>
        <v>0</v>
      </c>
      <c r="Q655" s="4">
        <f t="shared" si="502"/>
        <v>35.4</v>
      </c>
      <c r="R655" s="4">
        <f t="shared" si="502"/>
        <v>0</v>
      </c>
      <c r="S655" s="4">
        <f t="shared" si="502"/>
        <v>35.4</v>
      </c>
      <c r="T655" s="4">
        <f t="shared" si="502"/>
        <v>35.4</v>
      </c>
      <c r="U655" s="4">
        <f t="shared" si="502"/>
        <v>0</v>
      </c>
      <c r="V655" s="4">
        <f t="shared" si="502"/>
        <v>35.4</v>
      </c>
      <c r="W655" s="4">
        <f t="shared" si="502"/>
        <v>0</v>
      </c>
      <c r="X655" s="4">
        <f t="shared" si="502"/>
        <v>35.4</v>
      </c>
      <c r="Y655" s="4">
        <f t="shared" si="502"/>
        <v>0</v>
      </c>
      <c r="Z655" s="4">
        <f t="shared" si="503"/>
        <v>35.4</v>
      </c>
      <c r="AA655" s="4">
        <f t="shared" si="503"/>
        <v>0</v>
      </c>
      <c r="AB655" s="4">
        <f t="shared" si="503"/>
        <v>35.4</v>
      </c>
      <c r="AC655" s="4">
        <f t="shared" si="503"/>
        <v>0</v>
      </c>
      <c r="AD655" s="4">
        <f t="shared" si="503"/>
        <v>35.4</v>
      </c>
      <c r="AE655" s="4">
        <f t="shared" si="503"/>
        <v>35.4</v>
      </c>
      <c r="AF655" s="4">
        <f t="shared" si="503"/>
        <v>0</v>
      </c>
      <c r="AG655" s="4">
        <f t="shared" si="503"/>
        <v>35.4</v>
      </c>
      <c r="AH655" s="4">
        <f t="shared" si="503"/>
        <v>0</v>
      </c>
      <c r="AI655" s="4">
        <f t="shared" si="503"/>
        <v>35.4</v>
      </c>
      <c r="AJ655" s="4">
        <f t="shared" si="504"/>
        <v>0</v>
      </c>
      <c r="AK655" s="4">
        <f t="shared" si="504"/>
        <v>35.4</v>
      </c>
      <c r="AL655" s="4">
        <f t="shared" si="504"/>
        <v>0</v>
      </c>
      <c r="AM655" s="4">
        <f t="shared" si="504"/>
        <v>35.4</v>
      </c>
    </row>
    <row r="656" spans="1:39" ht="31.5" hidden="1" outlineLevel="7" x14ac:dyDescent="0.2">
      <c r="A656" s="138" t="s">
        <v>381</v>
      </c>
      <c r="B656" s="138" t="s">
        <v>15</v>
      </c>
      <c r="C656" s="138" t="s">
        <v>102</v>
      </c>
      <c r="D656" s="138" t="s">
        <v>11</v>
      </c>
      <c r="E656" s="11" t="s">
        <v>12</v>
      </c>
      <c r="F656" s="5">
        <v>35.4</v>
      </c>
      <c r="G656" s="5"/>
      <c r="H656" s="5">
        <f>SUM(F656:G656)</f>
        <v>35.4</v>
      </c>
      <c r="I656" s="5"/>
      <c r="J656" s="5"/>
      <c r="K656" s="5"/>
      <c r="L656" s="5">
        <f>SUM(H656:K656)</f>
        <v>35.4</v>
      </c>
      <c r="M656" s="5"/>
      <c r="N656" s="5">
        <f>SUM(L656:M656)</f>
        <v>35.4</v>
      </c>
      <c r="O656" s="5"/>
      <c r="P656" s="5"/>
      <c r="Q656" s="5">
        <f>SUM(N656:P656)</f>
        <v>35.4</v>
      </c>
      <c r="R656" s="5"/>
      <c r="S656" s="5">
        <f>SUM(Q656:R656)</f>
        <v>35.4</v>
      </c>
      <c r="T656" s="5">
        <v>35.4</v>
      </c>
      <c r="U656" s="5"/>
      <c r="V656" s="5">
        <f>SUM(T656:U656)</f>
        <v>35.4</v>
      </c>
      <c r="W656" s="5"/>
      <c r="X656" s="5">
        <f>SUM(V656:W656)</f>
        <v>35.4</v>
      </c>
      <c r="Y656" s="5"/>
      <c r="Z656" s="5">
        <f>SUM(X656:Y656)</f>
        <v>35.4</v>
      </c>
      <c r="AA656" s="5"/>
      <c r="AB656" s="5">
        <f>SUM(Z656:AA656)</f>
        <v>35.4</v>
      </c>
      <c r="AC656" s="5"/>
      <c r="AD656" s="5">
        <f>SUM(AB656:AC656)</f>
        <v>35.4</v>
      </c>
      <c r="AE656" s="5">
        <v>35.4</v>
      </c>
      <c r="AF656" s="5"/>
      <c r="AG656" s="5">
        <f>SUM(AE656:AF656)</f>
        <v>35.4</v>
      </c>
      <c r="AH656" s="5"/>
      <c r="AI656" s="5">
        <f>SUM(AG656:AH656)</f>
        <v>35.4</v>
      </c>
      <c r="AJ656" s="5"/>
      <c r="AK656" s="5">
        <f>SUM(AI656:AJ656)</f>
        <v>35.4</v>
      </c>
      <c r="AL656" s="5"/>
      <c r="AM656" s="5">
        <f>SUM(AK656:AL656)</f>
        <v>35.4</v>
      </c>
    </row>
    <row r="657" spans="1:39" ht="15.75" outlineLevel="7" x14ac:dyDescent="0.2">
      <c r="A657" s="137" t="s">
        <v>381</v>
      </c>
      <c r="B657" s="137" t="s">
        <v>553</v>
      </c>
      <c r="C657" s="138"/>
      <c r="D657" s="138"/>
      <c r="E657" s="8" t="s">
        <v>537</v>
      </c>
      <c r="F657" s="4">
        <f t="shared" ref="F657:AM657" si="505">F658+F688+F724+F738+F754+F765</f>
        <v>1583524.36</v>
      </c>
      <c r="G657" s="4">
        <f t="shared" si="505"/>
        <v>12036.775009999999</v>
      </c>
      <c r="H657" s="4">
        <f t="shared" si="505"/>
        <v>1595561.1350100001</v>
      </c>
      <c r="I657" s="4">
        <f t="shared" si="505"/>
        <v>46575.859750000003</v>
      </c>
      <c r="J657" s="4">
        <f t="shared" si="505"/>
        <v>1064.9949999999999</v>
      </c>
      <c r="K657" s="4">
        <f t="shared" si="505"/>
        <v>665.52</v>
      </c>
      <c r="L657" s="4">
        <f t="shared" si="505"/>
        <v>1643867.5097600003</v>
      </c>
      <c r="M657" s="4">
        <f t="shared" si="505"/>
        <v>2196.8879999999999</v>
      </c>
      <c r="N657" s="4">
        <f t="shared" si="505"/>
        <v>1646064.3977600003</v>
      </c>
      <c r="O657" s="4">
        <f t="shared" si="505"/>
        <v>2877.9999999999995</v>
      </c>
      <c r="P657" s="4">
        <f t="shared" si="505"/>
        <v>0</v>
      </c>
      <c r="Q657" s="4">
        <f t="shared" si="505"/>
        <v>1648942.3977600003</v>
      </c>
      <c r="R657" s="4">
        <f t="shared" si="505"/>
        <v>12418.10363</v>
      </c>
      <c r="S657" s="4">
        <f t="shared" si="505"/>
        <v>1661360.5013900001</v>
      </c>
      <c r="T657" s="4">
        <f t="shared" si="505"/>
        <v>1549796.91</v>
      </c>
      <c r="U657" s="4">
        <f t="shared" si="505"/>
        <v>9771.5999999999985</v>
      </c>
      <c r="V657" s="4">
        <f t="shared" si="505"/>
        <v>1559568.51</v>
      </c>
      <c r="W657" s="4">
        <f t="shared" si="505"/>
        <v>0</v>
      </c>
      <c r="X657" s="4">
        <f t="shared" si="505"/>
        <v>1559568.51</v>
      </c>
      <c r="Y657" s="4">
        <f t="shared" si="505"/>
        <v>0</v>
      </c>
      <c r="Z657" s="4">
        <f t="shared" si="505"/>
        <v>1559568.51</v>
      </c>
      <c r="AA657" s="4">
        <f t="shared" si="505"/>
        <v>1850.2999999999997</v>
      </c>
      <c r="AB657" s="4">
        <f t="shared" si="505"/>
        <v>1561418.81</v>
      </c>
      <c r="AC657" s="4">
        <f t="shared" si="505"/>
        <v>0</v>
      </c>
      <c r="AD657" s="4">
        <f t="shared" si="505"/>
        <v>1561418.81</v>
      </c>
      <c r="AE657" s="4">
        <f t="shared" si="505"/>
        <v>1554791.7500000005</v>
      </c>
      <c r="AF657" s="4">
        <f t="shared" si="505"/>
        <v>4123.7</v>
      </c>
      <c r="AG657" s="4">
        <f t="shared" si="505"/>
        <v>1558915.4500000004</v>
      </c>
      <c r="AH657" s="4">
        <f t="shared" si="505"/>
        <v>0</v>
      </c>
      <c r="AI657" s="4">
        <f t="shared" si="505"/>
        <v>1558915.4500000004</v>
      </c>
      <c r="AJ657" s="4">
        <f t="shared" si="505"/>
        <v>1095.3</v>
      </c>
      <c r="AK657" s="4">
        <f t="shared" si="505"/>
        <v>1560010.7500000005</v>
      </c>
      <c r="AL657" s="4">
        <f t="shared" si="505"/>
        <v>0</v>
      </c>
      <c r="AM657" s="4">
        <f t="shared" si="505"/>
        <v>1560010.7500000005</v>
      </c>
    </row>
    <row r="658" spans="1:39" ht="15.75" hidden="1" outlineLevel="1" x14ac:dyDescent="0.2">
      <c r="A658" s="137" t="s">
        <v>381</v>
      </c>
      <c r="B658" s="137" t="s">
        <v>383</v>
      </c>
      <c r="C658" s="137"/>
      <c r="D658" s="137"/>
      <c r="E658" s="13" t="s">
        <v>384</v>
      </c>
      <c r="F658" s="4">
        <f t="shared" ref="F658:AM658" si="506">F659</f>
        <v>649228.9</v>
      </c>
      <c r="G658" s="4">
        <f t="shared" si="506"/>
        <v>528.20792000000006</v>
      </c>
      <c r="H658" s="4">
        <f t="shared" si="506"/>
        <v>649757.10791999998</v>
      </c>
      <c r="I658" s="4">
        <f t="shared" si="506"/>
        <v>2120.2585199999999</v>
      </c>
      <c r="J658" s="4">
        <f t="shared" si="506"/>
        <v>200</v>
      </c>
      <c r="K658" s="4">
        <f t="shared" si="506"/>
        <v>415.52</v>
      </c>
      <c r="L658" s="4">
        <f t="shared" si="506"/>
        <v>652492.88644000003</v>
      </c>
      <c r="M658" s="4">
        <f t="shared" si="506"/>
        <v>2196.8879999999999</v>
      </c>
      <c r="N658" s="4">
        <f t="shared" si="506"/>
        <v>654689.77444000007</v>
      </c>
      <c r="O658" s="4">
        <f t="shared" si="506"/>
        <v>-1606.8000000000002</v>
      </c>
      <c r="P658" s="4">
        <f t="shared" si="506"/>
        <v>0</v>
      </c>
      <c r="Q658" s="4">
        <f t="shared" si="506"/>
        <v>653082.97444000014</v>
      </c>
      <c r="R658" s="4">
        <f t="shared" si="506"/>
        <v>0</v>
      </c>
      <c r="S658" s="4">
        <f t="shared" si="506"/>
        <v>653082.97444000014</v>
      </c>
      <c r="T658" s="4">
        <f t="shared" si="506"/>
        <v>623577</v>
      </c>
      <c r="U658" s="4">
        <f t="shared" si="506"/>
        <v>5708.7</v>
      </c>
      <c r="V658" s="4">
        <f t="shared" si="506"/>
        <v>629285.69999999995</v>
      </c>
      <c r="W658" s="4">
        <f t="shared" si="506"/>
        <v>0</v>
      </c>
      <c r="X658" s="4">
        <f t="shared" si="506"/>
        <v>629285.69999999995</v>
      </c>
      <c r="Y658" s="4">
        <f t="shared" si="506"/>
        <v>0</v>
      </c>
      <c r="Z658" s="4">
        <f t="shared" si="506"/>
        <v>629285.69999999995</v>
      </c>
      <c r="AA658" s="4">
        <f t="shared" si="506"/>
        <v>179.6</v>
      </c>
      <c r="AB658" s="4">
        <f t="shared" si="506"/>
        <v>629465.30000000005</v>
      </c>
      <c r="AC658" s="4">
        <f t="shared" si="506"/>
        <v>0</v>
      </c>
      <c r="AD658" s="4">
        <f t="shared" si="506"/>
        <v>629465.30000000005</v>
      </c>
      <c r="AE658" s="4">
        <f t="shared" si="506"/>
        <v>620732.10000000009</v>
      </c>
      <c r="AF658" s="4">
        <f t="shared" si="506"/>
        <v>5674.4</v>
      </c>
      <c r="AG658" s="4">
        <f t="shared" si="506"/>
        <v>626406.5</v>
      </c>
      <c r="AH658" s="4">
        <f t="shared" si="506"/>
        <v>0</v>
      </c>
      <c r="AI658" s="4">
        <f t="shared" si="506"/>
        <v>626406.5</v>
      </c>
      <c r="AJ658" s="4">
        <f t="shared" si="506"/>
        <v>186.6</v>
      </c>
      <c r="AK658" s="4">
        <f t="shared" si="506"/>
        <v>626593.10000000009</v>
      </c>
      <c r="AL658" s="4">
        <f t="shared" si="506"/>
        <v>0</v>
      </c>
      <c r="AM658" s="4">
        <f t="shared" si="506"/>
        <v>626593.10000000009</v>
      </c>
    </row>
    <row r="659" spans="1:39" ht="31.5" hidden="1" outlineLevel="2" x14ac:dyDescent="0.2">
      <c r="A659" s="137" t="s">
        <v>381</v>
      </c>
      <c r="B659" s="137" t="s">
        <v>383</v>
      </c>
      <c r="C659" s="137" t="s">
        <v>289</v>
      </c>
      <c r="D659" s="137"/>
      <c r="E659" s="13" t="s">
        <v>290</v>
      </c>
      <c r="F659" s="4">
        <f t="shared" ref="F659:AM659" si="507">F660+F677</f>
        <v>649228.9</v>
      </c>
      <c r="G659" s="4">
        <f t="shared" si="507"/>
        <v>528.20792000000006</v>
      </c>
      <c r="H659" s="4">
        <f t="shared" si="507"/>
        <v>649757.10791999998</v>
      </c>
      <c r="I659" s="4">
        <f t="shared" si="507"/>
        <v>2120.2585199999999</v>
      </c>
      <c r="J659" s="4">
        <f t="shared" si="507"/>
        <v>200</v>
      </c>
      <c r="K659" s="4">
        <f t="shared" si="507"/>
        <v>415.52</v>
      </c>
      <c r="L659" s="4">
        <f t="shared" si="507"/>
        <v>652492.88644000003</v>
      </c>
      <c r="M659" s="4">
        <f t="shared" si="507"/>
        <v>2196.8879999999999</v>
      </c>
      <c r="N659" s="4">
        <f t="shared" si="507"/>
        <v>654689.77444000007</v>
      </c>
      <c r="O659" s="4">
        <f t="shared" si="507"/>
        <v>-1606.8000000000002</v>
      </c>
      <c r="P659" s="4">
        <f t="shared" si="507"/>
        <v>0</v>
      </c>
      <c r="Q659" s="4">
        <f t="shared" si="507"/>
        <v>653082.97444000014</v>
      </c>
      <c r="R659" s="4">
        <f t="shared" si="507"/>
        <v>0</v>
      </c>
      <c r="S659" s="4">
        <f t="shared" si="507"/>
        <v>653082.97444000014</v>
      </c>
      <c r="T659" s="4">
        <f t="shared" si="507"/>
        <v>623577</v>
      </c>
      <c r="U659" s="4">
        <f t="shared" si="507"/>
        <v>5708.7</v>
      </c>
      <c r="V659" s="4">
        <f t="shared" si="507"/>
        <v>629285.69999999995</v>
      </c>
      <c r="W659" s="4">
        <f t="shared" si="507"/>
        <v>0</v>
      </c>
      <c r="X659" s="4">
        <f t="shared" si="507"/>
        <v>629285.69999999995</v>
      </c>
      <c r="Y659" s="4">
        <f t="shared" si="507"/>
        <v>0</v>
      </c>
      <c r="Z659" s="4">
        <f t="shared" si="507"/>
        <v>629285.69999999995</v>
      </c>
      <c r="AA659" s="4">
        <f t="shared" si="507"/>
        <v>179.6</v>
      </c>
      <c r="AB659" s="4">
        <f t="shared" si="507"/>
        <v>629465.30000000005</v>
      </c>
      <c r="AC659" s="4">
        <f t="shared" si="507"/>
        <v>0</v>
      </c>
      <c r="AD659" s="4">
        <f t="shared" si="507"/>
        <v>629465.30000000005</v>
      </c>
      <c r="AE659" s="4">
        <f t="shared" si="507"/>
        <v>620732.10000000009</v>
      </c>
      <c r="AF659" s="4">
        <f t="shared" si="507"/>
        <v>5674.4</v>
      </c>
      <c r="AG659" s="4">
        <f t="shared" si="507"/>
        <v>626406.5</v>
      </c>
      <c r="AH659" s="4">
        <f t="shared" si="507"/>
        <v>0</v>
      </c>
      <c r="AI659" s="4">
        <f t="shared" si="507"/>
        <v>626406.5</v>
      </c>
      <c r="AJ659" s="4">
        <f t="shared" si="507"/>
        <v>186.6</v>
      </c>
      <c r="AK659" s="4">
        <f t="shared" si="507"/>
        <v>626593.10000000009</v>
      </c>
      <c r="AL659" s="4">
        <f t="shared" si="507"/>
        <v>0</v>
      </c>
      <c r="AM659" s="4">
        <f t="shared" si="507"/>
        <v>626593.10000000009</v>
      </c>
    </row>
    <row r="660" spans="1:39" ht="31.5" hidden="1" outlineLevel="3" x14ac:dyDescent="0.2">
      <c r="A660" s="137" t="s">
        <v>381</v>
      </c>
      <c r="B660" s="137" t="s">
        <v>383</v>
      </c>
      <c r="C660" s="137" t="s">
        <v>291</v>
      </c>
      <c r="D660" s="137"/>
      <c r="E660" s="13" t="s">
        <v>292</v>
      </c>
      <c r="F660" s="4">
        <f t="shared" ref="F660:AM660" si="508">F661+F674</f>
        <v>17495.3</v>
      </c>
      <c r="G660" s="4">
        <f t="shared" si="508"/>
        <v>-892.69208000000003</v>
      </c>
      <c r="H660" s="4">
        <f t="shared" si="508"/>
        <v>16602.607919999999</v>
      </c>
      <c r="I660" s="4">
        <f t="shared" si="508"/>
        <v>2318.4837600000001</v>
      </c>
      <c r="J660" s="4">
        <f t="shared" si="508"/>
        <v>200</v>
      </c>
      <c r="K660" s="4">
        <f t="shared" si="508"/>
        <v>415.52</v>
      </c>
      <c r="L660" s="4">
        <f t="shared" si="508"/>
        <v>19536.611679999998</v>
      </c>
      <c r="M660" s="4">
        <f t="shared" si="508"/>
        <v>0</v>
      </c>
      <c r="N660" s="4">
        <f t="shared" si="508"/>
        <v>19536.611679999998</v>
      </c>
      <c r="O660" s="4">
        <f t="shared" si="508"/>
        <v>-4372.8</v>
      </c>
      <c r="P660" s="4">
        <f t="shared" si="508"/>
        <v>0</v>
      </c>
      <c r="Q660" s="4">
        <f t="shared" si="508"/>
        <v>15163.811679999999</v>
      </c>
      <c r="R660" s="4">
        <f t="shared" si="508"/>
        <v>0</v>
      </c>
      <c r="S660" s="4">
        <f t="shared" si="508"/>
        <v>15163.811679999999</v>
      </c>
      <c r="T660" s="4">
        <f t="shared" si="508"/>
        <v>10550</v>
      </c>
      <c r="U660" s="4">
        <f t="shared" si="508"/>
        <v>0</v>
      </c>
      <c r="V660" s="4">
        <f t="shared" si="508"/>
        <v>10550</v>
      </c>
      <c r="W660" s="4">
        <f t="shared" si="508"/>
        <v>0</v>
      </c>
      <c r="X660" s="4">
        <f t="shared" si="508"/>
        <v>10550</v>
      </c>
      <c r="Y660" s="4">
        <f t="shared" si="508"/>
        <v>0</v>
      </c>
      <c r="Z660" s="4">
        <f t="shared" si="508"/>
        <v>10550</v>
      </c>
      <c r="AA660" s="4">
        <f t="shared" si="508"/>
        <v>0</v>
      </c>
      <c r="AB660" s="4">
        <f t="shared" si="508"/>
        <v>10550</v>
      </c>
      <c r="AC660" s="4">
        <f t="shared" si="508"/>
        <v>0</v>
      </c>
      <c r="AD660" s="4">
        <f t="shared" si="508"/>
        <v>10550</v>
      </c>
      <c r="AE660" s="4">
        <f t="shared" si="508"/>
        <v>11222.5</v>
      </c>
      <c r="AF660" s="4">
        <f t="shared" si="508"/>
        <v>0</v>
      </c>
      <c r="AG660" s="4">
        <f t="shared" si="508"/>
        <v>11222.5</v>
      </c>
      <c r="AH660" s="4">
        <f t="shared" si="508"/>
        <v>0</v>
      </c>
      <c r="AI660" s="4">
        <f t="shared" si="508"/>
        <v>11222.5</v>
      </c>
      <c r="AJ660" s="4">
        <f t="shared" si="508"/>
        <v>0</v>
      </c>
      <c r="AK660" s="4">
        <f t="shared" si="508"/>
        <v>11222.5</v>
      </c>
      <c r="AL660" s="4">
        <f t="shared" si="508"/>
        <v>0</v>
      </c>
      <c r="AM660" s="4">
        <f t="shared" si="508"/>
        <v>11222.5</v>
      </c>
    </row>
    <row r="661" spans="1:39" ht="47.25" hidden="1" outlineLevel="4" x14ac:dyDescent="0.2">
      <c r="A661" s="137" t="s">
        <v>381</v>
      </c>
      <c r="B661" s="137" t="s">
        <v>383</v>
      </c>
      <c r="C661" s="137" t="s">
        <v>293</v>
      </c>
      <c r="D661" s="137"/>
      <c r="E661" s="13" t="s">
        <v>294</v>
      </c>
      <c r="F661" s="4">
        <f>F662+F670+F672+F664</f>
        <v>17095.3</v>
      </c>
      <c r="G661" s="4">
        <f>G662+G670+G672+G664+G666</f>
        <v>-892.69208000000003</v>
      </c>
      <c r="H661" s="4">
        <f>H662+H670+H672+H664+H666</f>
        <v>16202.607919999999</v>
      </c>
      <c r="I661" s="4">
        <f t="shared" ref="I661:AM661" si="509">I662+I670+I672+I664+I666+I668</f>
        <v>2318.4837600000001</v>
      </c>
      <c r="J661" s="4">
        <f t="shared" si="509"/>
        <v>0</v>
      </c>
      <c r="K661" s="4">
        <f t="shared" si="509"/>
        <v>415.52</v>
      </c>
      <c r="L661" s="4">
        <f t="shared" si="509"/>
        <v>18936.611679999998</v>
      </c>
      <c r="M661" s="4">
        <f t="shared" si="509"/>
        <v>0</v>
      </c>
      <c r="N661" s="4">
        <f t="shared" si="509"/>
        <v>18936.611679999998</v>
      </c>
      <c r="O661" s="4">
        <f t="shared" si="509"/>
        <v>-4372.8</v>
      </c>
      <c r="P661" s="4">
        <f t="shared" si="509"/>
        <v>0</v>
      </c>
      <c r="Q661" s="4">
        <f t="shared" si="509"/>
        <v>14563.811679999999</v>
      </c>
      <c r="R661" s="4">
        <f t="shared" si="509"/>
        <v>0</v>
      </c>
      <c r="S661" s="4">
        <f t="shared" si="509"/>
        <v>14563.811679999999</v>
      </c>
      <c r="T661" s="4">
        <f t="shared" si="509"/>
        <v>10550</v>
      </c>
      <c r="U661" s="4">
        <f t="shared" si="509"/>
        <v>0</v>
      </c>
      <c r="V661" s="4">
        <f t="shared" si="509"/>
        <v>10550</v>
      </c>
      <c r="W661" s="4">
        <f t="shared" si="509"/>
        <v>0</v>
      </c>
      <c r="X661" s="4">
        <f t="shared" si="509"/>
        <v>10550</v>
      </c>
      <c r="Y661" s="4">
        <f t="shared" si="509"/>
        <v>0</v>
      </c>
      <c r="Z661" s="4">
        <f t="shared" si="509"/>
        <v>10550</v>
      </c>
      <c r="AA661" s="4">
        <f t="shared" si="509"/>
        <v>0</v>
      </c>
      <c r="AB661" s="4">
        <f t="shared" si="509"/>
        <v>10550</v>
      </c>
      <c r="AC661" s="4">
        <f t="shared" si="509"/>
        <v>0</v>
      </c>
      <c r="AD661" s="4">
        <f t="shared" si="509"/>
        <v>10550</v>
      </c>
      <c r="AE661" s="4">
        <f t="shared" si="509"/>
        <v>11222.5</v>
      </c>
      <c r="AF661" s="4">
        <f t="shared" si="509"/>
        <v>0</v>
      </c>
      <c r="AG661" s="4">
        <f t="shared" si="509"/>
        <v>11222.5</v>
      </c>
      <c r="AH661" s="4">
        <f t="shared" si="509"/>
        <v>0</v>
      </c>
      <c r="AI661" s="4">
        <f t="shared" si="509"/>
        <v>11222.5</v>
      </c>
      <c r="AJ661" s="4">
        <f t="shared" si="509"/>
        <v>0</v>
      </c>
      <c r="AK661" s="4">
        <f t="shared" si="509"/>
        <v>11222.5</v>
      </c>
      <c r="AL661" s="4">
        <f t="shared" si="509"/>
        <v>0</v>
      </c>
      <c r="AM661" s="4">
        <f t="shared" si="509"/>
        <v>11222.5</v>
      </c>
    </row>
    <row r="662" spans="1:39" ht="15.75" hidden="1" outlineLevel="5" x14ac:dyDescent="0.2">
      <c r="A662" s="137" t="s">
        <v>381</v>
      </c>
      <c r="B662" s="137" t="s">
        <v>383</v>
      </c>
      <c r="C662" s="137" t="s">
        <v>385</v>
      </c>
      <c r="D662" s="137"/>
      <c r="E662" s="13" t="s">
        <v>386</v>
      </c>
      <c r="F662" s="4">
        <f t="shared" ref="F662:AM662" si="510">F663</f>
        <v>10172.5</v>
      </c>
      <c r="G662" s="4">
        <f t="shared" si="510"/>
        <v>-1250</v>
      </c>
      <c r="H662" s="4">
        <f t="shared" si="510"/>
        <v>8922.5</v>
      </c>
      <c r="I662" s="4">
        <f t="shared" si="510"/>
        <v>0</v>
      </c>
      <c r="J662" s="4">
        <f t="shared" si="510"/>
        <v>0</v>
      </c>
      <c r="K662" s="4">
        <f t="shared" si="510"/>
        <v>0</v>
      </c>
      <c r="L662" s="4">
        <f t="shared" si="510"/>
        <v>8922.5</v>
      </c>
      <c r="M662" s="4">
        <f t="shared" si="510"/>
        <v>0</v>
      </c>
      <c r="N662" s="4">
        <f t="shared" si="510"/>
        <v>8922.5</v>
      </c>
      <c r="O662" s="4">
        <f t="shared" si="510"/>
        <v>0</v>
      </c>
      <c r="P662" s="4">
        <f t="shared" si="510"/>
        <v>0</v>
      </c>
      <c r="Q662" s="4">
        <f t="shared" si="510"/>
        <v>8922.5</v>
      </c>
      <c r="R662" s="4">
        <f t="shared" si="510"/>
        <v>0</v>
      </c>
      <c r="S662" s="4">
        <f t="shared" si="510"/>
        <v>8922.5</v>
      </c>
      <c r="T662" s="4">
        <f t="shared" si="510"/>
        <v>9150</v>
      </c>
      <c r="U662" s="4">
        <f t="shared" si="510"/>
        <v>0</v>
      </c>
      <c r="V662" s="4">
        <f t="shared" si="510"/>
        <v>9150</v>
      </c>
      <c r="W662" s="4">
        <f t="shared" si="510"/>
        <v>0</v>
      </c>
      <c r="X662" s="4">
        <f t="shared" si="510"/>
        <v>9150</v>
      </c>
      <c r="Y662" s="4">
        <f t="shared" si="510"/>
        <v>0</v>
      </c>
      <c r="Z662" s="4">
        <f t="shared" si="510"/>
        <v>9150</v>
      </c>
      <c r="AA662" s="4">
        <f t="shared" si="510"/>
        <v>0</v>
      </c>
      <c r="AB662" s="4">
        <f t="shared" si="510"/>
        <v>9150</v>
      </c>
      <c r="AC662" s="4">
        <f t="shared" si="510"/>
        <v>0</v>
      </c>
      <c r="AD662" s="4">
        <f t="shared" si="510"/>
        <v>9150</v>
      </c>
      <c r="AE662" s="4">
        <f t="shared" si="510"/>
        <v>10172.5</v>
      </c>
      <c r="AF662" s="4">
        <f t="shared" si="510"/>
        <v>0</v>
      </c>
      <c r="AG662" s="4">
        <f t="shared" si="510"/>
        <v>10172.5</v>
      </c>
      <c r="AH662" s="4">
        <f t="shared" si="510"/>
        <v>0</v>
      </c>
      <c r="AI662" s="4">
        <f t="shared" si="510"/>
        <v>10172.5</v>
      </c>
      <c r="AJ662" s="4">
        <f t="shared" si="510"/>
        <v>0</v>
      </c>
      <c r="AK662" s="4">
        <f t="shared" si="510"/>
        <v>10172.5</v>
      </c>
      <c r="AL662" s="4">
        <f t="shared" si="510"/>
        <v>0</v>
      </c>
      <c r="AM662" s="4">
        <f t="shared" si="510"/>
        <v>10172.5</v>
      </c>
    </row>
    <row r="663" spans="1:39" ht="15.75" hidden="1" outlineLevel="7" x14ac:dyDescent="0.2">
      <c r="A663" s="138" t="s">
        <v>381</v>
      </c>
      <c r="B663" s="138" t="s">
        <v>383</v>
      </c>
      <c r="C663" s="138" t="s">
        <v>385</v>
      </c>
      <c r="D663" s="138" t="s">
        <v>27</v>
      </c>
      <c r="E663" s="11" t="s">
        <v>28</v>
      </c>
      <c r="F663" s="5">
        <v>10172.5</v>
      </c>
      <c r="G663" s="5">
        <v>-1250</v>
      </c>
      <c r="H663" s="5">
        <f>SUM(F663:G663)</f>
        <v>8922.5</v>
      </c>
      <c r="I663" s="5"/>
      <c r="J663" s="5"/>
      <c r="K663" s="5"/>
      <c r="L663" s="5">
        <f>SUM(H663:K663)</f>
        <v>8922.5</v>
      </c>
      <c r="M663" s="5"/>
      <c r="N663" s="5">
        <f>SUM(L663:M663)</f>
        <v>8922.5</v>
      </c>
      <c r="O663" s="5"/>
      <c r="P663" s="5"/>
      <c r="Q663" s="5">
        <f>SUM(N663:P663)</f>
        <v>8922.5</v>
      </c>
      <c r="R663" s="5"/>
      <c r="S663" s="5">
        <f>SUM(Q663:R663)</f>
        <v>8922.5</v>
      </c>
      <c r="T663" s="5">
        <v>9150</v>
      </c>
      <c r="U663" s="5"/>
      <c r="V663" s="5">
        <f>SUM(T663:U663)</f>
        <v>9150</v>
      </c>
      <c r="W663" s="5"/>
      <c r="X663" s="5">
        <f>SUM(V663:W663)</f>
        <v>9150</v>
      </c>
      <c r="Y663" s="5"/>
      <c r="Z663" s="5">
        <f>SUM(X663:Y663)</f>
        <v>9150</v>
      </c>
      <c r="AA663" s="5"/>
      <c r="AB663" s="5">
        <f>SUM(Z663:AA663)</f>
        <v>9150</v>
      </c>
      <c r="AC663" s="5"/>
      <c r="AD663" s="5">
        <f>SUM(AB663:AC663)</f>
        <v>9150</v>
      </c>
      <c r="AE663" s="5">
        <v>10172.5</v>
      </c>
      <c r="AF663" s="5"/>
      <c r="AG663" s="5">
        <f>SUM(AE663:AF663)</f>
        <v>10172.5</v>
      </c>
      <c r="AH663" s="5"/>
      <c r="AI663" s="5">
        <f>SUM(AG663:AH663)</f>
        <v>10172.5</v>
      </c>
      <c r="AJ663" s="5"/>
      <c r="AK663" s="5">
        <f>SUM(AI663:AJ663)</f>
        <v>10172.5</v>
      </c>
      <c r="AL663" s="5"/>
      <c r="AM663" s="5">
        <f>SUM(AK663:AL663)</f>
        <v>10172.5</v>
      </c>
    </row>
    <row r="664" spans="1:39" s="30" customFormat="1" ht="15.75" hidden="1" outlineLevel="7" x14ac:dyDescent="0.2">
      <c r="A664" s="137" t="s">
        <v>381</v>
      </c>
      <c r="B664" s="137" t="s">
        <v>383</v>
      </c>
      <c r="C664" s="7" t="s">
        <v>585</v>
      </c>
      <c r="D664" s="7"/>
      <c r="E664" s="9" t="s">
        <v>583</v>
      </c>
      <c r="F664" s="4">
        <f t="shared" ref="F664:U664" si="511">F665</f>
        <v>100</v>
      </c>
      <c r="G664" s="4">
        <f t="shared" si="511"/>
        <v>0</v>
      </c>
      <c r="H664" s="4">
        <f t="shared" si="511"/>
        <v>100</v>
      </c>
      <c r="I664" s="4">
        <f t="shared" si="511"/>
        <v>0</v>
      </c>
      <c r="J664" s="4">
        <f t="shared" si="511"/>
        <v>0</v>
      </c>
      <c r="K664" s="4">
        <f t="shared" si="511"/>
        <v>0</v>
      </c>
      <c r="L664" s="4">
        <f t="shared" si="511"/>
        <v>100</v>
      </c>
      <c r="M664" s="4">
        <f t="shared" si="511"/>
        <v>0</v>
      </c>
      <c r="N664" s="4">
        <f t="shared" si="511"/>
        <v>100</v>
      </c>
      <c r="O664" s="4">
        <f t="shared" si="511"/>
        <v>0</v>
      </c>
      <c r="P664" s="4">
        <f t="shared" si="511"/>
        <v>0</v>
      </c>
      <c r="Q664" s="4">
        <f t="shared" si="511"/>
        <v>100</v>
      </c>
      <c r="R664" s="4">
        <f t="shared" si="511"/>
        <v>0</v>
      </c>
      <c r="S664" s="4">
        <f t="shared" si="511"/>
        <v>100</v>
      </c>
      <c r="T664" s="4">
        <f t="shared" si="511"/>
        <v>0</v>
      </c>
      <c r="U664" s="4">
        <f t="shared" si="511"/>
        <v>0</v>
      </c>
      <c r="V664" s="4"/>
      <c r="W664" s="4">
        <f t="shared" ref="W664:AF664" si="512">W665</f>
        <v>0</v>
      </c>
      <c r="X664" s="4">
        <f t="shared" si="512"/>
        <v>0</v>
      </c>
      <c r="Y664" s="4">
        <f t="shared" si="512"/>
        <v>0</v>
      </c>
      <c r="Z664" s="4">
        <f t="shared" si="512"/>
        <v>0</v>
      </c>
      <c r="AA664" s="4">
        <f t="shared" si="512"/>
        <v>0</v>
      </c>
      <c r="AB664" s="4">
        <f t="shared" si="512"/>
        <v>0</v>
      </c>
      <c r="AC664" s="4">
        <f t="shared" si="512"/>
        <v>0</v>
      </c>
      <c r="AD664" s="4">
        <f t="shared" si="512"/>
        <v>0</v>
      </c>
      <c r="AE664" s="4">
        <f t="shared" si="512"/>
        <v>0</v>
      </c>
      <c r="AF664" s="4">
        <f t="shared" si="512"/>
        <v>0</v>
      </c>
      <c r="AG664" s="4"/>
      <c r="AH664" s="4">
        <f t="shared" ref="AH664:AM664" si="513">AH665</f>
        <v>0</v>
      </c>
      <c r="AI664" s="4">
        <f t="shared" si="513"/>
        <v>0</v>
      </c>
      <c r="AJ664" s="4">
        <f t="shared" si="513"/>
        <v>0</v>
      </c>
      <c r="AK664" s="4">
        <f t="shared" si="513"/>
        <v>0</v>
      </c>
      <c r="AL664" s="4">
        <f t="shared" si="513"/>
        <v>0</v>
      </c>
      <c r="AM664" s="4">
        <f t="shared" si="513"/>
        <v>0</v>
      </c>
    </row>
    <row r="665" spans="1:39" ht="31.5" hidden="1" outlineLevel="7" x14ac:dyDescent="0.2">
      <c r="A665" s="138" t="s">
        <v>381</v>
      </c>
      <c r="B665" s="138" t="s">
        <v>383</v>
      </c>
      <c r="C665" s="6" t="s">
        <v>585</v>
      </c>
      <c r="D665" s="6" t="s">
        <v>92</v>
      </c>
      <c r="E665" s="10" t="s">
        <v>584</v>
      </c>
      <c r="F665" s="5">
        <v>100</v>
      </c>
      <c r="G665" s="5"/>
      <c r="H665" s="5">
        <f>SUM(F665:G665)</f>
        <v>100</v>
      </c>
      <c r="I665" s="5"/>
      <c r="J665" s="5"/>
      <c r="K665" s="5"/>
      <c r="L665" s="5">
        <f>SUM(H665:K665)</f>
        <v>100</v>
      </c>
      <c r="M665" s="5"/>
      <c r="N665" s="5">
        <f>SUM(L665:M665)</f>
        <v>100</v>
      </c>
      <c r="O665" s="5"/>
      <c r="P665" s="5"/>
      <c r="Q665" s="5">
        <f>SUM(N665:P665)</f>
        <v>100</v>
      </c>
      <c r="R665" s="5"/>
      <c r="S665" s="5">
        <f>SUM(Q665:R665)</f>
        <v>100</v>
      </c>
      <c r="T665" s="5"/>
      <c r="U665" s="5"/>
      <c r="V665" s="5"/>
      <c r="W665" s="5"/>
      <c r="X665" s="5">
        <f>SUM(V665:W665)</f>
        <v>0</v>
      </c>
      <c r="Y665" s="5"/>
      <c r="Z665" s="5">
        <f>SUM(X665:Y665)</f>
        <v>0</v>
      </c>
      <c r="AA665" s="5"/>
      <c r="AB665" s="5">
        <f>SUM(Z665:AA665)</f>
        <v>0</v>
      </c>
      <c r="AC665" s="5"/>
      <c r="AD665" s="5">
        <f>SUM(AB665:AC665)</f>
        <v>0</v>
      </c>
      <c r="AE665" s="5"/>
      <c r="AF665" s="5"/>
      <c r="AG665" s="5"/>
      <c r="AH665" s="5"/>
      <c r="AI665" s="5">
        <f>SUM(AG665:AH665)</f>
        <v>0</v>
      </c>
      <c r="AJ665" s="5"/>
      <c r="AK665" s="5">
        <f>SUM(AI665:AJ665)</f>
        <v>0</v>
      </c>
      <c r="AL665" s="5"/>
      <c r="AM665" s="5">
        <f>SUM(AK665:AL665)</f>
        <v>0</v>
      </c>
    </row>
    <row r="666" spans="1:39" s="30" customFormat="1" ht="63" hidden="1" outlineLevel="7" x14ac:dyDescent="0.2">
      <c r="A666" s="137" t="s">
        <v>381</v>
      </c>
      <c r="B666" s="137" t="s">
        <v>383</v>
      </c>
      <c r="C666" s="7" t="s">
        <v>641</v>
      </c>
      <c r="D666" s="7"/>
      <c r="E666" s="21" t="s">
        <v>640</v>
      </c>
      <c r="F666" s="4"/>
      <c r="G666" s="4">
        <f t="shared" ref="G666:S666" si="514">G667</f>
        <v>357.30792000000002</v>
      </c>
      <c r="H666" s="4">
        <f t="shared" si="514"/>
        <v>357.30792000000002</v>
      </c>
      <c r="I666" s="4">
        <f t="shared" si="514"/>
        <v>0</v>
      </c>
      <c r="J666" s="4">
        <f t="shared" si="514"/>
        <v>0</v>
      </c>
      <c r="K666" s="4">
        <f t="shared" si="514"/>
        <v>415.52</v>
      </c>
      <c r="L666" s="4">
        <f t="shared" si="514"/>
        <v>772.82791999999995</v>
      </c>
      <c r="M666" s="4">
        <f t="shared" si="514"/>
        <v>0</v>
      </c>
      <c r="N666" s="4">
        <f t="shared" si="514"/>
        <v>772.82791999999995</v>
      </c>
      <c r="O666" s="4">
        <f t="shared" si="514"/>
        <v>0</v>
      </c>
      <c r="P666" s="4">
        <f t="shared" si="514"/>
        <v>0</v>
      </c>
      <c r="Q666" s="4">
        <f t="shared" si="514"/>
        <v>772.82791999999995</v>
      </c>
      <c r="R666" s="4">
        <f t="shared" si="514"/>
        <v>0</v>
      </c>
      <c r="S666" s="4">
        <f t="shared" si="514"/>
        <v>772.82791999999995</v>
      </c>
      <c r="T666" s="4"/>
      <c r="U666" s="4"/>
      <c r="V666" s="4"/>
      <c r="W666" s="4">
        <f>W667</f>
        <v>0</v>
      </c>
      <c r="X666" s="4"/>
      <c r="Y666" s="4">
        <f t="shared" ref="Y666:AD666" si="515">Y667</f>
        <v>0</v>
      </c>
      <c r="Z666" s="4">
        <f t="shared" si="515"/>
        <v>0</v>
      </c>
      <c r="AA666" s="4">
        <f t="shared" si="515"/>
        <v>0</v>
      </c>
      <c r="AB666" s="4">
        <f t="shared" si="515"/>
        <v>0</v>
      </c>
      <c r="AC666" s="4">
        <f t="shared" si="515"/>
        <v>0</v>
      </c>
      <c r="AD666" s="4">
        <f t="shared" si="515"/>
        <v>0</v>
      </c>
      <c r="AE666" s="4"/>
      <c r="AF666" s="4"/>
      <c r="AG666" s="4"/>
      <c r="AH666" s="4">
        <f>AH667</f>
        <v>0</v>
      </c>
      <c r="AI666" s="4"/>
      <c r="AJ666" s="4">
        <f>AJ667</f>
        <v>0</v>
      </c>
      <c r="AK666" s="4">
        <f>AK667</f>
        <v>0</v>
      </c>
      <c r="AL666" s="4">
        <f>AL667</f>
        <v>0</v>
      </c>
      <c r="AM666" s="4">
        <f>AM667</f>
        <v>0</v>
      </c>
    </row>
    <row r="667" spans="1:39" ht="31.5" hidden="1" outlineLevel="7" x14ac:dyDescent="0.2">
      <c r="A667" s="138" t="s">
        <v>381</v>
      </c>
      <c r="B667" s="138" t="s">
        <v>383</v>
      </c>
      <c r="C667" s="6" t="s">
        <v>641</v>
      </c>
      <c r="D667" s="6" t="s">
        <v>92</v>
      </c>
      <c r="E667" s="20" t="s">
        <v>584</v>
      </c>
      <c r="F667" s="5"/>
      <c r="G667" s="16">
        <v>357.30792000000002</v>
      </c>
      <c r="H667" s="16">
        <f>SUM(F667:G667)</f>
        <v>357.30792000000002</v>
      </c>
      <c r="I667" s="16"/>
      <c r="J667" s="16"/>
      <c r="K667" s="16">
        <v>415.52</v>
      </c>
      <c r="L667" s="16">
        <f>SUM(H667:K667)</f>
        <v>772.82791999999995</v>
      </c>
      <c r="M667" s="16"/>
      <c r="N667" s="16">
        <f>SUM(L667:M667)</f>
        <v>772.82791999999995</v>
      </c>
      <c r="O667" s="16"/>
      <c r="P667" s="16"/>
      <c r="Q667" s="16">
        <f>SUM(N667:P667)</f>
        <v>772.82791999999995</v>
      </c>
      <c r="R667" s="16"/>
      <c r="S667" s="16">
        <f>SUM(Q667:R667)</f>
        <v>772.82791999999995</v>
      </c>
      <c r="T667" s="5"/>
      <c r="U667" s="5"/>
      <c r="V667" s="5"/>
      <c r="W667" s="16"/>
      <c r="X667" s="16"/>
      <c r="Y667" s="16"/>
      <c r="Z667" s="16">
        <f>SUM(X667:Y667)</f>
        <v>0</v>
      </c>
      <c r="AA667" s="16"/>
      <c r="AB667" s="16">
        <f>SUM(Z667:AA667)</f>
        <v>0</v>
      </c>
      <c r="AC667" s="16"/>
      <c r="AD667" s="16">
        <f>SUM(AB667:AC667)</f>
        <v>0</v>
      </c>
      <c r="AE667" s="5"/>
      <c r="AF667" s="5"/>
      <c r="AG667" s="5"/>
      <c r="AH667" s="16"/>
      <c r="AI667" s="16"/>
      <c r="AJ667" s="16"/>
      <c r="AK667" s="16">
        <f>SUM(AI667:AJ667)</f>
        <v>0</v>
      </c>
      <c r="AL667" s="16"/>
      <c r="AM667" s="16">
        <f>SUM(AK667:AL667)</f>
        <v>0</v>
      </c>
    </row>
    <row r="668" spans="1:39" ht="63" hidden="1" outlineLevel="7" x14ac:dyDescent="0.2">
      <c r="A668" s="137" t="s">
        <v>381</v>
      </c>
      <c r="B668" s="137" t="s">
        <v>383</v>
      </c>
      <c r="C668" s="7" t="s">
        <v>641</v>
      </c>
      <c r="D668" s="7"/>
      <c r="E668" s="21" t="s">
        <v>668</v>
      </c>
      <c r="F668" s="5"/>
      <c r="G668" s="16"/>
      <c r="H668" s="16"/>
      <c r="I668" s="4">
        <f>I669</f>
        <v>2318.4837600000001</v>
      </c>
      <c r="J668" s="16"/>
      <c r="K668" s="16"/>
      <c r="L668" s="4">
        <f>L669</f>
        <v>2318.4837600000001</v>
      </c>
      <c r="M668" s="16"/>
      <c r="N668" s="4">
        <f>N669</f>
        <v>2318.4837600000001</v>
      </c>
      <c r="O668" s="4">
        <f>O669</f>
        <v>0</v>
      </c>
      <c r="P668" s="16"/>
      <c r="Q668" s="4">
        <f>Q669</f>
        <v>2318.4837600000001</v>
      </c>
      <c r="R668" s="16"/>
      <c r="S668" s="4">
        <f>S669</f>
        <v>2318.4837600000001</v>
      </c>
      <c r="T668" s="5"/>
      <c r="U668" s="5"/>
      <c r="V668" s="5"/>
      <c r="W668" s="16"/>
      <c r="X668" s="16"/>
      <c r="Y668" s="16"/>
      <c r="Z668" s="4">
        <f>Z669</f>
        <v>0</v>
      </c>
      <c r="AA668" s="4">
        <f>AA669</f>
        <v>0</v>
      </c>
      <c r="AB668" s="4">
        <f>AB669</f>
        <v>0</v>
      </c>
      <c r="AC668" s="4">
        <f>AC669</f>
        <v>0</v>
      </c>
      <c r="AD668" s="4">
        <f>AD669</f>
        <v>0</v>
      </c>
      <c r="AE668" s="5"/>
      <c r="AF668" s="5"/>
      <c r="AG668" s="5"/>
      <c r="AH668" s="16"/>
      <c r="AI668" s="16"/>
      <c r="AJ668" s="4">
        <f>AJ669</f>
        <v>0</v>
      </c>
      <c r="AK668" s="4">
        <f>AK669</f>
        <v>0</v>
      </c>
      <c r="AL668" s="4">
        <f>AL669</f>
        <v>0</v>
      </c>
      <c r="AM668" s="4">
        <f>AM669</f>
        <v>0</v>
      </c>
    </row>
    <row r="669" spans="1:39" ht="31.5" hidden="1" outlineLevel="7" x14ac:dyDescent="0.2">
      <c r="A669" s="138" t="s">
        <v>381</v>
      </c>
      <c r="B669" s="138" t="s">
        <v>383</v>
      </c>
      <c r="C669" s="6" t="s">
        <v>641</v>
      </c>
      <c r="D669" s="6" t="s">
        <v>92</v>
      </c>
      <c r="E669" s="20" t="s">
        <v>584</v>
      </c>
      <c r="F669" s="5"/>
      <c r="G669" s="16"/>
      <c r="H669" s="16"/>
      <c r="I669" s="16">
        <v>2318.4837600000001</v>
      </c>
      <c r="J669" s="16"/>
      <c r="K669" s="16"/>
      <c r="L669" s="16">
        <f>SUM(H669:K669)</f>
        <v>2318.4837600000001</v>
      </c>
      <c r="M669" s="16"/>
      <c r="N669" s="16">
        <f>SUM(L669:M669)</f>
        <v>2318.4837600000001</v>
      </c>
      <c r="O669" s="16"/>
      <c r="P669" s="16"/>
      <c r="Q669" s="16">
        <f>SUM(N669:P669)</f>
        <v>2318.4837600000001</v>
      </c>
      <c r="R669" s="16"/>
      <c r="S669" s="16">
        <f>SUM(Q669:R669)</f>
        <v>2318.4837600000001</v>
      </c>
      <c r="T669" s="5"/>
      <c r="U669" s="5"/>
      <c r="V669" s="5"/>
      <c r="W669" s="16"/>
      <c r="X669" s="16"/>
      <c r="Y669" s="16"/>
      <c r="Z669" s="16">
        <f>SUM(X669:Y669)</f>
        <v>0</v>
      </c>
      <c r="AA669" s="16"/>
      <c r="AB669" s="16">
        <f>SUM(Z669:AA669)</f>
        <v>0</v>
      </c>
      <c r="AC669" s="16"/>
      <c r="AD669" s="16">
        <f>SUM(AB669:AC669)</f>
        <v>0</v>
      </c>
      <c r="AE669" s="5"/>
      <c r="AF669" s="5"/>
      <c r="AG669" s="5"/>
      <c r="AH669" s="16"/>
      <c r="AI669" s="16"/>
      <c r="AJ669" s="16"/>
      <c r="AK669" s="16">
        <f>SUM(AI669:AJ669)</f>
        <v>0</v>
      </c>
      <c r="AL669" s="16"/>
      <c r="AM669" s="16">
        <f>SUM(AK669:AL669)</f>
        <v>0</v>
      </c>
    </row>
    <row r="670" spans="1:39" ht="47.25" hidden="1" outlineLevel="5" x14ac:dyDescent="0.2">
      <c r="A670" s="137" t="s">
        <v>381</v>
      </c>
      <c r="B670" s="137" t="s">
        <v>383</v>
      </c>
      <c r="C670" s="137" t="s">
        <v>387</v>
      </c>
      <c r="D670" s="137"/>
      <c r="E670" s="13" t="s">
        <v>388</v>
      </c>
      <c r="F670" s="4">
        <f t="shared" ref="F670:U670" si="516">F671</f>
        <v>4372.8</v>
      </c>
      <c r="G670" s="4">
        <f t="shared" si="516"/>
        <v>0</v>
      </c>
      <c r="H670" s="4">
        <f t="shared" si="516"/>
        <v>4372.8</v>
      </c>
      <c r="I670" s="4">
        <f t="shared" si="516"/>
        <v>0</v>
      </c>
      <c r="J670" s="4">
        <f t="shared" si="516"/>
        <v>0</v>
      </c>
      <c r="K670" s="4">
        <f t="shared" si="516"/>
        <v>0</v>
      </c>
      <c r="L670" s="4">
        <f t="shared" si="516"/>
        <v>4372.8</v>
      </c>
      <c r="M670" s="4">
        <f t="shared" si="516"/>
        <v>0</v>
      </c>
      <c r="N670" s="4">
        <f t="shared" si="516"/>
        <v>4372.8</v>
      </c>
      <c r="O670" s="4">
        <f t="shared" si="516"/>
        <v>-4372.8</v>
      </c>
      <c r="P670" s="4">
        <f t="shared" si="516"/>
        <v>0</v>
      </c>
      <c r="Q670" s="4">
        <f t="shared" si="516"/>
        <v>0</v>
      </c>
      <c r="R670" s="4">
        <f t="shared" si="516"/>
        <v>0</v>
      </c>
      <c r="S670" s="4">
        <f t="shared" si="516"/>
        <v>0</v>
      </c>
      <c r="T670" s="4">
        <f t="shared" si="516"/>
        <v>0</v>
      </c>
      <c r="U670" s="4">
        <f t="shared" si="516"/>
        <v>0</v>
      </c>
      <c r="V670" s="4"/>
      <c r="W670" s="4">
        <f t="shared" ref="W670:AF670" si="517">W671</f>
        <v>0</v>
      </c>
      <c r="X670" s="4">
        <f t="shared" si="517"/>
        <v>0</v>
      </c>
      <c r="Y670" s="4">
        <f t="shared" si="517"/>
        <v>0</v>
      </c>
      <c r="Z670" s="4">
        <f t="shared" si="517"/>
        <v>0</v>
      </c>
      <c r="AA670" s="4">
        <f t="shared" si="517"/>
        <v>0</v>
      </c>
      <c r="AB670" s="4">
        <f t="shared" si="517"/>
        <v>0</v>
      </c>
      <c r="AC670" s="4">
        <f t="shared" si="517"/>
        <v>0</v>
      </c>
      <c r="AD670" s="4">
        <f t="shared" si="517"/>
        <v>0</v>
      </c>
      <c r="AE670" s="4">
        <f t="shared" si="517"/>
        <v>0</v>
      </c>
      <c r="AF670" s="4">
        <f t="shared" si="517"/>
        <v>0</v>
      </c>
      <c r="AG670" s="4"/>
      <c r="AH670" s="4">
        <f t="shared" ref="AH670:AM670" si="518">AH671</f>
        <v>0</v>
      </c>
      <c r="AI670" s="4">
        <f t="shared" si="518"/>
        <v>0</v>
      </c>
      <c r="AJ670" s="4">
        <f t="shared" si="518"/>
        <v>0</v>
      </c>
      <c r="AK670" s="4">
        <f t="shared" si="518"/>
        <v>0</v>
      </c>
      <c r="AL670" s="4">
        <f t="shared" si="518"/>
        <v>0</v>
      </c>
      <c r="AM670" s="4">
        <f t="shared" si="518"/>
        <v>0</v>
      </c>
    </row>
    <row r="671" spans="1:39" ht="31.5" hidden="1" outlineLevel="7" x14ac:dyDescent="0.2">
      <c r="A671" s="138" t="s">
        <v>381</v>
      </c>
      <c r="B671" s="138" t="s">
        <v>383</v>
      </c>
      <c r="C671" s="138" t="s">
        <v>387</v>
      </c>
      <c r="D671" s="138" t="s">
        <v>92</v>
      </c>
      <c r="E671" s="11" t="s">
        <v>93</v>
      </c>
      <c r="F671" s="5">
        <v>4372.8</v>
      </c>
      <c r="G671" s="5"/>
      <c r="H671" s="5">
        <f>SUM(F671:G671)</f>
        <v>4372.8</v>
      </c>
      <c r="I671" s="5"/>
      <c r="J671" s="5"/>
      <c r="K671" s="5"/>
      <c r="L671" s="5">
        <f>SUM(H671:K671)</f>
        <v>4372.8</v>
      </c>
      <c r="M671" s="5"/>
      <c r="N671" s="5">
        <f>SUM(L671:M671)</f>
        <v>4372.8</v>
      </c>
      <c r="O671" s="5">
        <v>-4372.8</v>
      </c>
      <c r="P671" s="5"/>
      <c r="Q671" s="5">
        <f>SUM(N671:P671)</f>
        <v>0</v>
      </c>
      <c r="R671" s="5"/>
      <c r="S671" s="5">
        <f>SUM(Q671:R671)</f>
        <v>0</v>
      </c>
      <c r="T671" s="5"/>
      <c r="U671" s="5"/>
      <c r="V671" s="5"/>
      <c r="W671" s="5"/>
      <c r="X671" s="5">
        <f>SUM(V671:W671)</f>
        <v>0</v>
      </c>
      <c r="Y671" s="5"/>
      <c r="Z671" s="5">
        <f>SUM(X671:Y671)</f>
        <v>0</v>
      </c>
      <c r="AA671" s="5"/>
      <c r="AB671" s="5">
        <f>SUM(Z671:AA671)</f>
        <v>0</v>
      </c>
      <c r="AC671" s="5"/>
      <c r="AD671" s="5">
        <f>SUM(AB671:AC671)</f>
        <v>0</v>
      </c>
      <c r="AE671" s="5"/>
      <c r="AF671" s="5"/>
      <c r="AG671" s="5"/>
      <c r="AH671" s="5"/>
      <c r="AI671" s="5">
        <f>SUM(AG671:AH671)</f>
        <v>0</v>
      </c>
      <c r="AJ671" s="5"/>
      <c r="AK671" s="5">
        <f>SUM(AI671:AJ671)</f>
        <v>0</v>
      </c>
      <c r="AL671" s="5"/>
      <c r="AM671" s="5">
        <f>SUM(AK671:AL671)</f>
        <v>0</v>
      </c>
    </row>
    <row r="672" spans="1:39" ht="63" hidden="1" outlineLevel="5" x14ac:dyDescent="0.2">
      <c r="A672" s="137" t="s">
        <v>381</v>
      </c>
      <c r="B672" s="137" t="s">
        <v>383</v>
      </c>
      <c r="C672" s="137" t="s">
        <v>389</v>
      </c>
      <c r="D672" s="137"/>
      <c r="E672" s="13" t="s">
        <v>390</v>
      </c>
      <c r="F672" s="4">
        <f t="shared" ref="F672:AM672" si="519">F673</f>
        <v>2450</v>
      </c>
      <c r="G672" s="4">
        <f t="shared" si="519"/>
        <v>0</v>
      </c>
      <c r="H672" s="4">
        <f t="shared" si="519"/>
        <v>2450</v>
      </c>
      <c r="I672" s="4">
        <f t="shared" si="519"/>
        <v>0</v>
      </c>
      <c r="J672" s="4">
        <f t="shared" si="519"/>
        <v>0</v>
      </c>
      <c r="K672" s="4">
        <f t="shared" si="519"/>
        <v>0</v>
      </c>
      <c r="L672" s="4">
        <f t="shared" si="519"/>
        <v>2450</v>
      </c>
      <c r="M672" s="4">
        <f t="shared" si="519"/>
        <v>0</v>
      </c>
      <c r="N672" s="4">
        <f t="shared" si="519"/>
        <v>2450</v>
      </c>
      <c r="O672" s="4">
        <f t="shared" si="519"/>
        <v>0</v>
      </c>
      <c r="P672" s="4">
        <f t="shared" si="519"/>
        <v>0</v>
      </c>
      <c r="Q672" s="4">
        <f t="shared" si="519"/>
        <v>2450</v>
      </c>
      <c r="R672" s="4">
        <f t="shared" si="519"/>
        <v>0</v>
      </c>
      <c r="S672" s="4">
        <f t="shared" si="519"/>
        <v>2450</v>
      </c>
      <c r="T672" s="4">
        <f t="shared" si="519"/>
        <v>1400</v>
      </c>
      <c r="U672" s="4">
        <f t="shared" si="519"/>
        <v>0</v>
      </c>
      <c r="V672" s="4">
        <f t="shared" si="519"/>
        <v>1400</v>
      </c>
      <c r="W672" s="4">
        <f t="shared" si="519"/>
        <v>0</v>
      </c>
      <c r="X672" s="4">
        <f t="shared" si="519"/>
        <v>1400</v>
      </c>
      <c r="Y672" s="4">
        <f t="shared" si="519"/>
        <v>0</v>
      </c>
      <c r="Z672" s="4">
        <f t="shared" si="519"/>
        <v>1400</v>
      </c>
      <c r="AA672" s="4">
        <f t="shared" si="519"/>
        <v>0</v>
      </c>
      <c r="AB672" s="4">
        <f t="shared" si="519"/>
        <v>1400</v>
      </c>
      <c r="AC672" s="4">
        <f t="shared" si="519"/>
        <v>0</v>
      </c>
      <c r="AD672" s="4">
        <f t="shared" si="519"/>
        <v>1400</v>
      </c>
      <c r="AE672" s="4">
        <f t="shared" si="519"/>
        <v>1050</v>
      </c>
      <c r="AF672" s="4">
        <f t="shared" si="519"/>
        <v>0</v>
      </c>
      <c r="AG672" s="4">
        <f t="shared" si="519"/>
        <v>1050</v>
      </c>
      <c r="AH672" s="4">
        <f t="shared" si="519"/>
        <v>0</v>
      </c>
      <c r="AI672" s="4">
        <f t="shared" si="519"/>
        <v>1050</v>
      </c>
      <c r="AJ672" s="4">
        <f t="shared" si="519"/>
        <v>0</v>
      </c>
      <c r="AK672" s="4">
        <f t="shared" si="519"/>
        <v>1050</v>
      </c>
      <c r="AL672" s="4">
        <f t="shared" si="519"/>
        <v>0</v>
      </c>
      <c r="AM672" s="4">
        <f t="shared" si="519"/>
        <v>1050</v>
      </c>
    </row>
    <row r="673" spans="1:39" ht="31.5" hidden="1" outlineLevel="7" x14ac:dyDescent="0.2">
      <c r="A673" s="138" t="s">
        <v>381</v>
      </c>
      <c r="B673" s="138" t="s">
        <v>383</v>
      </c>
      <c r="C673" s="138" t="s">
        <v>389</v>
      </c>
      <c r="D673" s="138" t="s">
        <v>92</v>
      </c>
      <c r="E673" s="11" t="s">
        <v>93</v>
      </c>
      <c r="F673" s="5">
        <v>2450</v>
      </c>
      <c r="G673" s="5"/>
      <c r="H673" s="5">
        <f>SUM(F673:G673)</f>
        <v>2450</v>
      </c>
      <c r="I673" s="5"/>
      <c r="J673" s="5"/>
      <c r="K673" s="5"/>
      <c r="L673" s="5">
        <f>SUM(H673:K673)</f>
        <v>2450</v>
      </c>
      <c r="M673" s="5"/>
      <c r="N673" s="5">
        <f>SUM(L673:M673)</f>
        <v>2450</v>
      </c>
      <c r="O673" s="5"/>
      <c r="P673" s="5"/>
      <c r="Q673" s="5">
        <f>SUM(N673:P673)</f>
        <v>2450</v>
      </c>
      <c r="R673" s="5"/>
      <c r="S673" s="5">
        <f>SUM(Q673:R673)</f>
        <v>2450</v>
      </c>
      <c r="T673" s="5">
        <v>1400</v>
      </c>
      <c r="U673" s="5"/>
      <c r="V673" s="5">
        <f>SUM(T673:U673)</f>
        <v>1400</v>
      </c>
      <c r="W673" s="5"/>
      <c r="X673" s="5">
        <f>SUM(V673:W673)</f>
        <v>1400</v>
      </c>
      <c r="Y673" s="5"/>
      <c r="Z673" s="5">
        <f>SUM(X673:Y673)</f>
        <v>1400</v>
      </c>
      <c r="AA673" s="5"/>
      <c r="AB673" s="5">
        <f>SUM(Z673:AA673)</f>
        <v>1400</v>
      </c>
      <c r="AC673" s="5"/>
      <c r="AD673" s="5">
        <f>SUM(AB673:AC673)</f>
        <v>1400</v>
      </c>
      <c r="AE673" s="5">
        <v>1050</v>
      </c>
      <c r="AF673" s="5"/>
      <c r="AG673" s="5">
        <f>SUM(AE673:AF673)</f>
        <v>1050</v>
      </c>
      <c r="AH673" s="5"/>
      <c r="AI673" s="5">
        <f>SUM(AG673:AH673)</f>
        <v>1050</v>
      </c>
      <c r="AJ673" s="5"/>
      <c r="AK673" s="5">
        <f>SUM(AI673:AJ673)</f>
        <v>1050</v>
      </c>
      <c r="AL673" s="5"/>
      <c r="AM673" s="5">
        <f>SUM(AK673:AL673)</f>
        <v>1050</v>
      </c>
    </row>
    <row r="674" spans="1:39" ht="31.5" hidden="1" outlineLevel="4" x14ac:dyDescent="0.2">
      <c r="A674" s="137" t="s">
        <v>381</v>
      </c>
      <c r="B674" s="137" t="s">
        <v>383</v>
      </c>
      <c r="C674" s="137" t="s">
        <v>391</v>
      </c>
      <c r="D674" s="137"/>
      <c r="E674" s="13" t="s">
        <v>616</v>
      </c>
      <c r="F674" s="4">
        <f t="shared" ref="F674:U675" si="520">F675</f>
        <v>400</v>
      </c>
      <c r="G674" s="4">
        <f t="shared" si="520"/>
        <v>0</v>
      </c>
      <c r="H674" s="4">
        <f t="shared" si="520"/>
        <v>400</v>
      </c>
      <c r="I674" s="4">
        <f t="shared" si="520"/>
        <v>0</v>
      </c>
      <c r="J674" s="4">
        <f t="shared" si="520"/>
        <v>200</v>
      </c>
      <c r="K674" s="4">
        <f t="shared" si="520"/>
        <v>0</v>
      </c>
      <c r="L674" s="4">
        <f t="shared" si="520"/>
        <v>600</v>
      </c>
      <c r="M674" s="4">
        <f t="shared" si="520"/>
        <v>0</v>
      </c>
      <c r="N674" s="4">
        <f t="shared" si="520"/>
        <v>600</v>
      </c>
      <c r="O674" s="4">
        <f t="shared" si="520"/>
        <v>0</v>
      </c>
      <c r="P674" s="4">
        <f t="shared" si="520"/>
        <v>0</v>
      </c>
      <c r="Q674" s="4">
        <f t="shared" si="520"/>
        <v>600</v>
      </c>
      <c r="R674" s="4">
        <f t="shared" si="520"/>
        <v>0</v>
      </c>
      <c r="S674" s="4">
        <f t="shared" si="520"/>
        <v>600</v>
      </c>
      <c r="T674" s="4">
        <f t="shared" si="520"/>
        <v>0</v>
      </c>
      <c r="U674" s="4">
        <f t="shared" si="520"/>
        <v>0</v>
      </c>
      <c r="V674" s="4"/>
      <c r="W674" s="4">
        <f>W675</f>
        <v>0</v>
      </c>
      <c r="X674" s="4"/>
      <c r="Y674" s="4">
        <f t="shared" ref="Y674:AF675" si="521">Y675</f>
        <v>0</v>
      </c>
      <c r="Z674" s="4">
        <f t="shared" si="521"/>
        <v>0</v>
      </c>
      <c r="AA674" s="4">
        <f t="shared" si="521"/>
        <v>0</v>
      </c>
      <c r="AB674" s="4">
        <f t="shared" si="521"/>
        <v>0</v>
      </c>
      <c r="AC674" s="4">
        <f t="shared" si="521"/>
        <v>0</v>
      </c>
      <c r="AD674" s="4">
        <f t="shared" si="521"/>
        <v>0</v>
      </c>
      <c r="AE674" s="4">
        <f t="shared" si="521"/>
        <v>0</v>
      </c>
      <c r="AF674" s="4">
        <f t="shared" si="521"/>
        <v>0</v>
      </c>
      <c r="AG674" s="4"/>
      <c r="AH674" s="4">
        <f>AH675</f>
        <v>0</v>
      </c>
      <c r="AI674" s="4"/>
      <c r="AJ674" s="4">
        <f t="shared" ref="AJ674:AM675" si="522">AJ675</f>
        <v>0</v>
      </c>
      <c r="AK674" s="4">
        <f t="shared" si="522"/>
        <v>0</v>
      </c>
      <c r="AL674" s="4">
        <f t="shared" si="522"/>
        <v>0</v>
      </c>
      <c r="AM674" s="4">
        <f t="shared" si="522"/>
        <v>0</v>
      </c>
    </row>
    <row r="675" spans="1:39" ht="47.25" hidden="1" outlineLevel="5" x14ac:dyDescent="0.2">
      <c r="A675" s="137" t="s">
        <v>381</v>
      </c>
      <c r="B675" s="137" t="s">
        <v>383</v>
      </c>
      <c r="C675" s="137" t="s">
        <v>392</v>
      </c>
      <c r="D675" s="137"/>
      <c r="E675" s="13" t="s">
        <v>393</v>
      </c>
      <c r="F675" s="4">
        <f t="shared" si="520"/>
        <v>400</v>
      </c>
      <c r="G675" s="4">
        <f t="shared" si="520"/>
        <v>0</v>
      </c>
      <c r="H675" s="4">
        <f t="shared" si="520"/>
        <v>400</v>
      </c>
      <c r="I675" s="4">
        <f t="shared" si="520"/>
        <v>0</v>
      </c>
      <c r="J675" s="4">
        <f t="shared" si="520"/>
        <v>200</v>
      </c>
      <c r="K675" s="4">
        <f t="shared" si="520"/>
        <v>0</v>
      </c>
      <c r="L675" s="4">
        <f t="shared" si="520"/>
        <v>600</v>
      </c>
      <c r="M675" s="4">
        <f t="shared" si="520"/>
        <v>0</v>
      </c>
      <c r="N675" s="4">
        <f t="shared" si="520"/>
        <v>600</v>
      </c>
      <c r="O675" s="4">
        <f t="shared" si="520"/>
        <v>0</v>
      </c>
      <c r="P675" s="4">
        <f t="shared" si="520"/>
        <v>0</v>
      </c>
      <c r="Q675" s="4">
        <f t="shared" si="520"/>
        <v>600</v>
      </c>
      <c r="R675" s="4">
        <f t="shared" si="520"/>
        <v>0</v>
      </c>
      <c r="S675" s="4">
        <f t="shared" si="520"/>
        <v>600</v>
      </c>
      <c r="T675" s="4">
        <f t="shared" si="520"/>
        <v>0</v>
      </c>
      <c r="U675" s="4">
        <f t="shared" si="520"/>
        <v>0</v>
      </c>
      <c r="V675" s="4"/>
      <c r="W675" s="4">
        <f>W676</f>
        <v>0</v>
      </c>
      <c r="X675" s="4"/>
      <c r="Y675" s="4">
        <f t="shared" si="521"/>
        <v>0</v>
      </c>
      <c r="Z675" s="4">
        <f t="shared" si="521"/>
        <v>0</v>
      </c>
      <c r="AA675" s="4">
        <f t="shared" si="521"/>
        <v>0</v>
      </c>
      <c r="AB675" s="4">
        <f t="shared" si="521"/>
        <v>0</v>
      </c>
      <c r="AC675" s="4">
        <f t="shared" si="521"/>
        <v>0</v>
      </c>
      <c r="AD675" s="4">
        <f t="shared" si="521"/>
        <v>0</v>
      </c>
      <c r="AE675" s="4">
        <f t="shared" si="521"/>
        <v>0</v>
      </c>
      <c r="AF675" s="4">
        <f t="shared" si="521"/>
        <v>0</v>
      </c>
      <c r="AG675" s="4"/>
      <c r="AH675" s="4">
        <f>AH676</f>
        <v>0</v>
      </c>
      <c r="AI675" s="4"/>
      <c r="AJ675" s="4">
        <f t="shared" si="522"/>
        <v>0</v>
      </c>
      <c r="AK675" s="4">
        <f t="shared" si="522"/>
        <v>0</v>
      </c>
      <c r="AL675" s="4">
        <f t="shared" si="522"/>
        <v>0</v>
      </c>
      <c r="AM675" s="4">
        <f t="shared" si="522"/>
        <v>0</v>
      </c>
    </row>
    <row r="676" spans="1:39" ht="31.5" hidden="1" outlineLevel="7" x14ac:dyDescent="0.2">
      <c r="A676" s="138" t="s">
        <v>381</v>
      </c>
      <c r="B676" s="138" t="s">
        <v>383</v>
      </c>
      <c r="C676" s="138" t="s">
        <v>392</v>
      </c>
      <c r="D676" s="138" t="s">
        <v>92</v>
      </c>
      <c r="E676" s="11" t="s">
        <v>93</v>
      </c>
      <c r="F676" s="5">
        <v>400</v>
      </c>
      <c r="G676" s="5"/>
      <c r="H676" s="5">
        <f>SUM(F676:G676)</f>
        <v>400</v>
      </c>
      <c r="I676" s="5"/>
      <c r="J676" s="5">
        <v>200</v>
      </c>
      <c r="K676" s="5"/>
      <c r="L676" s="5">
        <f>SUM(H676:K676)</f>
        <v>600</v>
      </c>
      <c r="M676" s="5"/>
      <c r="N676" s="5">
        <f>SUM(L676:M676)</f>
        <v>600</v>
      </c>
      <c r="O676" s="5"/>
      <c r="P676" s="5"/>
      <c r="Q676" s="5">
        <f>SUM(N676:P676)</f>
        <v>600</v>
      </c>
      <c r="R676" s="5"/>
      <c r="S676" s="5">
        <f>SUM(Q676:R676)</f>
        <v>600</v>
      </c>
      <c r="T676" s="5"/>
      <c r="U676" s="5"/>
      <c r="V676" s="5"/>
      <c r="W676" s="5"/>
      <c r="X676" s="5"/>
      <c r="Y676" s="5"/>
      <c r="Z676" s="5">
        <f>SUM(X676:Y676)</f>
        <v>0</v>
      </c>
      <c r="AA676" s="5"/>
      <c r="AB676" s="5">
        <f>SUM(Z676:AA676)</f>
        <v>0</v>
      </c>
      <c r="AC676" s="5"/>
      <c r="AD676" s="5">
        <f>SUM(AB676:AC676)</f>
        <v>0</v>
      </c>
      <c r="AE676" s="5"/>
      <c r="AF676" s="5"/>
      <c r="AG676" s="5"/>
      <c r="AH676" s="5"/>
      <c r="AI676" s="5"/>
      <c r="AJ676" s="5"/>
      <c r="AK676" s="5">
        <f>SUM(AI676:AJ676)</f>
        <v>0</v>
      </c>
      <c r="AL676" s="5"/>
      <c r="AM676" s="5">
        <f>SUM(AK676:AL676)</f>
        <v>0</v>
      </c>
    </row>
    <row r="677" spans="1:39" ht="31.5" hidden="1" outlineLevel="3" x14ac:dyDescent="0.2">
      <c r="A677" s="137" t="s">
        <v>381</v>
      </c>
      <c r="B677" s="137" t="s">
        <v>383</v>
      </c>
      <c r="C677" s="137" t="s">
        <v>394</v>
      </c>
      <c r="D677" s="137"/>
      <c r="E677" s="13" t="s">
        <v>395</v>
      </c>
      <c r="F677" s="4">
        <f t="shared" ref="F677:AM677" si="523">F678+F681</f>
        <v>631733.6</v>
      </c>
      <c r="G677" s="4">
        <f t="shared" si="523"/>
        <v>1420.9</v>
      </c>
      <c r="H677" s="4">
        <f t="shared" si="523"/>
        <v>633154.5</v>
      </c>
      <c r="I677" s="4">
        <f t="shared" si="523"/>
        <v>-198.22524000000001</v>
      </c>
      <c r="J677" s="4">
        <f t="shared" si="523"/>
        <v>0</v>
      </c>
      <c r="K677" s="4">
        <f t="shared" si="523"/>
        <v>0</v>
      </c>
      <c r="L677" s="4">
        <f t="shared" si="523"/>
        <v>632956.27476000006</v>
      </c>
      <c r="M677" s="4">
        <f t="shared" si="523"/>
        <v>2196.8879999999999</v>
      </c>
      <c r="N677" s="4">
        <f t="shared" si="523"/>
        <v>635153.16276000009</v>
      </c>
      <c r="O677" s="4">
        <f t="shared" si="523"/>
        <v>2766</v>
      </c>
      <c r="P677" s="4">
        <f t="shared" si="523"/>
        <v>0</v>
      </c>
      <c r="Q677" s="4">
        <f t="shared" si="523"/>
        <v>637919.16276000009</v>
      </c>
      <c r="R677" s="4">
        <f t="shared" si="523"/>
        <v>0</v>
      </c>
      <c r="S677" s="4">
        <f t="shared" si="523"/>
        <v>637919.16276000009</v>
      </c>
      <c r="T677" s="4">
        <f t="shared" si="523"/>
        <v>613027</v>
      </c>
      <c r="U677" s="4">
        <f t="shared" si="523"/>
        <v>5708.7</v>
      </c>
      <c r="V677" s="4">
        <f t="shared" si="523"/>
        <v>618735.69999999995</v>
      </c>
      <c r="W677" s="4">
        <f t="shared" si="523"/>
        <v>0</v>
      </c>
      <c r="X677" s="4">
        <f t="shared" si="523"/>
        <v>618735.69999999995</v>
      </c>
      <c r="Y677" s="4">
        <f t="shared" si="523"/>
        <v>0</v>
      </c>
      <c r="Z677" s="4">
        <f t="shared" si="523"/>
        <v>618735.69999999995</v>
      </c>
      <c r="AA677" s="4">
        <f t="shared" si="523"/>
        <v>179.6</v>
      </c>
      <c r="AB677" s="4">
        <f t="shared" si="523"/>
        <v>618915.30000000005</v>
      </c>
      <c r="AC677" s="4">
        <f t="shared" si="523"/>
        <v>0</v>
      </c>
      <c r="AD677" s="4">
        <f t="shared" si="523"/>
        <v>618915.30000000005</v>
      </c>
      <c r="AE677" s="4">
        <f t="shared" si="523"/>
        <v>609509.60000000009</v>
      </c>
      <c r="AF677" s="4">
        <f t="shared" si="523"/>
        <v>5674.4</v>
      </c>
      <c r="AG677" s="4">
        <f t="shared" si="523"/>
        <v>615184</v>
      </c>
      <c r="AH677" s="4">
        <f t="shared" si="523"/>
        <v>0</v>
      </c>
      <c r="AI677" s="4">
        <f t="shared" si="523"/>
        <v>615184</v>
      </c>
      <c r="AJ677" s="4">
        <f t="shared" si="523"/>
        <v>186.6</v>
      </c>
      <c r="AK677" s="4">
        <f t="shared" si="523"/>
        <v>615370.60000000009</v>
      </c>
      <c r="AL677" s="4">
        <f t="shared" si="523"/>
        <v>0</v>
      </c>
      <c r="AM677" s="4">
        <f t="shared" si="523"/>
        <v>615370.60000000009</v>
      </c>
    </row>
    <row r="678" spans="1:39" ht="31.5" hidden="1" outlineLevel="4" x14ac:dyDescent="0.2">
      <c r="A678" s="137" t="s">
        <v>381</v>
      </c>
      <c r="B678" s="137" t="s">
        <v>383</v>
      </c>
      <c r="C678" s="137" t="s">
        <v>396</v>
      </c>
      <c r="D678" s="137"/>
      <c r="E678" s="13" t="s">
        <v>57</v>
      </c>
      <c r="F678" s="4">
        <f t="shared" ref="F678:O679" si="524">F679</f>
        <v>123225.9</v>
      </c>
      <c r="G678" s="4">
        <f t="shared" si="524"/>
        <v>0</v>
      </c>
      <c r="H678" s="4">
        <f t="shared" si="524"/>
        <v>123225.9</v>
      </c>
      <c r="I678" s="4">
        <f t="shared" si="524"/>
        <v>0</v>
      </c>
      <c r="J678" s="4">
        <f t="shared" si="524"/>
        <v>0</v>
      </c>
      <c r="K678" s="4">
        <f t="shared" si="524"/>
        <v>0</v>
      </c>
      <c r="L678" s="4">
        <f t="shared" si="524"/>
        <v>123225.9</v>
      </c>
      <c r="M678" s="4">
        <f t="shared" si="524"/>
        <v>1735.14</v>
      </c>
      <c r="N678" s="4">
        <f t="shared" si="524"/>
        <v>124961.04</v>
      </c>
      <c r="O678" s="4">
        <f t="shared" si="524"/>
        <v>0</v>
      </c>
      <c r="P678" s="4">
        <f t="shared" ref="P678:Y679" si="525">P679</f>
        <v>0</v>
      </c>
      <c r="Q678" s="4">
        <f t="shared" si="525"/>
        <v>124961.04</v>
      </c>
      <c r="R678" s="4">
        <f t="shared" si="525"/>
        <v>0</v>
      </c>
      <c r="S678" s="4">
        <f t="shared" si="525"/>
        <v>124961.04</v>
      </c>
      <c r="T678" s="4">
        <f t="shared" si="525"/>
        <v>110900</v>
      </c>
      <c r="U678" s="4">
        <f t="shared" si="525"/>
        <v>0</v>
      </c>
      <c r="V678" s="4">
        <f t="shared" si="525"/>
        <v>110900</v>
      </c>
      <c r="W678" s="4">
        <f t="shared" si="525"/>
        <v>0</v>
      </c>
      <c r="X678" s="4">
        <f t="shared" si="525"/>
        <v>110900</v>
      </c>
      <c r="Y678" s="4">
        <f t="shared" si="525"/>
        <v>0</v>
      </c>
      <c r="Z678" s="4">
        <f t="shared" ref="Z678:AI679" si="526">Z679</f>
        <v>110900</v>
      </c>
      <c r="AA678" s="4">
        <f t="shared" si="526"/>
        <v>0</v>
      </c>
      <c r="AB678" s="4">
        <f t="shared" si="526"/>
        <v>110900</v>
      </c>
      <c r="AC678" s="4">
        <f t="shared" si="526"/>
        <v>0</v>
      </c>
      <c r="AD678" s="4">
        <f t="shared" si="526"/>
        <v>110900</v>
      </c>
      <c r="AE678" s="4">
        <f t="shared" si="526"/>
        <v>110900</v>
      </c>
      <c r="AF678" s="4">
        <f t="shared" si="526"/>
        <v>0</v>
      </c>
      <c r="AG678" s="4">
        <f t="shared" si="526"/>
        <v>110900</v>
      </c>
      <c r="AH678" s="4">
        <f t="shared" si="526"/>
        <v>0</v>
      </c>
      <c r="AI678" s="4">
        <f t="shared" si="526"/>
        <v>110900</v>
      </c>
      <c r="AJ678" s="4">
        <f t="shared" ref="AJ678:AM679" si="527">AJ679</f>
        <v>0</v>
      </c>
      <c r="AK678" s="4">
        <f t="shared" si="527"/>
        <v>110900</v>
      </c>
      <c r="AL678" s="4">
        <f t="shared" si="527"/>
        <v>0</v>
      </c>
      <c r="AM678" s="4">
        <f t="shared" si="527"/>
        <v>110900</v>
      </c>
    </row>
    <row r="679" spans="1:39" ht="31.5" hidden="1" outlineLevel="5" x14ac:dyDescent="0.2">
      <c r="A679" s="137" t="s">
        <v>381</v>
      </c>
      <c r="B679" s="137" t="s">
        <v>383</v>
      </c>
      <c r="C679" s="137" t="s">
        <v>397</v>
      </c>
      <c r="D679" s="137"/>
      <c r="E679" s="13" t="s">
        <v>398</v>
      </c>
      <c r="F679" s="4">
        <f t="shared" si="524"/>
        <v>123225.9</v>
      </c>
      <c r="G679" s="4">
        <f t="shared" si="524"/>
        <v>0</v>
      </c>
      <c r="H679" s="4">
        <f t="shared" si="524"/>
        <v>123225.9</v>
      </c>
      <c r="I679" s="4">
        <f t="shared" si="524"/>
        <v>0</v>
      </c>
      <c r="J679" s="4">
        <f t="shared" si="524"/>
        <v>0</v>
      </c>
      <c r="K679" s="4">
        <f t="shared" si="524"/>
        <v>0</v>
      </c>
      <c r="L679" s="4">
        <f t="shared" si="524"/>
        <v>123225.9</v>
      </c>
      <c r="M679" s="4">
        <f t="shared" si="524"/>
        <v>1735.14</v>
      </c>
      <c r="N679" s="4">
        <f t="shared" si="524"/>
        <v>124961.04</v>
      </c>
      <c r="O679" s="4">
        <f t="shared" si="524"/>
        <v>0</v>
      </c>
      <c r="P679" s="4">
        <f t="shared" si="525"/>
        <v>0</v>
      </c>
      <c r="Q679" s="4">
        <f t="shared" si="525"/>
        <v>124961.04</v>
      </c>
      <c r="R679" s="4">
        <f t="shared" si="525"/>
        <v>0</v>
      </c>
      <c r="S679" s="4">
        <f t="shared" si="525"/>
        <v>124961.04</v>
      </c>
      <c r="T679" s="4">
        <f t="shared" si="525"/>
        <v>110900</v>
      </c>
      <c r="U679" s="4">
        <f t="shared" si="525"/>
        <v>0</v>
      </c>
      <c r="V679" s="4">
        <f t="shared" si="525"/>
        <v>110900</v>
      </c>
      <c r="W679" s="4">
        <f t="shared" si="525"/>
        <v>0</v>
      </c>
      <c r="X679" s="4">
        <f t="shared" si="525"/>
        <v>110900</v>
      </c>
      <c r="Y679" s="4">
        <f t="shared" si="525"/>
        <v>0</v>
      </c>
      <c r="Z679" s="4">
        <f t="shared" si="526"/>
        <v>110900</v>
      </c>
      <c r="AA679" s="4">
        <f t="shared" si="526"/>
        <v>0</v>
      </c>
      <c r="AB679" s="4">
        <f t="shared" si="526"/>
        <v>110900</v>
      </c>
      <c r="AC679" s="4">
        <f t="shared" si="526"/>
        <v>0</v>
      </c>
      <c r="AD679" s="4">
        <f t="shared" si="526"/>
        <v>110900</v>
      </c>
      <c r="AE679" s="4">
        <f t="shared" si="526"/>
        <v>110900</v>
      </c>
      <c r="AF679" s="4">
        <f t="shared" si="526"/>
        <v>0</v>
      </c>
      <c r="AG679" s="4">
        <f t="shared" si="526"/>
        <v>110900</v>
      </c>
      <c r="AH679" s="4">
        <f t="shared" si="526"/>
        <v>0</v>
      </c>
      <c r="AI679" s="4">
        <f t="shared" si="526"/>
        <v>110900</v>
      </c>
      <c r="AJ679" s="4">
        <f t="shared" si="527"/>
        <v>0</v>
      </c>
      <c r="AK679" s="4">
        <f t="shared" si="527"/>
        <v>110900</v>
      </c>
      <c r="AL679" s="4">
        <f t="shared" si="527"/>
        <v>0</v>
      </c>
      <c r="AM679" s="4">
        <f t="shared" si="527"/>
        <v>110900</v>
      </c>
    </row>
    <row r="680" spans="1:39" ht="31.5" hidden="1" outlineLevel="7" x14ac:dyDescent="0.2">
      <c r="A680" s="138" t="s">
        <v>381</v>
      </c>
      <c r="B680" s="138" t="s">
        <v>383</v>
      </c>
      <c r="C680" s="138" t="s">
        <v>397</v>
      </c>
      <c r="D680" s="138" t="s">
        <v>92</v>
      </c>
      <c r="E680" s="11" t="s">
        <v>93</v>
      </c>
      <c r="F680" s="5">
        <v>123225.9</v>
      </c>
      <c r="G680" s="5"/>
      <c r="H680" s="5">
        <f>SUM(F680:G680)</f>
        <v>123225.9</v>
      </c>
      <c r="I680" s="5"/>
      <c r="J680" s="5"/>
      <c r="K680" s="5"/>
      <c r="L680" s="5">
        <f>SUM(H680:K680)</f>
        <v>123225.9</v>
      </c>
      <c r="M680" s="5">
        <v>1735.14</v>
      </c>
      <c r="N680" s="5">
        <f>SUM(L680:M680)</f>
        <v>124961.04</v>
      </c>
      <c r="O680" s="5"/>
      <c r="P680" s="5"/>
      <c r="Q680" s="5">
        <f>SUM(N680:P680)</f>
        <v>124961.04</v>
      </c>
      <c r="R680" s="5"/>
      <c r="S680" s="5">
        <f>SUM(Q680:R680)</f>
        <v>124961.04</v>
      </c>
      <c r="T680" s="5">
        <v>110900</v>
      </c>
      <c r="U680" s="5"/>
      <c r="V680" s="5">
        <f>SUM(T680:U680)</f>
        <v>110900</v>
      </c>
      <c r="W680" s="5"/>
      <c r="X680" s="5">
        <f>SUM(V680:W680)</f>
        <v>110900</v>
      </c>
      <c r="Y680" s="5"/>
      <c r="Z680" s="5">
        <f>SUM(X680:Y680)</f>
        <v>110900</v>
      </c>
      <c r="AA680" s="5"/>
      <c r="AB680" s="5">
        <f>SUM(Z680:AA680)</f>
        <v>110900</v>
      </c>
      <c r="AC680" s="5"/>
      <c r="AD680" s="5">
        <f>SUM(AB680:AC680)</f>
        <v>110900</v>
      </c>
      <c r="AE680" s="5">
        <v>110900</v>
      </c>
      <c r="AF680" s="5"/>
      <c r="AG680" s="5">
        <f>SUM(AE680:AF680)</f>
        <v>110900</v>
      </c>
      <c r="AH680" s="5"/>
      <c r="AI680" s="5">
        <f>SUM(AG680:AH680)</f>
        <v>110900</v>
      </c>
      <c r="AJ680" s="5"/>
      <c r="AK680" s="5">
        <f>SUM(AI680:AJ680)</f>
        <v>110900</v>
      </c>
      <c r="AL680" s="5"/>
      <c r="AM680" s="5">
        <f>SUM(AK680:AL680)</f>
        <v>110900</v>
      </c>
    </row>
    <row r="681" spans="1:39" ht="31.5" hidden="1" outlineLevel="4" x14ac:dyDescent="0.2">
      <c r="A681" s="137" t="s">
        <v>381</v>
      </c>
      <c r="B681" s="137" t="s">
        <v>383</v>
      </c>
      <c r="C681" s="137" t="s">
        <v>399</v>
      </c>
      <c r="D681" s="137"/>
      <c r="E681" s="13" t="s">
        <v>400</v>
      </c>
      <c r="F681" s="4">
        <f t="shared" ref="F681:AM681" si="528">F682+F684</f>
        <v>508507.7</v>
      </c>
      <c r="G681" s="4">
        <f t="shared" si="528"/>
        <v>1420.9</v>
      </c>
      <c r="H681" s="4">
        <f t="shared" si="528"/>
        <v>509928.60000000003</v>
      </c>
      <c r="I681" s="4">
        <f t="shared" si="528"/>
        <v>-198.22524000000001</v>
      </c>
      <c r="J681" s="4">
        <f t="shared" si="528"/>
        <v>0</v>
      </c>
      <c r="K681" s="4">
        <f t="shared" si="528"/>
        <v>0</v>
      </c>
      <c r="L681" s="4">
        <f t="shared" si="528"/>
        <v>509730.37476000004</v>
      </c>
      <c r="M681" s="4">
        <f t="shared" si="528"/>
        <v>461.74799999999999</v>
      </c>
      <c r="N681" s="4">
        <f t="shared" si="528"/>
        <v>510192.12276000006</v>
      </c>
      <c r="O681" s="4">
        <f t="shared" si="528"/>
        <v>2766</v>
      </c>
      <c r="P681" s="4">
        <f t="shared" si="528"/>
        <v>0</v>
      </c>
      <c r="Q681" s="4">
        <f t="shared" si="528"/>
        <v>512958.12276000006</v>
      </c>
      <c r="R681" s="4">
        <f t="shared" si="528"/>
        <v>0</v>
      </c>
      <c r="S681" s="4">
        <f t="shared" si="528"/>
        <v>512958.12276000006</v>
      </c>
      <c r="T681" s="4">
        <f t="shared" si="528"/>
        <v>502127</v>
      </c>
      <c r="U681" s="4">
        <f t="shared" si="528"/>
        <v>5708.7</v>
      </c>
      <c r="V681" s="4">
        <f t="shared" si="528"/>
        <v>507835.7</v>
      </c>
      <c r="W681" s="4">
        <f t="shared" si="528"/>
        <v>0</v>
      </c>
      <c r="X681" s="4">
        <f t="shared" si="528"/>
        <v>507835.7</v>
      </c>
      <c r="Y681" s="4">
        <f t="shared" si="528"/>
        <v>0</v>
      </c>
      <c r="Z681" s="4">
        <f t="shared" si="528"/>
        <v>507835.7</v>
      </c>
      <c r="AA681" s="4">
        <f t="shared" si="528"/>
        <v>179.6</v>
      </c>
      <c r="AB681" s="4">
        <f t="shared" si="528"/>
        <v>508015.3</v>
      </c>
      <c r="AC681" s="4">
        <f t="shared" si="528"/>
        <v>0</v>
      </c>
      <c r="AD681" s="4">
        <f t="shared" si="528"/>
        <v>508015.3</v>
      </c>
      <c r="AE681" s="4">
        <f t="shared" si="528"/>
        <v>498609.60000000003</v>
      </c>
      <c r="AF681" s="4">
        <f t="shared" si="528"/>
        <v>5674.4</v>
      </c>
      <c r="AG681" s="4">
        <f t="shared" si="528"/>
        <v>504284.00000000006</v>
      </c>
      <c r="AH681" s="4">
        <f t="shared" si="528"/>
        <v>0</v>
      </c>
      <c r="AI681" s="4">
        <f t="shared" si="528"/>
        <v>504284.00000000006</v>
      </c>
      <c r="AJ681" s="4">
        <f t="shared" si="528"/>
        <v>186.6</v>
      </c>
      <c r="AK681" s="4">
        <f t="shared" si="528"/>
        <v>504470.60000000003</v>
      </c>
      <c r="AL681" s="4">
        <f t="shared" si="528"/>
        <v>0</v>
      </c>
      <c r="AM681" s="4">
        <f t="shared" si="528"/>
        <v>504470.60000000003</v>
      </c>
    </row>
    <row r="682" spans="1:39" ht="47.25" hidden="1" outlineLevel="5" x14ac:dyDescent="0.2">
      <c r="A682" s="137" t="s">
        <v>381</v>
      </c>
      <c r="B682" s="137" t="s">
        <v>383</v>
      </c>
      <c r="C682" s="137" t="s">
        <v>401</v>
      </c>
      <c r="D682" s="137"/>
      <c r="E682" s="13" t="s">
        <v>402</v>
      </c>
      <c r="F682" s="4">
        <f t="shared" ref="F682:AM682" si="529">F683</f>
        <v>4586</v>
      </c>
      <c r="G682" s="4">
        <f t="shared" si="529"/>
        <v>0</v>
      </c>
      <c r="H682" s="4">
        <f t="shared" si="529"/>
        <v>4586</v>
      </c>
      <c r="I682" s="4">
        <f t="shared" si="529"/>
        <v>0</v>
      </c>
      <c r="J682" s="4">
        <f t="shared" si="529"/>
        <v>0</v>
      </c>
      <c r="K682" s="4">
        <f t="shared" si="529"/>
        <v>0</v>
      </c>
      <c r="L682" s="4">
        <f t="shared" si="529"/>
        <v>4586</v>
      </c>
      <c r="M682" s="4">
        <f t="shared" si="529"/>
        <v>461.74799999999999</v>
      </c>
      <c r="N682" s="4">
        <f t="shared" si="529"/>
        <v>5047.7479999999996</v>
      </c>
      <c r="O682" s="4">
        <f t="shared" si="529"/>
        <v>0</v>
      </c>
      <c r="P682" s="4">
        <f t="shared" si="529"/>
        <v>0</v>
      </c>
      <c r="Q682" s="4">
        <f t="shared" si="529"/>
        <v>5047.7479999999996</v>
      </c>
      <c r="R682" s="4">
        <f t="shared" si="529"/>
        <v>0</v>
      </c>
      <c r="S682" s="4">
        <f t="shared" si="529"/>
        <v>5047.7479999999996</v>
      </c>
      <c r="T682" s="4">
        <f t="shared" si="529"/>
        <v>4150</v>
      </c>
      <c r="U682" s="4">
        <f t="shared" si="529"/>
        <v>0</v>
      </c>
      <c r="V682" s="4">
        <f t="shared" si="529"/>
        <v>4150</v>
      </c>
      <c r="W682" s="4">
        <f t="shared" si="529"/>
        <v>0</v>
      </c>
      <c r="X682" s="4">
        <f t="shared" si="529"/>
        <v>4150</v>
      </c>
      <c r="Y682" s="4">
        <f t="shared" si="529"/>
        <v>0</v>
      </c>
      <c r="Z682" s="4">
        <f t="shared" si="529"/>
        <v>4150</v>
      </c>
      <c r="AA682" s="4">
        <f t="shared" si="529"/>
        <v>0</v>
      </c>
      <c r="AB682" s="4">
        <f t="shared" si="529"/>
        <v>4150</v>
      </c>
      <c r="AC682" s="4">
        <f t="shared" si="529"/>
        <v>0</v>
      </c>
      <c r="AD682" s="4">
        <f t="shared" si="529"/>
        <v>4150</v>
      </c>
      <c r="AE682" s="4">
        <f t="shared" si="529"/>
        <v>4150</v>
      </c>
      <c r="AF682" s="4">
        <f t="shared" si="529"/>
        <v>0</v>
      </c>
      <c r="AG682" s="4">
        <f t="shared" si="529"/>
        <v>4150</v>
      </c>
      <c r="AH682" s="4">
        <f t="shared" si="529"/>
        <v>0</v>
      </c>
      <c r="AI682" s="4">
        <f t="shared" si="529"/>
        <v>4150</v>
      </c>
      <c r="AJ682" s="4">
        <f t="shared" si="529"/>
        <v>0</v>
      </c>
      <c r="AK682" s="4">
        <f t="shared" si="529"/>
        <v>4150</v>
      </c>
      <c r="AL682" s="4">
        <f t="shared" si="529"/>
        <v>0</v>
      </c>
      <c r="AM682" s="4">
        <f t="shared" si="529"/>
        <v>4150</v>
      </c>
    </row>
    <row r="683" spans="1:39" ht="31.5" hidden="1" outlineLevel="7" x14ac:dyDescent="0.2">
      <c r="A683" s="138" t="s">
        <v>381</v>
      </c>
      <c r="B683" s="138" t="s">
        <v>383</v>
      </c>
      <c r="C683" s="138" t="s">
        <v>401</v>
      </c>
      <c r="D683" s="138" t="s">
        <v>92</v>
      </c>
      <c r="E683" s="11" t="s">
        <v>93</v>
      </c>
      <c r="F683" s="5">
        <v>4586</v>
      </c>
      <c r="G683" s="5"/>
      <c r="H683" s="5">
        <f>SUM(F683:G683)</f>
        <v>4586</v>
      </c>
      <c r="I683" s="5"/>
      <c r="J683" s="5"/>
      <c r="K683" s="5"/>
      <c r="L683" s="5">
        <f>SUM(H683:K683)</f>
        <v>4586</v>
      </c>
      <c r="M683" s="5">
        <v>461.74799999999999</v>
      </c>
      <c r="N683" s="5">
        <f>SUM(L683:M683)</f>
        <v>5047.7479999999996</v>
      </c>
      <c r="O683" s="5"/>
      <c r="P683" s="5"/>
      <c r="Q683" s="5">
        <f>SUM(N683:P683)</f>
        <v>5047.7479999999996</v>
      </c>
      <c r="R683" s="5"/>
      <c r="S683" s="5">
        <f>SUM(Q683:R683)</f>
        <v>5047.7479999999996</v>
      </c>
      <c r="T683" s="5">
        <v>4150</v>
      </c>
      <c r="U683" s="5"/>
      <c r="V683" s="5">
        <f>SUM(T683:U683)</f>
        <v>4150</v>
      </c>
      <c r="W683" s="5"/>
      <c r="X683" s="5">
        <f>SUM(V683:W683)</f>
        <v>4150</v>
      </c>
      <c r="Y683" s="5"/>
      <c r="Z683" s="5">
        <f>SUM(X683:Y683)</f>
        <v>4150</v>
      </c>
      <c r="AA683" s="5"/>
      <c r="AB683" s="5">
        <f>SUM(Z683:AA683)</f>
        <v>4150</v>
      </c>
      <c r="AC683" s="5"/>
      <c r="AD683" s="5">
        <f>SUM(AB683:AC683)</f>
        <v>4150</v>
      </c>
      <c r="AE683" s="5">
        <v>4150</v>
      </c>
      <c r="AF683" s="5"/>
      <c r="AG683" s="5">
        <f>SUM(AE683:AF683)</f>
        <v>4150</v>
      </c>
      <c r="AH683" s="5"/>
      <c r="AI683" s="5">
        <f>SUM(AG683:AH683)</f>
        <v>4150</v>
      </c>
      <c r="AJ683" s="5"/>
      <c r="AK683" s="5">
        <f>SUM(AI683:AJ683)</f>
        <v>4150</v>
      </c>
      <c r="AL683" s="5"/>
      <c r="AM683" s="5">
        <f>SUM(AK683:AL683)</f>
        <v>4150</v>
      </c>
    </row>
    <row r="684" spans="1:39" ht="31.5" hidden="1" outlineLevel="5" x14ac:dyDescent="0.2">
      <c r="A684" s="137" t="s">
        <v>381</v>
      </c>
      <c r="B684" s="137" t="s">
        <v>383</v>
      </c>
      <c r="C684" s="137" t="s">
        <v>403</v>
      </c>
      <c r="D684" s="137"/>
      <c r="E684" s="13" t="s">
        <v>404</v>
      </c>
      <c r="F684" s="4">
        <f t="shared" ref="F684:AM684" si="530">F685+F686+F687</f>
        <v>503921.7</v>
      </c>
      <c r="G684" s="4">
        <f t="shared" si="530"/>
        <v>1420.9</v>
      </c>
      <c r="H684" s="4">
        <f t="shared" si="530"/>
        <v>505342.60000000003</v>
      </c>
      <c r="I684" s="4">
        <f t="shared" si="530"/>
        <v>-198.22524000000001</v>
      </c>
      <c r="J684" s="4">
        <f t="shared" si="530"/>
        <v>0</v>
      </c>
      <c r="K684" s="4">
        <f t="shared" si="530"/>
        <v>0</v>
      </c>
      <c r="L684" s="4">
        <f t="shared" si="530"/>
        <v>505144.37476000004</v>
      </c>
      <c r="M684" s="4">
        <f t="shared" si="530"/>
        <v>0</v>
      </c>
      <c r="N684" s="4">
        <f t="shared" si="530"/>
        <v>505144.37476000004</v>
      </c>
      <c r="O684" s="4">
        <f t="shared" si="530"/>
        <v>2766</v>
      </c>
      <c r="P684" s="4">
        <f t="shared" si="530"/>
        <v>0</v>
      </c>
      <c r="Q684" s="4">
        <f t="shared" si="530"/>
        <v>507910.37476000004</v>
      </c>
      <c r="R684" s="4">
        <f t="shared" si="530"/>
        <v>0</v>
      </c>
      <c r="S684" s="4">
        <f t="shared" si="530"/>
        <v>507910.37476000004</v>
      </c>
      <c r="T684" s="4">
        <f t="shared" si="530"/>
        <v>497977</v>
      </c>
      <c r="U684" s="4">
        <f t="shared" si="530"/>
        <v>5708.7</v>
      </c>
      <c r="V684" s="4">
        <f t="shared" si="530"/>
        <v>503685.7</v>
      </c>
      <c r="W684" s="4">
        <f t="shared" si="530"/>
        <v>0</v>
      </c>
      <c r="X684" s="4">
        <f t="shared" si="530"/>
        <v>503685.7</v>
      </c>
      <c r="Y684" s="4">
        <f t="shared" si="530"/>
        <v>0</v>
      </c>
      <c r="Z684" s="4">
        <f t="shared" si="530"/>
        <v>503685.7</v>
      </c>
      <c r="AA684" s="4">
        <f t="shared" si="530"/>
        <v>179.6</v>
      </c>
      <c r="AB684" s="4">
        <f t="shared" si="530"/>
        <v>503865.3</v>
      </c>
      <c r="AC684" s="4">
        <f t="shared" si="530"/>
        <v>0</v>
      </c>
      <c r="AD684" s="4">
        <f t="shared" si="530"/>
        <v>503865.3</v>
      </c>
      <c r="AE684" s="4">
        <f t="shared" si="530"/>
        <v>494459.60000000003</v>
      </c>
      <c r="AF684" s="4">
        <f t="shared" si="530"/>
        <v>5674.4</v>
      </c>
      <c r="AG684" s="4">
        <f t="shared" si="530"/>
        <v>500134.00000000006</v>
      </c>
      <c r="AH684" s="4">
        <f t="shared" si="530"/>
        <v>0</v>
      </c>
      <c r="AI684" s="4">
        <f t="shared" si="530"/>
        <v>500134.00000000006</v>
      </c>
      <c r="AJ684" s="4">
        <f t="shared" si="530"/>
        <v>186.6</v>
      </c>
      <c r="AK684" s="4">
        <f t="shared" si="530"/>
        <v>500320.60000000003</v>
      </c>
      <c r="AL684" s="4">
        <f t="shared" si="530"/>
        <v>0</v>
      </c>
      <c r="AM684" s="4">
        <f t="shared" si="530"/>
        <v>500320.60000000003</v>
      </c>
    </row>
    <row r="685" spans="1:39" ht="31.5" hidden="1" outlineLevel="7" x14ac:dyDescent="0.2">
      <c r="A685" s="138" t="s">
        <v>381</v>
      </c>
      <c r="B685" s="138" t="s">
        <v>383</v>
      </c>
      <c r="C685" s="138" t="s">
        <v>403</v>
      </c>
      <c r="D685" s="138" t="s">
        <v>11</v>
      </c>
      <c r="E685" s="11" t="s">
        <v>12</v>
      </c>
      <c r="F685" s="5">
        <v>14.5</v>
      </c>
      <c r="G685" s="5"/>
      <c r="H685" s="5">
        <f>SUM(F685:G685)</f>
        <v>14.5</v>
      </c>
      <c r="I685" s="5"/>
      <c r="J685" s="5"/>
      <c r="K685" s="5"/>
      <c r="L685" s="5">
        <f>SUM(H685:K685)</f>
        <v>14.5</v>
      </c>
      <c r="M685" s="5"/>
      <c r="N685" s="5">
        <f>SUM(L685:M685)</f>
        <v>14.5</v>
      </c>
      <c r="O685" s="5"/>
      <c r="P685" s="5"/>
      <c r="Q685" s="5">
        <f>SUM(N685:P685)</f>
        <v>14.5</v>
      </c>
      <c r="R685" s="5"/>
      <c r="S685" s="5">
        <f>SUM(Q685:R685)</f>
        <v>14.5</v>
      </c>
      <c r="T685" s="5">
        <v>14.5</v>
      </c>
      <c r="U685" s="5"/>
      <c r="V685" s="5">
        <f>SUM(T685:U685)</f>
        <v>14.5</v>
      </c>
      <c r="W685" s="5"/>
      <c r="X685" s="5">
        <f>SUM(V685:W685)</f>
        <v>14.5</v>
      </c>
      <c r="Y685" s="5"/>
      <c r="Z685" s="5">
        <f>SUM(X685:Y685)</f>
        <v>14.5</v>
      </c>
      <c r="AA685" s="5"/>
      <c r="AB685" s="5">
        <f>SUM(Z685:AA685)</f>
        <v>14.5</v>
      </c>
      <c r="AC685" s="5"/>
      <c r="AD685" s="5">
        <f>SUM(AB685:AC685)</f>
        <v>14.5</v>
      </c>
      <c r="AE685" s="5">
        <v>13.2</v>
      </c>
      <c r="AF685" s="5"/>
      <c r="AG685" s="5">
        <f>SUM(AE685:AF685)</f>
        <v>13.2</v>
      </c>
      <c r="AH685" s="5"/>
      <c r="AI685" s="5">
        <f>SUM(AG685:AH685)</f>
        <v>13.2</v>
      </c>
      <c r="AJ685" s="5"/>
      <c r="AK685" s="5">
        <f>SUM(AI685:AJ685)</f>
        <v>13.2</v>
      </c>
      <c r="AL685" s="5"/>
      <c r="AM685" s="5">
        <f>SUM(AK685:AL685)</f>
        <v>13.2</v>
      </c>
    </row>
    <row r="686" spans="1:39" ht="31.5" hidden="1" outlineLevel="7" x14ac:dyDescent="0.2">
      <c r="A686" s="138" t="s">
        <v>381</v>
      </c>
      <c r="B686" s="138" t="s">
        <v>383</v>
      </c>
      <c r="C686" s="138" t="s">
        <v>403</v>
      </c>
      <c r="D686" s="138" t="s">
        <v>92</v>
      </c>
      <c r="E686" s="11" t="s">
        <v>93</v>
      </c>
      <c r="F686" s="5">
        <v>472923.2</v>
      </c>
      <c r="G686" s="5">
        <v>1420.9</v>
      </c>
      <c r="H686" s="5">
        <f>SUM(F686:G686)</f>
        <v>474344.10000000003</v>
      </c>
      <c r="I686" s="5">
        <v>-198.22524000000001</v>
      </c>
      <c r="J686" s="5"/>
      <c r="K686" s="5"/>
      <c r="L686" s="5">
        <f>SUM(H686:K686)</f>
        <v>474145.87476000004</v>
      </c>
      <c r="M686" s="5"/>
      <c r="N686" s="5">
        <f>SUM(L686:M686)</f>
        <v>474145.87476000004</v>
      </c>
      <c r="O686" s="5">
        <v>2766</v>
      </c>
      <c r="P686" s="5"/>
      <c r="Q686" s="5">
        <f>SUM(N686:P686)</f>
        <v>476911.87476000004</v>
      </c>
      <c r="R686" s="5"/>
      <c r="S686" s="5">
        <f>SUM(Q686:R686)</f>
        <v>476911.87476000004</v>
      </c>
      <c r="T686" s="5">
        <v>466978.5</v>
      </c>
      <c r="U686" s="5">
        <v>5708.7</v>
      </c>
      <c r="V686" s="5">
        <f>SUM(T686:U686)</f>
        <v>472687.2</v>
      </c>
      <c r="W686" s="5"/>
      <c r="X686" s="5">
        <f>SUM(V686:W686)</f>
        <v>472687.2</v>
      </c>
      <c r="Y686" s="5"/>
      <c r="Z686" s="5">
        <f>SUM(X686:Y686)</f>
        <v>472687.2</v>
      </c>
      <c r="AA686" s="5">
        <v>179.6</v>
      </c>
      <c r="AB686" s="5">
        <f>SUM(Z686:AA686)</f>
        <v>472866.8</v>
      </c>
      <c r="AC686" s="5"/>
      <c r="AD686" s="5">
        <f>SUM(AB686:AC686)</f>
        <v>472866.8</v>
      </c>
      <c r="AE686" s="5">
        <v>463462.40000000002</v>
      </c>
      <c r="AF686" s="5">
        <v>5674.4</v>
      </c>
      <c r="AG686" s="5">
        <f>SUM(AE686:AF686)</f>
        <v>469136.80000000005</v>
      </c>
      <c r="AH686" s="5"/>
      <c r="AI686" s="5">
        <f>SUM(AG686:AH686)</f>
        <v>469136.80000000005</v>
      </c>
      <c r="AJ686" s="5">
        <v>186.6</v>
      </c>
      <c r="AK686" s="5">
        <f>SUM(AI686:AJ686)</f>
        <v>469323.4</v>
      </c>
      <c r="AL686" s="5"/>
      <c r="AM686" s="5">
        <f>SUM(AK686:AL686)</f>
        <v>469323.4</v>
      </c>
    </row>
    <row r="687" spans="1:39" ht="15.75" hidden="1" outlineLevel="7" x14ac:dyDescent="0.2">
      <c r="A687" s="138" t="s">
        <v>381</v>
      </c>
      <c r="B687" s="138" t="s">
        <v>383</v>
      </c>
      <c r="C687" s="138" t="s">
        <v>403</v>
      </c>
      <c r="D687" s="138" t="s">
        <v>27</v>
      </c>
      <c r="E687" s="11" t="s">
        <v>28</v>
      </c>
      <c r="F687" s="5">
        <v>30984</v>
      </c>
      <c r="G687" s="5"/>
      <c r="H687" s="5">
        <f>SUM(F687:G687)</f>
        <v>30984</v>
      </c>
      <c r="I687" s="5"/>
      <c r="J687" s="5"/>
      <c r="K687" s="5"/>
      <c r="L687" s="5">
        <f>SUM(H687:K687)</f>
        <v>30984</v>
      </c>
      <c r="M687" s="5"/>
      <c r="N687" s="5">
        <f>SUM(L687:M687)</f>
        <v>30984</v>
      </c>
      <c r="O687" s="5"/>
      <c r="P687" s="5"/>
      <c r="Q687" s="5">
        <f>SUM(N687:P687)</f>
        <v>30984</v>
      </c>
      <c r="R687" s="5"/>
      <c r="S687" s="5">
        <f>SUM(Q687:R687)</f>
        <v>30984</v>
      </c>
      <c r="T687" s="5">
        <v>30984</v>
      </c>
      <c r="U687" s="5"/>
      <c r="V687" s="5">
        <f>SUM(T687:U687)</f>
        <v>30984</v>
      </c>
      <c r="W687" s="5"/>
      <c r="X687" s="5">
        <f>SUM(V687:W687)</f>
        <v>30984</v>
      </c>
      <c r="Y687" s="5"/>
      <c r="Z687" s="5">
        <f>SUM(X687:Y687)</f>
        <v>30984</v>
      </c>
      <c r="AA687" s="5"/>
      <c r="AB687" s="5">
        <f>SUM(Z687:AA687)</f>
        <v>30984</v>
      </c>
      <c r="AC687" s="5"/>
      <c r="AD687" s="5">
        <f>SUM(AB687:AC687)</f>
        <v>30984</v>
      </c>
      <c r="AE687" s="5">
        <v>30984</v>
      </c>
      <c r="AF687" s="5"/>
      <c r="AG687" s="5">
        <f>SUM(AE687:AF687)</f>
        <v>30984</v>
      </c>
      <c r="AH687" s="5"/>
      <c r="AI687" s="5">
        <f>SUM(AG687:AH687)</f>
        <v>30984</v>
      </c>
      <c r="AJ687" s="5"/>
      <c r="AK687" s="5">
        <f>SUM(AI687:AJ687)</f>
        <v>30984</v>
      </c>
      <c r="AL687" s="5"/>
      <c r="AM687" s="5">
        <f>SUM(AK687:AL687)</f>
        <v>30984</v>
      </c>
    </row>
    <row r="688" spans="1:39" ht="15.75" hidden="1" outlineLevel="1" x14ac:dyDescent="0.2">
      <c r="A688" s="137" t="s">
        <v>381</v>
      </c>
      <c r="B688" s="137" t="s">
        <v>287</v>
      </c>
      <c r="C688" s="137"/>
      <c r="D688" s="137"/>
      <c r="E688" s="13" t="s">
        <v>288</v>
      </c>
      <c r="F688" s="4">
        <f t="shared" ref="F688:AM688" si="531">F689</f>
        <v>809159.3600000001</v>
      </c>
      <c r="G688" s="4">
        <f t="shared" si="531"/>
        <v>5225.0920900000001</v>
      </c>
      <c r="H688" s="4">
        <f t="shared" si="531"/>
        <v>814384.45209000015</v>
      </c>
      <c r="I688" s="4">
        <f t="shared" si="531"/>
        <v>17053.076229999999</v>
      </c>
      <c r="J688" s="4">
        <f t="shared" si="531"/>
        <v>595</v>
      </c>
      <c r="K688" s="4">
        <f t="shared" si="531"/>
        <v>239.2</v>
      </c>
      <c r="L688" s="4">
        <f t="shared" si="531"/>
        <v>832271.72832000011</v>
      </c>
      <c r="M688" s="4">
        <f t="shared" si="531"/>
        <v>0</v>
      </c>
      <c r="N688" s="4">
        <f t="shared" si="531"/>
        <v>832271.72832000011</v>
      </c>
      <c r="O688" s="4">
        <f t="shared" si="531"/>
        <v>4449.7</v>
      </c>
      <c r="P688" s="4">
        <f t="shared" si="531"/>
        <v>0</v>
      </c>
      <c r="Q688" s="4">
        <f t="shared" si="531"/>
        <v>836721.42832000006</v>
      </c>
      <c r="R688" s="4">
        <f t="shared" si="531"/>
        <v>0</v>
      </c>
      <c r="S688" s="4">
        <f t="shared" si="531"/>
        <v>836721.42832000006</v>
      </c>
      <c r="T688" s="4">
        <f t="shared" si="531"/>
        <v>806569.61</v>
      </c>
      <c r="U688" s="4">
        <f t="shared" si="531"/>
        <v>3963.6</v>
      </c>
      <c r="V688" s="4">
        <f t="shared" si="531"/>
        <v>810533.21</v>
      </c>
      <c r="W688" s="4">
        <f t="shared" si="531"/>
        <v>0</v>
      </c>
      <c r="X688" s="4">
        <f t="shared" si="531"/>
        <v>810533.21</v>
      </c>
      <c r="Y688" s="4">
        <f t="shared" si="531"/>
        <v>0</v>
      </c>
      <c r="Z688" s="4">
        <f t="shared" si="531"/>
        <v>810533.21</v>
      </c>
      <c r="AA688" s="4">
        <f t="shared" si="531"/>
        <v>1670.6999999999998</v>
      </c>
      <c r="AB688" s="4">
        <f t="shared" si="531"/>
        <v>812203.90999999992</v>
      </c>
      <c r="AC688" s="4">
        <f t="shared" si="531"/>
        <v>0</v>
      </c>
      <c r="AD688" s="4">
        <f t="shared" si="531"/>
        <v>812203.90999999992</v>
      </c>
      <c r="AE688" s="4">
        <f t="shared" si="531"/>
        <v>814904.05000000016</v>
      </c>
      <c r="AF688" s="4">
        <f t="shared" si="531"/>
        <v>-1650</v>
      </c>
      <c r="AG688" s="4">
        <f t="shared" si="531"/>
        <v>813254.05000000016</v>
      </c>
      <c r="AH688" s="4">
        <f t="shared" si="531"/>
        <v>0</v>
      </c>
      <c r="AI688" s="4">
        <f t="shared" si="531"/>
        <v>813254.05000000016</v>
      </c>
      <c r="AJ688" s="4">
        <f t="shared" si="531"/>
        <v>908.7</v>
      </c>
      <c r="AK688" s="4">
        <f t="shared" si="531"/>
        <v>814162.75000000023</v>
      </c>
      <c r="AL688" s="4">
        <f t="shared" si="531"/>
        <v>0</v>
      </c>
      <c r="AM688" s="4">
        <f t="shared" si="531"/>
        <v>814162.75000000023</v>
      </c>
    </row>
    <row r="689" spans="1:39" ht="31.5" hidden="1" outlineLevel="2" x14ac:dyDescent="0.2">
      <c r="A689" s="137" t="s">
        <v>381</v>
      </c>
      <c r="B689" s="137" t="s">
        <v>287</v>
      </c>
      <c r="C689" s="137" t="s">
        <v>289</v>
      </c>
      <c r="D689" s="137"/>
      <c r="E689" s="13" t="s">
        <v>290</v>
      </c>
      <c r="F689" s="4">
        <f t="shared" ref="F689:AM689" si="532">F707+F690</f>
        <v>809159.3600000001</v>
      </c>
      <c r="G689" s="4">
        <f t="shared" si="532"/>
        <v>5225.0920900000001</v>
      </c>
      <c r="H689" s="4">
        <f t="shared" si="532"/>
        <v>814384.45209000015</v>
      </c>
      <c r="I689" s="4">
        <f t="shared" si="532"/>
        <v>17053.076229999999</v>
      </c>
      <c r="J689" s="4">
        <f t="shared" si="532"/>
        <v>595</v>
      </c>
      <c r="K689" s="4">
        <f t="shared" si="532"/>
        <v>239.2</v>
      </c>
      <c r="L689" s="4">
        <f t="shared" si="532"/>
        <v>832271.72832000011</v>
      </c>
      <c r="M689" s="4">
        <f t="shared" si="532"/>
        <v>0</v>
      </c>
      <c r="N689" s="4">
        <f t="shared" si="532"/>
        <v>832271.72832000011</v>
      </c>
      <c r="O689" s="4">
        <f t="shared" si="532"/>
        <v>4449.7</v>
      </c>
      <c r="P689" s="4">
        <f t="shared" si="532"/>
        <v>0</v>
      </c>
      <c r="Q689" s="4">
        <f t="shared" si="532"/>
        <v>836721.42832000006</v>
      </c>
      <c r="R689" s="4">
        <f t="shared" si="532"/>
        <v>0</v>
      </c>
      <c r="S689" s="4">
        <f t="shared" si="532"/>
        <v>836721.42832000006</v>
      </c>
      <c r="T689" s="4">
        <f t="shared" si="532"/>
        <v>806569.61</v>
      </c>
      <c r="U689" s="4">
        <f t="shared" si="532"/>
        <v>3963.6</v>
      </c>
      <c r="V689" s="4">
        <f t="shared" si="532"/>
        <v>810533.21</v>
      </c>
      <c r="W689" s="4">
        <f t="shared" si="532"/>
        <v>0</v>
      </c>
      <c r="X689" s="4">
        <f t="shared" si="532"/>
        <v>810533.21</v>
      </c>
      <c r="Y689" s="4">
        <f t="shared" si="532"/>
        <v>0</v>
      </c>
      <c r="Z689" s="4">
        <f t="shared" si="532"/>
        <v>810533.21</v>
      </c>
      <c r="AA689" s="4">
        <f t="shared" si="532"/>
        <v>1670.6999999999998</v>
      </c>
      <c r="AB689" s="4">
        <f t="shared" si="532"/>
        <v>812203.90999999992</v>
      </c>
      <c r="AC689" s="4">
        <f t="shared" si="532"/>
        <v>0</v>
      </c>
      <c r="AD689" s="4">
        <f t="shared" si="532"/>
        <v>812203.90999999992</v>
      </c>
      <c r="AE689" s="4">
        <f t="shared" si="532"/>
        <v>814904.05000000016</v>
      </c>
      <c r="AF689" s="4">
        <f t="shared" si="532"/>
        <v>-1650</v>
      </c>
      <c r="AG689" s="4">
        <f t="shared" si="532"/>
        <v>813254.05000000016</v>
      </c>
      <c r="AH689" s="4">
        <f t="shared" si="532"/>
        <v>0</v>
      </c>
      <c r="AI689" s="4">
        <f t="shared" si="532"/>
        <v>813254.05000000016</v>
      </c>
      <c r="AJ689" s="4">
        <f t="shared" si="532"/>
        <v>908.7</v>
      </c>
      <c r="AK689" s="4">
        <f t="shared" si="532"/>
        <v>814162.75000000023</v>
      </c>
      <c r="AL689" s="4">
        <f t="shared" si="532"/>
        <v>0</v>
      </c>
      <c r="AM689" s="4">
        <f t="shared" si="532"/>
        <v>814162.75000000023</v>
      </c>
    </row>
    <row r="690" spans="1:39" ht="31.5" hidden="1" outlineLevel="2" x14ac:dyDescent="0.2">
      <c r="A690" s="137" t="s">
        <v>381</v>
      </c>
      <c r="B690" s="137" t="s">
        <v>287</v>
      </c>
      <c r="C690" s="137" t="s">
        <v>291</v>
      </c>
      <c r="D690" s="137"/>
      <c r="E690" s="13" t="s">
        <v>292</v>
      </c>
      <c r="F690" s="4"/>
      <c r="G690" s="4">
        <f>G691</f>
        <v>4267.6920900000005</v>
      </c>
      <c r="H690" s="4">
        <f>H691</f>
        <v>4267.6920900000005</v>
      </c>
      <c r="I690" s="4">
        <f t="shared" ref="I690:S690" si="533">I691+I704</f>
        <v>17053.076229999999</v>
      </c>
      <c r="J690" s="4">
        <f t="shared" si="533"/>
        <v>595</v>
      </c>
      <c r="K690" s="4">
        <f t="shared" si="533"/>
        <v>250</v>
      </c>
      <c r="L690" s="4">
        <f t="shared" si="533"/>
        <v>22165.768320000003</v>
      </c>
      <c r="M690" s="4">
        <f t="shared" si="533"/>
        <v>0</v>
      </c>
      <c r="N690" s="4">
        <f t="shared" si="533"/>
        <v>22165.768320000003</v>
      </c>
      <c r="O690" s="4">
        <f t="shared" si="533"/>
        <v>0</v>
      </c>
      <c r="P690" s="4">
        <f t="shared" si="533"/>
        <v>0</v>
      </c>
      <c r="Q690" s="4">
        <f t="shared" si="533"/>
        <v>22165.768320000003</v>
      </c>
      <c r="R690" s="4">
        <f t="shared" si="533"/>
        <v>0</v>
      </c>
      <c r="S690" s="4">
        <f t="shared" si="533"/>
        <v>22165.768320000003</v>
      </c>
      <c r="T690" s="4">
        <f>T691</f>
        <v>0</v>
      </c>
      <c r="U690" s="4">
        <f>U691</f>
        <v>0</v>
      </c>
      <c r="V690" s="4">
        <f>V691</f>
        <v>0</v>
      </c>
      <c r="W690" s="4">
        <f>W691</f>
        <v>0</v>
      </c>
      <c r="X690" s="4"/>
      <c r="Y690" s="4">
        <f t="shared" ref="Y690:AD690" si="534">Y691+Y704</f>
        <v>0</v>
      </c>
      <c r="Z690" s="4">
        <f t="shared" si="534"/>
        <v>0</v>
      </c>
      <c r="AA690" s="4">
        <f t="shared" si="534"/>
        <v>0</v>
      </c>
      <c r="AB690" s="4">
        <f t="shared" si="534"/>
        <v>0</v>
      </c>
      <c r="AC690" s="4">
        <f t="shared" si="534"/>
        <v>0</v>
      </c>
      <c r="AD690" s="4">
        <f t="shared" si="534"/>
        <v>0</v>
      </c>
      <c r="AE690" s="4">
        <f>AE691</f>
        <v>0</v>
      </c>
      <c r="AF690" s="4">
        <f>AF691</f>
        <v>0</v>
      </c>
      <c r="AG690" s="4">
        <f>AG691</f>
        <v>0</v>
      </c>
      <c r="AH690" s="4">
        <f>AH691</f>
        <v>0</v>
      </c>
      <c r="AI690" s="4"/>
      <c r="AJ690" s="4">
        <f>AJ691+AJ704</f>
        <v>0</v>
      </c>
      <c r="AK690" s="4">
        <f>AK691+AK704</f>
        <v>0</v>
      </c>
      <c r="AL690" s="4">
        <f>AL691+AL704</f>
        <v>0</v>
      </c>
      <c r="AM690" s="4">
        <f>AM691+AM704</f>
        <v>0</v>
      </c>
    </row>
    <row r="691" spans="1:39" ht="47.25" hidden="1" outlineLevel="2" x14ac:dyDescent="0.2">
      <c r="A691" s="137" t="s">
        <v>381</v>
      </c>
      <c r="B691" s="137" t="s">
        <v>287</v>
      </c>
      <c r="C691" s="137" t="s">
        <v>293</v>
      </c>
      <c r="D691" s="137"/>
      <c r="E691" s="13" t="s">
        <v>294</v>
      </c>
      <c r="F691" s="4"/>
      <c r="G691" s="4">
        <f>G692+G700</f>
        <v>4267.6920900000005</v>
      </c>
      <c r="H691" s="4">
        <f>H692+H700</f>
        <v>4267.6920900000005</v>
      </c>
      <c r="I691" s="4">
        <f t="shared" ref="I691:W691" si="535">I692+I700+I702+I698+I696+I694</f>
        <v>17053.076229999999</v>
      </c>
      <c r="J691" s="4">
        <f t="shared" si="535"/>
        <v>0</v>
      </c>
      <c r="K691" s="4">
        <f t="shared" si="535"/>
        <v>250</v>
      </c>
      <c r="L691" s="4">
        <f t="shared" si="535"/>
        <v>21570.768320000003</v>
      </c>
      <c r="M691" s="4">
        <f t="shared" si="535"/>
        <v>0</v>
      </c>
      <c r="N691" s="4">
        <f t="shared" si="535"/>
        <v>21570.768320000003</v>
      </c>
      <c r="O691" s="4">
        <f t="shared" si="535"/>
        <v>0</v>
      </c>
      <c r="P691" s="4">
        <f t="shared" si="535"/>
        <v>0</v>
      </c>
      <c r="Q691" s="4">
        <f t="shared" si="535"/>
        <v>21570.768320000003</v>
      </c>
      <c r="R691" s="4">
        <f t="shared" si="535"/>
        <v>0</v>
      </c>
      <c r="S691" s="4">
        <f t="shared" si="535"/>
        <v>21570.768320000003</v>
      </c>
      <c r="T691" s="4">
        <f t="shared" si="535"/>
        <v>0</v>
      </c>
      <c r="U691" s="4">
        <f t="shared" si="535"/>
        <v>0</v>
      </c>
      <c r="V691" s="4">
        <f t="shared" si="535"/>
        <v>0</v>
      </c>
      <c r="W691" s="4">
        <f t="shared" si="535"/>
        <v>0</v>
      </c>
      <c r="X691" s="4"/>
      <c r="Y691" s="4">
        <f t="shared" ref="Y691:AH691" si="536">Y692+Y700+Y702+Y698+Y696+Y694</f>
        <v>0</v>
      </c>
      <c r="Z691" s="4">
        <f t="shared" si="536"/>
        <v>0</v>
      </c>
      <c r="AA691" s="4">
        <f t="shared" si="536"/>
        <v>0</v>
      </c>
      <c r="AB691" s="4">
        <f t="shared" si="536"/>
        <v>0</v>
      </c>
      <c r="AC691" s="4">
        <f t="shared" si="536"/>
        <v>0</v>
      </c>
      <c r="AD691" s="4">
        <f t="shared" si="536"/>
        <v>0</v>
      </c>
      <c r="AE691" s="4">
        <f t="shared" si="536"/>
        <v>0</v>
      </c>
      <c r="AF691" s="4">
        <f t="shared" si="536"/>
        <v>0</v>
      </c>
      <c r="AG691" s="4">
        <f t="shared" si="536"/>
        <v>0</v>
      </c>
      <c r="AH691" s="4">
        <f t="shared" si="536"/>
        <v>0</v>
      </c>
      <c r="AI691" s="4"/>
      <c r="AJ691" s="4">
        <f>AJ692+AJ700+AJ702+AJ698+AJ696+AJ694</f>
        <v>0</v>
      </c>
      <c r="AK691" s="4">
        <f>AK692+AK700+AK702+AK698+AK696+AK694</f>
        <v>0</v>
      </c>
      <c r="AL691" s="4">
        <f>AL692+AL700+AL702+AL698+AL696+AL694</f>
        <v>0</v>
      </c>
      <c r="AM691" s="4">
        <f>AM692+AM700+AM702+AM698+AM696+AM694</f>
        <v>0</v>
      </c>
    </row>
    <row r="692" spans="1:39" ht="47.25" hidden="1" outlineLevel="2" x14ac:dyDescent="0.2">
      <c r="A692" s="137" t="s">
        <v>381</v>
      </c>
      <c r="B692" s="137" t="s">
        <v>287</v>
      </c>
      <c r="C692" s="137" t="s">
        <v>642</v>
      </c>
      <c r="D692" s="137"/>
      <c r="E692" s="13" t="s">
        <v>639</v>
      </c>
      <c r="F692" s="4"/>
      <c r="G692" s="4">
        <f t="shared" ref="G692:S692" si="537">G693</f>
        <v>3250</v>
      </c>
      <c r="H692" s="4">
        <f t="shared" si="537"/>
        <v>3250</v>
      </c>
      <c r="I692" s="4">
        <f t="shared" si="537"/>
        <v>0</v>
      </c>
      <c r="J692" s="4">
        <f t="shared" si="537"/>
        <v>0</v>
      </c>
      <c r="K692" s="4">
        <f t="shared" si="537"/>
        <v>0</v>
      </c>
      <c r="L692" s="4">
        <f t="shared" si="537"/>
        <v>3250</v>
      </c>
      <c r="M692" s="4">
        <f t="shared" si="537"/>
        <v>0</v>
      </c>
      <c r="N692" s="4">
        <f t="shared" si="537"/>
        <v>3250</v>
      </c>
      <c r="O692" s="4">
        <f t="shared" si="537"/>
        <v>0</v>
      </c>
      <c r="P692" s="4">
        <f t="shared" si="537"/>
        <v>0</v>
      </c>
      <c r="Q692" s="4">
        <f t="shared" si="537"/>
        <v>3250</v>
      </c>
      <c r="R692" s="4">
        <f t="shared" si="537"/>
        <v>0</v>
      </c>
      <c r="S692" s="4">
        <f t="shared" si="537"/>
        <v>3250</v>
      </c>
      <c r="T692" s="4"/>
      <c r="U692" s="4"/>
      <c r="V692" s="4"/>
      <c r="W692" s="4">
        <f t="shared" ref="W692:AD692" si="538">W693</f>
        <v>0</v>
      </c>
      <c r="X692" s="4">
        <f t="shared" si="538"/>
        <v>0</v>
      </c>
      <c r="Y692" s="4">
        <f t="shared" si="538"/>
        <v>0</v>
      </c>
      <c r="Z692" s="4">
        <f t="shared" si="538"/>
        <v>0</v>
      </c>
      <c r="AA692" s="4">
        <f t="shared" si="538"/>
        <v>0</v>
      </c>
      <c r="AB692" s="4">
        <f t="shared" si="538"/>
        <v>0</v>
      </c>
      <c r="AC692" s="4">
        <f t="shared" si="538"/>
        <v>0</v>
      </c>
      <c r="AD692" s="4">
        <f t="shared" si="538"/>
        <v>0</v>
      </c>
      <c r="AE692" s="4"/>
      <c r="AF692" s="4"/>
      <c r="AG692" s="4"/>
      <c r="AH692" s="4">
        <f t="shared" ref="AH692:AM692" si="539">AH693</f>
        <v>0</v>
      </c>
      <c r="AI692" s="4">
        <f t="shared" si="539"/>
        <v>0</v>
      </c>
      <c r="AJ692" s="4">
        <f t="shared" si="539"/>
        <v>0</v>
      </c>
      <c r="AK692" s="4">
        <f t="shared" si="539"/>
        <v>0</v>
      </c>
      <c r="AL692" s="4">
        <f t="shared" si="539"/>
        <v>0</v>
      </c>
      <c r="AM692" s="4">
        <f t="shared" si="539"/>
        <v>0</v>
      </c>
    </row>
    <row r="693" spans="1:39" ht="31.5" hidden="1" outlineLevel="2" x14ac:dyDescent="0.2">
      <c r="A693" s="138" t="s">
        <v>381</v>
      </c>
      <c r="B693" s="138" t="s">
        <v>287</v>
      </c>
      <c r="C693" s="138" t="s">
        <v>642</v>
      </c>
      <c r="D693" s="138" t="s">
        <v>92</v>
      </c>
      <c r="E693" s="11" t="s">
        <v>93</v>
      </c>
      <c r="F693" s="4"/>
      <c r="G693" s="5">
        <v>3250</v>
      </c>
      <c r="H693" s="5">
        <f>SUM(F693:G693)</f>
        <v>3250</v>
      </c>
      <c r="I693" s="5"/>
      <c r="J693" s="5"/>
      <c r="K693" s="5"/>
      <c r="L693" s="5">
        <f>SUM(H693:K693)</f>
        <v>3250</v>
      </c>
      <c r="M693" s="5"/>
      <c r="N693" s="5">
        <f>SUM(L693:M693)</f>
        <v>3250</v>
      </c>
      <c r="O693" s="5"/>
      <c r="P693" s="5"/>
      <c r="Q693" s="5">
        <f>SUM(N693:P693)</f>
        <v>3250</v>
      </c>
      <c r="R693" s="5"/>
      <c r="S693" s="5">
        <f>SUM(Q693:R693)</f>
        <v>3250</v>
      </c>
      <c r="T693" s="4"/>
      <c r="U693" s="4"/>
      <c r="V693" s="4"/>
      <c r="W693" s="5"/>
      <c r="X693" s="5">
        <f>SUM(V693:W693)</f>
        <v>0</v>
      </c>
      <c r="Y693" s="5"/>
      <c r="Z693" s="5">
        <f>SUM(X693:Y693)</f>
        <v>0</v>
      </c>
      <c r="AA693" s="5"/>
      <c r="AB693" s="5">
        <f>SUM(Z693:AA693)</f>
        <v>0</v>
      </c>
      <c r="AC693" s="5"/>
      <c r="AD693" s="5">
        <f>SUM(AB693:AC693)</f>
        <v>0</v>
      </c>
      <c r="AE693" s="4"/>
      <c r="AF693" s="4"/>
      <c r="AG693" s="4"/>
      <c r="AH693" s="5"/>
      <c r="AI693" s="5">
        <f>SUM(AG693:AH693)</f>
        <v>0</v>
      </c>
      <c r="AJ693" s="5"/>
      <c r="AK693" s="5">
        <f>SUM(AI693:AJ693)</f>
        <v>0</v>
      </c>
      <c r="AL693" s="5"/>
      <c r="AM693" s="5">
        <f>SUM(AK693:AL693)</f>
        <v>0</v>
      </c>
    </row>
    <row r="694" spans="1:39" ht="47.25" hidden="1" outlineLevel="2" x14ac:dyDescent="0.2">
      <c r="A694" s="137" t="s">
        <v>381</v>
      </c>
      <c r="B694" s="137" t="s">
        <v>287</v>
      </c>
      <c r="C694" s="137" t="s">
        <v>642</v>
      </c>
      <c r="D694" s="137"/>
      <c r="E694" s="13" t="s">
        <v>693</v>
      </c>
      <c r="F694" s="4"/>
      <c r="G694" s="5"/>
      <c r="H694" s="5"/>
      <c r="I694" s="4">
        <f t="shared" ref="I694:S694" si="540">I695</f>
        <v>0</v>
      </c>
      <c r="J694" s="4">
        <f t="shared" si="540"/>
        <v>0</v>
      </c>
      <c r="K694" s="4">
        <f t="shared" si="540"/>
        <v>250</v>
      </c>
      <c r="L694" s="4">
        <f t="shared" si="540"/>
        <v>250</v>
      </c>
      <c r="M694" s="4">
        <f t="shared" si="540"/>
        <v>0</v>
      </c>
      <c r="N694" s="4">
        <f t="shared" si="540"/>
        <v>250</v>
      </c>
      <c r="O694" s="4">
        <f t="shared" si="540"/>
        <v>0</v>
      </c>
      <c r="P694" s="4">
        <f t="shared" si="540"/>
        <v>0</v>
      </c>
      <c r="Q694" s="4">
        <f t="shared" si="540"/>
        <v>250</v>
      </c>
      <c r="R694" s="4">
        <f t="shared" si="540"/>
        <v>0</v>
      </c>
      <c r="S694" s="4">
        <f t="shared" si="540"/>
        <v>250</v>
      </c>
      <c r="T694" s="4"/>
      <c r="U694" s="4"/>
      <c r="V694" s="4"/>
      <c r="W694" s="5"/>
      <c r="X694" s="5"/>
      <c r="Y694" s="4">
        <f t="shared" ref="Y694:AD694" si="541">Y695</f>
        <v>0</v>
      </c>
      <c r="Z694" s="4">
        <f t="shared" si="541"/>
        <v>0</v>
      </c>
      <c r="AA694" s="4">
        <f t="shared" si="541"/>
        <v>0</v>
      </c>
      <c r="AB694" s="4">
        <f t="shared" si="541"/>
        <v>0</v>
      </c>
      <c r="AC694" s="4">
        <f t="shared" si="541"/>
        <v>0</v>
      </c>
      <c r="AD694" s="4">
        <f t="shared" si="541"/>
        <v>0</v>
      </c>
      <c r="AE694" s="4"/>
      <c r="AF694" s="4"/>
      <c r="AG694" s="4"/>
      <c r="AH694" s="5"/>
      <c r="AI694" s="5"/>
      <c r="AJ694" s="4">
        <f>AJ695</f>
        <v>0</v>
      </c>
      <c r="AK694" s="4">
        <f>AK695</f>
        <v>0</v>
      </c>
      <c r="AL694" s="4">
        <f>AL695</f>
        <v>0</v>
      </c>
      <c r="AM694" s="4">
        <f>AM695</f>
        <v>0</v>
      </c>
    </row>
    <row r="695" spans="1:39" ht="31.5" hidden="1" outlineLevel="2" x14ac:dyDescent="0.2">
      <c r="A695" s="138" t="s">
        <v>381</v>
      </c>
      <c r="B695" s="138" t="s">
        <v>287</v>
      </c>
      <c r="C695" s="138" t="s">
        <v>642</v>
      </c>
      <c r="D695" s="138" t="s">
        <v>92</v>
      </c>
      <c r="E695" s="11" t="s">
        <v>93</v>
      </c>
      <c r="F695" s="4"/>
      <c r="G695" s="5"/>
      <c r="H695" s="5"/>
      <c r="I695" s="5"/>
      <c r="J695" s="5"/>
      <c r="K695" s="5">
        <v>250</v>
      </c>
      <c r="L695" s="5">
        <f>SUM(H695:K695)</f>
        <v>250</v>
      </c>
      <c r="M695" s="5"/>
      <c r="N695" s="5">
        <f>SUM(L695:M695)</f>
        <v>250</v>
      </c>
      <c r="O695" s="5"/>
      <c r="P695" s="5"/>
      <c r="Q695" s="5">
        <f>SUM(N695:P695)</f>
        <v>250</v>
      </c>
      <c r="R695" s="5"/>
      <c r="S695" s="5">
        <f>SUM(Q695:R695)</f>
        <v>250</v>
      </c>
      <c r="T695" s="4"/>
      <c r="U695" s="4"/>
      <c r="V695" s="4"/>
      <c r="W695" s="5"/>
      <c r="X695" s="5"/>
      <c r="Y695" s="5"/>
      <c r="Z695" s="5">
        <f>SUM(X695:Y695)</f>
        <v>0</v>
      </c>
      <c r="AA695" s="5"/>
      <c r="AB695" s="5">
        <f>SUM(Z695:AA695)</f>
        <v>0</v>
      </c>
      <c r="AC695" s="5"/>
      <c r="AD695" s="5">
        <f>SUM(AB695:AC695)</f>
        <v>0</v>
      </c>
      <c r="AE695" s="4"/>
      <c r="AF695" s="4"/>
      <c r="AG695" s="4"/>
      <c r="AH695" s="5"/>
      <c r="AI695" s="5"/>
      <c r="AJ695" s="5"/>
      <c r="AK695" s="5">
        <f>SUM(AI695:AJ695)</f>
        <v>0</v>
      </c>
      <c r="AL695" s="5"/>
      <c r="AM695" s="5">
        <f>SUM(AK695:AL695)</f>
        <v>0</v>
      </c>
    </row>
    <row r="696" spans="1:39" ht="47.25" hidden="1" outlineLevel="2" x14ac:dyDescent="0.2">
      <c r="A696" s="137" t="s">
        <v>381</v>
      </c>
      <c r="B696" s="137" t="s">
        <v>287</v>
      </c>
      <c r="C696" s="137" t="s">
        <v>642</v>
      </c>
      <c r="D696" s="137"/>
      <c r="E696" s="13" t="s">
        <v>671</v>
      </c>
      <c r="F696" s="4"/>
      <c r="G696" s="5"/>
      <c r="H696" s="5"/>
      <c r="I696" s="4">
        <f>I697</f>
        <v>10500</v>
      </c>
      <c r="J696" s="5"/>
      <c r="K696" s="5"/>
      <c r="L696" s="4">
        <f>L697</f>
        <v>10500</v>
      </c>
      <c r="M696" s="5"/>
      <c r="N696" s="4">
        <f>N697</f>
        <v>10500</v>
      </c>
      <c r="O696" s="4">
        <f>O697</f>
        <v>0</v>
      </c>
      <c r="P696" s="5"/>
      <c r="Q696" s="4">
        <f>Q697</f>
        <v>10500</v>
      </c>
      <c r="R696" s="5"/>
      <c r="S696" s="4">
        <f>S697</f>
        <v>10500</v>
      </c>
      <c r="T696" s="4"/>
      <c r="U696" s="4"/>
      <c r="V696" s="4"/>
      <c r="W696" s="5"/>
      <c r="X696" s="5"/>
      <c r="Y696" s="5"/>
      <c r="Z696" s="4">
        <f>Z697</f>
        <v>0</v>
      </c>
      <c r="AA696" s="4">
        <f>AA697</f>
        <v>0</v>
      </c>
      <c r="AB696" s="4">
        <f>AB697</f>
        <v>0</v>
      </c>
      <c r="AC696" s="4">
        <f>AC697</f>
        <v>0</v>
      </c>
      <c r="AD696" s="4">
        <f>AD697</f>
        <v>0</v>
      </c>
      <c r="AE696" s="4"/>
      <c r="AF696" s="4"/>
      <c r="AG696" s="4"/>
      <c r="AH696" s="5"/>
      <c r="AI696" s="5"/>
      <c r="AJ696" s="4">
        <f>AJ697</f>
        <v>0</v>
      </c>
      <c r="AK696" s="4">
        <f>AK697</f>
        <v>0</v>
      </c>
      <c r="AL696" s="4">
        <f>AL697</f>
        <v>0</v>
      </c>
      <c r="AM696" s="4">
        <f>AM697</f>
        <v>0</v>
      </c>
    </row>
    <row r="697" spans="1:39" ht="31.5" hidden="1" outlineLevel="2" x14ac:dyDescent="0.2">
      <c r="A697" s="138" t="s">
        <v>381</v>
      </c>
      <c r="B697" s="138" t="s">
        <v>287</v>
      </c>
      <c r="C697" s="138" t="s">
        <v>642</v>
      </c>
      <c r="D697" s="138" t="s">
        <v>92</v>
      </c>
      <c r="E697" s="11" t="s">
        <v>93</v>
      </c>
      <c r="F697" s="4"/>
      <c r="G697" s="5"/>
      <c r="H697" s="5"/>
      <c r="I697" s="5">
        <v>10500</v>
      </c>
      <c r="J697" s="5"/>
      <c r="K697" s="5"/>
      <c r="L697" s="5">
        <f>SUM(H697:K697)</f>
        <v>10500</v>
      </c>
      <c r="M697" s="5"/>
      <c r="N697" s="5">
        <f>SUM(L697:M697)</f>
        <v>10500</v>
      </c>
      <c r="O697" s="5"/>
      <c r="P697" s="5"/>
      <c r="Q697" s="5">
        <f>SUM(N697:P697)</f>
        <v>10500</v>
      </c>
      <c r="R697" s="5"/>
      <c r="S697" s="5">
        <f>SUM(Q697:R697)</f>
        <v>10500</v>
      </c>
      <c r="T697" s="4"/>
      <c r="U697" s="4"/>
      <c r="V697" s="4"/>
      <c r="W697" s="5"/>
      <c r="X697" s="5"/>
      <c r="Y697" s="5"/>
      <c r="Z697" s="5">
        <f>SUM(X697:Y697)</f>
        <v>0</v>
      </c>
      <c r="AA697" s="5"/>
      <c r="AB697" s="5">
        <f>SUM(Z697:AA697)</f>
        <v>0</v>
      </c>
      <c r="AC697" s="5"/>
      <c r="AD697" s="5">
        <f>SUM(AB697:AC697)</f>
        <v>0</v>
      </c>
      <c r="AE697" s="4"/>
      <c r="AF697" s="4"/>
      <c r="AG697" s="4"/>
      <c r="AH697" s="5"/>
      <c r="AI697" s="5"/>
      <c r="AJ697" s="5"/>
      <c r="AK697" s="5">
        <f>SUM(AI697:AJ697)</f>
        <v>0</v>
      </c>
      <c r="AL697" s="5"/>
      <c r="AM697" s="5">
        <f>SUM(AK697:AL697)</f>
        <v>0</v>
      </c>
    </row>
    <row r="698" spans="1:39" ht="63" hidden="1" outlineLevel="2" x14ac:dyDescent="0.2">
      <c r="A698" s="137" t="s">
        <v>381</v>
      </c>
      <c r="B698" s="137" t="s">
        <v>287</v>
      </c>
      <c r="C698" s="137" t="s">
        <v>669</v>
      </c>
      <c r="D698" s="137"/>
      <c r="E698" s="13" t="s">
        <v>670</v>
      </c>
      <c r="F698" s="4"/>
      <c r="G698" s="5"/>
      <c r="H698" s="5"/>
      <c r="I698" s="4">
        <f>I699</f>
        <v>3500</v>
      </c>
      <c r="J698" s="5"/>
      <c r="K698" s="5"/>
      <c r="L698" s="4">
        <f>L699</f>
        <v>3500</v>
      </c>
      <c r="M698" s="5"/>
      <c r="N698" s="4">
        <f>N699</f>
        <v>3500</v>
      </c>
      <c r="O698" s="4">
        <f>O699</f>
        <v>0</v>
      </c>
      <c r="P698" s="5"/>
      <c r="Q698" s="4">
        <f>Q699</f>
        <v>3500</v>
      </c>
      <c r="R698" s="5"/>
      <c r="S698" s="4">
        <f>S699</f>
        <v>3500</v>
      </c>
      <c r="T698" s="4"/>
      <c r="U698" s="4"/>
      <c r="V698" s="4"/>
      <c r="W698" s="5"/>
      <c r="X698" s="5"/>
      <c r="Y698" s="5"/>
      <c r="Z698" s="4">
        <f>Z699</f>
        <v>0</v>
      </c>
      <c r="AA698" s="4">
        <f>AA699</f>
        <v>0</v>
      </c>
      <c r="AB698" s="4">
        <f>AB699</f>
        <v>0</v>
      </c>
      <c r="AC698" s="4">
        <f>AC699</f>
        <v>0</v>
      </c>
      <c r="AD698" s="4">
        <f>AD699</f>
        <v>0</v>
      </c>
      <c r="AE698" s="4"/>
      <c r="AF698" s="4"/>
      <c r="AG698" s="4"/>
      <c r="AH698" s="5"/>
      <c r="AI698" s="5"/>
      <c r="AJ698" s="4">
        <f>AJ699</f>
        <v>0</v>
      </c>
      <c r="AK698" s="4">
        <f>AK699</f>
        <v>0</v>
      </c>
      <c r="AL698" s="4">
        <f>AL699</f>
        <v>0</v>
      </c>
      <c r="AM698" s="4">
        <f>AM699</f>
        <v>0</v>
      </c>
    </row>
    <row r="699" spans="1:39" ht="31.5" hidden="1" outlineLevel="2" x14ac:dyDescent="0.2">
      <c r="A699" s="138" t="s">
        <v>381</v>
      </c>
      <c r="B699" s="138" t="s">
        <v>287</v>
      </c>
      <c r="C699" s="138" t="s">
        <v>669</v>
      </c>
      <c r="D699" s="138" t="s">
        <v>92</v>
      </c>
      <c r="E699" s="11" t="s">
        <v>93</v>
      </c>
      <c r="F699" s="4"/>
      <c r="G699" s="5"/>
      <c r="H699" s="5"/>
      <c r="I699" s="5">
        <v>3500</v>
      </c>
      <c r="J699" s="5"/>
      <c r="K699" s="5"/>
      <c r="L699" s="5">
        <f>SUM(H699:K699)</f>
        <v>3500</v>
      </c>
      <c r="M699" s="5"/>
      <c r="N699" s="5">
        <f>SUM(L699:M699)</f>
        <v>3500</v>
      </c>
      <c r="O699" s="5"/>
      <c r="P699" s="5"/>
      <c r="Q699" s="5">
        <f>SUM(N699:P699)</f>
        <v>3500</v>
      </c>
      <c r="R699" s="5"/>
      <c r="S699" s="5">
        <f>SUM(Q699:R699)</f>
        <v>3500</v>
      </c>
      <c r="T699" s="4"/>
      <c r="U699" s="4"/>
      <c r="V699" s="4"/>
      <c r="W699" s="5"/>
      <c r="X699" s="5"/>
      <c r="Y699" s="5"/>
      <c r="Z699" s="5">
        <f>SUM(X699:Y699)</f>
        <v>0</v>
      </c>
      <c r="AA699" s="5"/>
      <c r="AB699" s="5">
        <f>SUM(Z699:AA699)</f>
        <v>0</v>
      </c>
      <c r="AC699" s="5"/>
      <c r="AD699" s="5">
        <f>SUM(AB699:AC699)</f>
        <v>0</v>
      </c>
      <c r="AE699" s="4"/>
      <c r="AF699" s="4"/>
      <c r="AG699" s="4"/>
      <c r="AH699" s="5"/>
      <c r="AI699" s="5"/>
      <c r="AJ699" s="5"/>
      <c r="AK699" s="5">
        <f>SUM(AI699:AJ699)</f>
        <v>0</v>
      </c>
      <c r="AL699" s="5"/>
      <c r="AM699" s="5">
        <f>SUM(AK699:AL699)</f>
        <v>0</v>
      </c>
    </row>
    <row r="700" spans="1:39" s="30" customFormat="1" ht="63" hidden="1" outlineLevel="7" x14ac:dyDescent="0.2">
      <c r="A700" s="137" t="s">
        <v>381</v>
      </c>
      <c r="B700" s="137" t="s">
        <v>287</v>
      </c>
      <c r="C700" s="7" t="s">
        <v>641</v>
      </c>
      <c r="D700" s="7"/>
      <c r="E700" s="21" t="s">
        <v>640</v>
      </c>
      <c r="F700" s="4"/>
      <c r="G700" s="4">
        <f t="shared" ref="G700:S700" si="542">G701</f>
        <v>1017.69209</v>
      </c>
      <c r="H700" s="4">
        <f t="shared" si="542"/>
        <v>1017.69209</v>
      </c>
      <c r="I700" s="4">
        <f t="shared" si="542"/>
        <v>0</v>
      </c>
      <c r="J700" s="4">
        <f t="shared" si="542"/>
        <v>0</v>
      </c>
      <c r="K700" s="4">
        <f t="shared" si="542"/>
        <v>0</v>
      </c>
      <c r="L700" s="4">
        <f t="shared" si="542"/>
        <v>1017.69209</v>
      </c>
      <c r="M700" s="4">
        <f t="shared" si="542"/>
        <v>0</v>
      </c>
      <c r="N700" s="4">
        <f t="shared" si="542"/>
        <v>1017.69209</v>
      </c>
      <c r="O700" s="4">
        <f t="shared" si="542"/>
        <v>0</v>
      </c>
      <c r="P700" s="4">
        <f t="shared" si="542"/>
        <v>0</v>
      </c>
      <c r="Q700" s="4">
        <f t="shared" si="542"/>
        <v>1017.69209</v>
      </c>
      <c r="R700" s="4">
        <f t="shared" si="542"/>
        <v>0</v>
      </c>
      <c r="S700" s="4">
        <f t="shared" si="542"/>
        <v>1017.69209</v>
      </c>
      <c r="T700" s="4"/>
      <c r="U700" s="4"/>
      <c r="V700" s="4"/>
      <c r="W700" s="4">
        <f t="shared" ref="W700:AD700" si="543">W701</f>
        <v>0</v>
      </c>
      <c r="X700" s="4">
        <f t="shared" si="543"/>
        <v>0</v>
      </c>
      <c r="Y700" s="4">
        <f t="shared" si="543"/>
        <v>0</v>
      </c>
      <c r="Z700" s="4">
        <f t="shared" si="543"/>
        <v>0</v>
      </c>
      <c r="AA700" s="4">
        <f t="shared" si="543"/>
        <v>0</v>
      </c>
      <c r="AB700" s="4">
        <f t="shared" si="543"/>
        <v>0</v>
      </c>
      <c r="AC700" s="4">
        <f t="shared" si="543"/>
        <v>0</v>
      </c>
      <c r="AD700" s="4">
        <f t="shared" si="543"/>
        <v>0</v>
      </c>
      <c r="AE700" s="4"/>
      <c r="AF700" s="4"/>
      <c r="AG700" s="4"/>
      <c r="AH700" s="4">
        <f t="shared" ref="AH700:AM700" si="544">AH701</f>
        <v>0</v>
      </c>
      <c r="AI700" s="4">
        <f t="shared" si="544"/>
        <v>0</v>
      </c>
      <c r="AJ700" s="4">
        <f t="shared" si="544"/>
        <v>0</v>
      </c>
      <c r="AK700" s="4">
        <f t="shared" si="544"/>
        <v>0</v>
      </c>
      <c r="AL700" s="4">
        <f t="shared" si="544"/>
        <v>0</v>
      </c>
      <c r="AM700" s="4">
        <f t="shared" si="544"/>
        <v>0</v>
      </c>
    </row>
    <row r="701" spans="1:39" ht="31.5" hidden="1" outlineLevel="7" x14ac:dyDescent="0.2">
      <c r="A701" s="138" t="s">
        <v>381</v>
      </c>
      <c r="B701" s="138" t="s">
        <v>287</v>
      </c>
      <c r="C701" s="6" t="s">
        <v>641</v>
      </c>
      <c r="D701" s="6" t="s">
        <v>92</v>
      </c>
      <c r="E701" s="20" t="s">
        <v>584</v>
      </c>
      <c r="F701" s="5"/>
      <c r="G701" s="16">
        <f>477.3859+540.30619</f>
        <v>1017.69209</v>
      </c>
      <c r="H701" s="16">
        <f>SUM(F701:G701)</f>
        <v>1017.69209</v>
      </c>
      <c r="I701" s="16"/>
      <c r="J701" s="16"/>
      <c r="K701" s="16"/>
      <c r="L701" s="16">
        <f>SUM(H701:K701)</f>
        <v>1017.69209</v>
      </c>
      <c r="M701" s="16"/>
      <c r="N701" s="16">
        <f>SUM(L701:M701)</f>
        <v>1017.69209</v>
      </c>
      <c r="O701" s="16"/>
      <c r="P701" s="16"/>
      <c r="Q701" s="16">
        <f>SUM(N701:P701)</f>
        <v>1017.69209</v>
      </c>
      <c r="R701" s="16"/>
      <c r="S701" s="16">
        <f>SUM(Q701:R701)</f>
        <v>1017.69209</v>
      </c>
      <c r="T701" s="5"/>
      <c r="U701" s="5"/>
      <c r="V701" s="5"/>
      <c r="W701" s="16"/>
      <c r="X701" s="16">
        <f>SUM(V701:W701)</f>
        <v>0</v>
      </c>
      <c r="Y701" s="16"/>
      <c r="Z701" s="16">
        <f>SUM(X701:Y701)</f>
        <v>0</v>
      </c>
      <c r="AA701" s="16"/>
      <c r="AB701" s="16">
        <f>SUM(Z701:AA701)</f>
        <v>0</v>
      </c>
      <c r="AC701" s="16"/>
      <c r="AD701" s="16">
        <f>SUM(AB701:AC701)</f>
        <v>0</v>
      </c>
      <c r="AE701" s="5"/>
      <c r="AF701" s="5"/>
      <c r="AG701" s="5"/>
      <c r="AH701" s="16"/>
      <c r="AI701" s="16">
        <f>SUM(AG701:AH701)</f>
        <v>0</v>
      </c>
      <c r="AJ701" s="16"/>
      <c r="AK701" s="16">
        <f>SUM(AI701:AJ701)</f>
        <v>0</v>
      </c>
      <c r="AL701" s="16"/>
      <c r="AM701" s="16">
        <f>SUM(AK701:AL701)</f>
        <v>0</v>
      </c>
    </row>
    <row r="702" spans="1:39" ht="63" hidden="1" outlineLevel="7" x14ac:dyDescent="0.2">
      <c r="A702" s="137" t="s">
        <v>381</v>
      </c>
      <c r="B702" s="137" t="s">
        <v>287</v>
      </c>
      <c r="C702" s="7" t="s">
        <v>641</v>
      </c>
      <c r="D702" s="7"/>
      <c r="E702" s="21" t="s">
        <v>668</v>
      </c>
      <c r="F702" s="5"/>
      <c r="G702" s="16"/>
      <c r="H702" s="16"/>
      <c r="I702" s="4">
        <f>I703</f>
        <v>3053.0762300000001</v>
      </c>
      <c r="J702" s="16"/>
      <c r="K702" s="16"/>
      <c r="L702" s="4">
        <f>L703</f>
        <v>3053.0762300000001</v>
      </c>
      <c r="M702" s="16"/>
      <c r="N702" s="4">
        <f>N703</f>
        <v>3053.0762300000001</v>
      </c>
      <c r="O702" s="4">
        <f>O703</f>
        <v>0</v>
      </c>
      <c r="P702" s="16"/>
      <c r="Q702" s="4">
        <f>Q703</f>
        <v>3053.0762300000001</v>
      </c>
      <c r="R702" s="16"/>
      <c r="S702" s="4">
        <f>S703</f>
        <v>3053.0762300000001</v>
      </c>
      <c r="T702" s="5"/>
      <c r="U702" s="5"/>
      <c r="V702" s="5"/>
      <c r="W702" s="16"/>
      <c r="X702" s="16"/>
      <c r="Y702" s="16"/>
      <c r="Z702" s="4">
        <f>Z703</f>
        <v>0</v>
      </c>
      <c r="AA702" s="4">
        <f>AA703</f>
        <v>0</v>
      </c>
      <c r="AB702" s="4">
        <f>AB703</f>
        <v>0</v>
      </c>
      <c r="AC702" s="4">
        <f>AC703</f>
        <v>0</v>
      </c>
      <c r="AD702" s="4">
        <f>AD703</f>
        <v>0</v>
      </c>
      <c r="AE702" s="5"/>
      <c r="AF702" s="5"/>
      <c r="AG702" s="5"/>
      <c r="AH702" s="16"/>
      <c r="AI702" s="16"/>
      <c r="AJ702" s="4">
        <f>AJ703</f>
        <v>0</v>
      </c>
      <c r="AK702" s="4">
        <f>AK703</f>
        <v>0</v>
      </c>
      <c r="AL702" s="4">
        <f>AL703</f>
        <v>0</v>
      </c>
      <c r="AM702" s="4">
        <f>AM703</f>
        <v>0</v>
      </c>
    </row>
    <row r="703" spans="1:39" ht="31.5" hidden="1" outlineLevel="7" x14ac:dyDescent="0.2">
      <c r="A703" s="138" t="s">
        <v>381</v>
      </c>
      <c r="B703" s="138" t="s">
        <v>287</v>
      </c>
      <c r="C703" s="6" t="s">
        <v>641</v>
      </c>
      <c r="D703" s="6" t="s">
        <v>92</v>
      </c>
      <c r="E703" s="20" t="s">
        <v>584</v>
      </c>
      <c r="F703" s="5"/>
      <c r="G703" s="16"/>
      <c r="H703" s="16"/>
      <c r="I703" s="16">
        <v>3053.0762300000001</v>
      </c>
      <c r="J703" s="16"/>
      <c r="K703" s="16"/>
      <c r="L703" s="16">
        <f>SUM(H703:K703)</f>
        <v>3053.0762300000001</v>
      </c>
      <c r="M703" s="16"/>
      <c r="N703" s="16">
        <f>SUM(L703:M703)</f>
        <v>3053.0762300000001</v>
      </c>
      <c r="O703" s="16"/>
      <c r="P703" s="16"/>
      <c r="Q703" s="16">
        <f>SUM(N703:P703)</f>
        <v>3053.0762300000001</v>
      </c>
      <c r="R703" s="16"/>
      <c r="S703" s="16">
        <f>SUM(Q703:R703)</f>
        <v>3053.0762300000001</v>
      </c>
      <c r="T703" s="5"/>
      <c r="U703" s="5"/>
      <c r="V703" s="5"/>
      <c r="W703" s="16"/>
      <c r="X703" s="16"/>
      <c r="Y703" s="16"/>
      <c r="Z703" s="16">
        <f>SUM(X703:Y703)</f>
        <v>0</v>
      </c>
      <c r="AA703" s="16"/>
      <c r="AB703" s="16">
        <f>SUM(Z703:AA703)</f>
        <v>0</v>
      </c>
      <c r="AC703" s="16"/>
      <c r="AD703" s="16">
        <f>SUM(AB703:AC703)</f>
        <v>0</v>
      </c>
      <c r="AE703" s="5"/>
      <c r="AF703" s="5"/>
      <c r="AG703" s="5"/>
      <c r="AH703" s="16"/>
      <c r="AI703" s="16"/>
      <c r="AJ703" s="16"/>
      <c r="AK703" s="16">
        <f>SUM(AI703:AJ703)</f>
        <v>0</v>
      </c>
      <c r="AL703" s="16"/>
      <c r="AM703" s="16">
        <f>SUM(AK703:AL703)</f>
        <v>0</v>
      </c>
    </row>
    <row r="704" spans="1:39" ht="31.5" hidden="1" outlineLevel="7" x14ac:dyDescent="0.2">
      <c r="A704" s="137" t="s">
        <v>381</v>
      </c>
      <c r="B704" s="137" t="s">
        <v>287</v>
      </c>
      <c r="C704" s="7" t="s">
        <v>391</v>
      </c>
      <c r="D704" s="6"/>
      <c r="E704" s="21" t="s">
        <v>616</v>
      </c>
      <c r="F704" s="5"/>
      <c r="G704" s="16"/>
      <c r="H704" s="16"/>
      <c r="I704" s="4">
        <f t="shared" ref="I704:S705" si="545">I705</f>
        <v>0</v>
      </c>
      <c r="J704" s="4">
        <f t="shared" si="545"/>
        <v>595</v>
      </c>
      <c r="K704" s="4">
        <f t="shared" si="545"/>
        <v>0</v>
      </c>
      <c r="L704" s="4">
        <f t="shared" si="545"/>
        <v>595</v>
      </c>
      <c r="M704" s="4">
        <f t="shared" si="545"/>
        <v>0</v>
      </c>
      <c r="N704" s="4">
        <f t="shared" si="545"/>
        <v>595</v>
      </c>
      <c r="O704" s="4">
        <f t="shared" si="545"/>
        <v>0</v>
      </c>
      <c r="P704" s="4">
        <f t="shared" si="545"/>
        <v>0</v>
      </c>
      <c r="Q704" s="4">
        <f t="shared" si="545"/>
        <v>595</v>
      </c>
      <c r="R704" s="4">
        <f t="shared" si="545"/>
        <v>0</v>
      </c>
      <c r="S704" s="4">
        <f t="shared" si="545"/>
        <v>595</v>
      </c>
      <c r="T704" s="5"/>
      <c r="U704" s="5"/>
      <c r="V704" s="5"/>
      <c r="W704" s="16"/>
      <c r="X704" s="16"/>
      <c r="Y704" s="4">
        <f t="shared" ref="Y704:AD705" si="546">Y705</f>
        <v>0</v>
      </c>
      <c r="Z704" s="4">
        <f t="shared" si="546"/>
        <v>0</v>
      </c>
      <c r="AA704" s="4">
        <f t="shared" si="546"/>
        <v>0</v>
      </c>
      <c r="AB704" s="4">
        <f t="shared" si="546"/>
        <v>0</v>
      </c>
      <c r="AC704" s="4">
        <f t="shared" si="546"/>
        <v>0</v>
      </c>
      <c r="AD704" s="4">
        <f t="shared" si="546"/>
        <v>0</v>
      </c>
      <c r="AE704" s="5"/>
      <c r="AF704" s="5"/>
      <c r="AG704" s="5"/>
      <c r="AH704" s="16"/>
      <c r="AI704" s="16"/>
      <c r="AJ704" s="4">
        <f t="shared" ref="AJ704:AM705" si="547">AJ705</f>
        <v>0</v>
      </c>
      <c r="AK704" s="4">
        <f t="shared" si="547"/>
        <v>0</v>
      </c>
      <c r="AL704" s="4">
        <f t="shared" si="547"/>
        <v>0</v>
      </c>
      <c r="AM704" s="4">
        <f t="shared" si="547"/>
        <v>0</v>
      </c>
    </row>
    <row r="705" spans="1:39" ht="31.5" hidden="1" outlineLevel="7" x14ac:dyDescent="0.2">
      <c r="A705" s="137" t="s">
        <v>381</v>
      </c>
      <c r="B705" s="137" t="s">
        <v>287</v>
      </c>
      <c r="C705" s="7" t="s">
        <v>705</v>
      </c>
      <c r="D705" s="7" t="s">
        <v>663</v>
      </c>
      <c r="E705" s="21" t="s">
        <v>704</v>
      </c>
      <c r="F705" s="5"/>
      <c r="G705" s="16"/>
      <c r="H705" s="16"/>
      <c r="I705" s="4">
        <f t="shared" si="545"/>
        <v>0</v>
      </c>
      <c r="J705" s="4">
        <f t="shared" si="545"/>
        <v>595</v>
      </c>
      <c r="K705" s="4">
        <f t="shared" si="545"/>
        <v>0</v>
      </c>
      <c r="L705" s="4">
        <f t="shared" si="545"/>
        <v>595</v>
      </c>
      <c r="M705" s="4">
        <f t="shared" si="545"/>
        <v>0</v>
      </c>
      <c r="N705" s="4">
        <f t="shared" si="545"/>
        <v>595</v>
      </c>
      <c r="O705" s="4">
        <f t="shared" si="545"/>
        <v>0</v>
      </c>
      <c r="P705" s="4">
        <f t="shared" si="545"/>
        <v>0</v>
      </c>
      <c r="Q705" s="4">
        <f t="shared" si="545"/>
        <v>595</v>
      </c>
      <c r="R705" s="4">
        <f t="shared" si="545"/>
        <v>0</v>
      </c>
      <c r="S705" s="4">
        <f t="shared" si="545"/>
        <v>595</v>
      </c>
      <c r="T705" s="5"/>
      <c r="U705" s="5"/>
      <c r="V705" s="5"/>
      <c r="W705" s="16"/>
      <c r="X705" s="16"/>
      <c r="Y705" s="4">
        <f t="shared" si="546"/>
        <v>0</v>
      </c>
      <c r="Z705" s="4">
        <f t="shared" si="546"/>
        <v>0</v>
      </c>
      <c r="AA705" s="4">
        <f t="shared" si="546"/>
        <v>0</v>
      </c>
      <c r="AB705" s="4">
        <f t="shared" si="546"/>
        <v>0</v>
      </c>
      <c r="AC705" s="4">
        <f t="shared" si="546"/>
        <v>0</v>
      </c>
      <c r="AD705" s="4">
        <f t="shared" si="546"/>
        <v>0</v>
      </c>
      <c r="AE705" s="5"/>
      <c r="AF705" s="5"/>
      <c r="AG705" s="5"/>
      <c r="AH705" s="16"/>
      <c r="AI705" s="16"/>
      <c r="AJ705" s="4">
        <f t="shared" si="547"/>
        <v>0</v>
      </c>
      <c r="AK705" s="4">
        <f t="shared" si="547"/>
        <v>0</v>
      </c>
      <c r="AL705" s="4">
        <f t="shared" si="547"/>
        <v>0</v>
      </c>
      <c r="AM705" s="4">
        <f t="shared" si="547"/>
        <v>0</v>
      </c>
    </row>
    <row r="706" spans="1:39" ht="31.5" hidden="1" outlineLevel="7" x14ac:dyDescent="0.2">
      <c r="A706" s="138" t="s">
        <v>381</v>
      </c>
      <c r="B706" s="138" t="s">
        <v>287</v>
      </c>
      <c r="C706" s="6" t="s">
        <v>705</v>
      </c>
      <c r="D706" s="6" t="s">
        <v>92</v>
      </c>
      <c r="E706" s="20" t="s">
        <v>584</v>
      </c>
      <c r="F706" s="5"/>
      <c r="G706" s="16"/>
      <c r="H706" s="16"/>
      <c r="I706" s="4"/>
      <c r="J706" s="5">
        <v>595</v>
      </c>
      <c r="K706" s="4"/>
      <c r="L706" s="5">
        <f>SUM(H706:K706)</f>
        <v>595</v>
      </c>
      <c r="M706" s="4"/>
      <c r="N706" s="5">
        <f>SUM(L706:M706)</f>
        <v>595</v>
      </c>
      <c r="O706" s="4"/>
      <c r="P706" s="4"/>
      <c r="Q706" s="5">
        <f>SUM(N706:P706)</f>
        <v>595</v>
      </c>
      <c r="R706" s="4"/>
      <c r="S706" s="5">
        <f>SUM(Q706:R706)</f>
        <v>595</v>
      </c>
      <c r="T706" s="5"/>
      <c r="U706" s="5"/>
      <c r="V706" s="5"/>
      <c r="W706" s="16"/>
      <c r="X706" s="16"/>
      <c r="Y706" s="4"/>
      <c r="Z706" s="5">
        <f>SUM(X706:Y706)</f>
        <v>0</v>
      </c>
      <c r="AA706" s="4"/>
      <c r="AB706" s="5">
        <f>SUM(Z706:AA706)</f>
        <v>0</v>
      </c>
      <c r="AC706" s="4"/>
      <c r="AD706" s="5">
        <f>SUM(AB706:AC706)</f>
        <v>0</v>
      </c>
      <c r="AE706" s="5"/>
      <c r="AF706" s="5"/>
      <c r="AG706" s="5"/>
      <c r="AH706" s="16"/>
      <c r="AI706" s="16"/>
      <c r="AJ706" s="4"/>
      <c r="AK706" s="5">
        <f>SUM(AI706:AJ706)</f>
        <v>0</v>
      </c>
      <c r="AL706" s="4"/>
      <c r="AM706" s="5">
        <f>SUM(AK706:AL706)</f>
        <v>0</v>
      </c>
    </row>
    <row r="707" spans="1:39" ht="31.5" hidden="1" outlineLevel="3" x14ac:dyDescent="0.2">
      <c r="A707" s="137" t="s">
        <v>381</v>
      </c>
      <c r="B707" s="137" t="s">
        <v>287</v>
      </c>
      <c r="C707" s="137" t="s">
        <v>394</v>
      </c>
      <c r="D707" s="137"/>
      <c r="E707" s="13" t="s">
        <v>395</v>
      </c>
      <c r="F707" s="4">
        <f t="shared" ref="F707:AM707" si="548">F708+F711</f>
        <v>809159.3600000001</v>
      </c>
      <c r="G707" s="4">
        <f t="shared" si="548"/>
        <v>957.4</v>
      </c>
      <c r="H707" s="4">
        <f t="shared" si="548"/>
        <v>810116.76000000013</v>
      </c>
      <c r="I707" s="4">
        <f t="shared" si="548"/>
        <v>0</v>
      </c>
      <c r="J707" s="4">
        <f t="shared" si="548"/>
        <v>0</v>
      </c>
      <c r="K707" s="4">
        <f t="shared" si="548"/>
        <v>-10.8</v>
      </c>
      <c r="L707" s="4">
        <f t="shared" si="548"/>
        <v>810105.96000000008</v>
      </c>
      <c r="M707" s="4">
        <f t="shared" si="548"/>
        <v>0</v>
      </c>
      <c r="N707" s="4">
        <f t="shared" si="548"/>
        <v>810105.96000000008</v>
      </c>
      <c r="O707" s="4">
        <f t="shared" si="548"/>
        <v>4449.7</v>
      </c>
      <c r="P707" s="4">
        <f t="shared" si="548"/>
        <v>0</v>
      </c>
      <c r="Q707" s="4">
        <f t="shared" si="548"/>
        <v>814555.66</v>
      </c>
      <c r="R707" s="4">
        <f t="shared" si="548"/>
        <v>0</v>
      </c>
      <c r="S707" s="4">
        <f t="shared" si="548"/>
        <v>814555.66</v>
      </c>
      <c r="T707" s="4">
        <f t="shared" si="548"/>
        <v>806569.61</v>
      </c>
      <c r="U707" s="4">
        <f t="shared" si="548"/>
        <v>3963.6</v>
      </c>
      <c r="V707" s="4">
        <f t="shared" si="548"/>
        <v>810533.21</v>
      </c>
      <c r="W707" s="4">
        <f t="shared" si="548"/>
        <v>0</v>
      </c>
      <c r="X707" s="4">
        <f t="shared" si="548"/>
        <v>810533.21</v>
      </c>
      <c r="Y707" s="4">
        <f t="shared" si="548"/>
        <v>0</v>
      </c>
      <c r="Z707" s="4">
        <f t="shared" si="548"/>
        <v>810533.21</v>
      </c>
      <c r="AA707" s="4">
        <f t="shared" si="548"/>
        <v>1670.6999999999998</v>
      </c>
      <c r="AB707" s="4">
        <f t="shared" si="548"/>
        <v>812203.90999999992</v>
      </c>
      <c r="AC707" s="4">
        <f t="shared" si="548"/>
        <v>0</v>
      </c>
      <c r="AD707" s="4">
        <f t="shared" si="548"/>
        <v>812203.90999999992</v>
      </c>
      <c r="AE707" s="4">
        <f t="shared" si="548"/>
        <v>814904.05000000016</v>
      </c>
      <c r="AF707" s="4">
        <f t="shared" si="548"/>
        <v>-1650</v>
      </c>
      <c r="AG707" s="4">
        <f t="shared" si="548"/>
        <v>813254.05000000016</v>
      </c>
      <c r="AH707" s="4">
        <f t="shared" si="548"/>
        <v>0</v>
      </c>
      <c r="AI707" s="4">
        <f t="shared" si="548"/>
        <v>813254.05000000016</v>
      </c>
      <c r="AJ707" s="4">
        <f t="shared" si="548"/>
        <v>908.7</v>
      </c>
      <c r="AK707" s="4">
        <f t="shared" si="548"/>
        <v>814162.75000000023</v>
      </c>
      <c r="AL707" s="4">
        <f t="shared" si="548"/>
        <v>0</v>
      </c>
      <c r="AM707" s="4">
        <f t="shared" si="548"/>
        <v>814162.75000000023</v>
      </c>
    </row>
    <row r="708" spans="1:39" ht="31.5" hidden="1" outlineLevel="4" x14ac:dyDescent="0.2">
      <c r="A708" s="137" t="s">
        <v>381</v>
      </c>
      <c r="B708" s="137" t="s">
        <v>287</v>
      </c>
      <c r="C708" s="137" t="s">
        <v>396</v>
      </c>
      <c r="D708" s="137"/>
      <c r="E708" s="13" t="s">
        <v>57</v>
      </c>
      <c r="F708" s="4">
        <f t="shared" ref="F708:O709" si="549">F709</f>
        <v>115417.3</v>
      </c>
      <c r="G708" s="4">
        <f t="shared" si="549"/>
        <v>0</v>
      </c>
      <c r="H708" s="4">
        <f t="shared" si="549"/>
        <v>115417.3</v>
      </c>
      <c r="I708" s="4">
        <f t="shared" si="549"/>
        <v>0</v>
      </c>
      <c r="J708" s="4">
        <f t="shared" si="549"/>
        <v>0</v>
      </c>
      <c r="K708" s="4">
        <f t="shared" si="549"/>
        <v>-10.8</v>
      </c>
      <c r="L708" s="4">
        <f t="shared" si="549"/>
        <v>115406.5</v>
      </c>
      <c r="M708" s="4">
        <f t="shared" si="549"/>
        <v>0</v>
      </c>
      <c r="N708" s="4">
        <f t="shared" si="549"/>
        <v>115406.5</v>
      </c>
      <c r="O708" s="4">
        <f t="shared" si="549"/>
        <v>0</v>
      </c>
      <c r="P708" s="4">
        <f t="shared" ref="P708:Y709" si="550">P709</f>
        <v>0</v>
      </c>
      <c r="Q708" s="4">
        <f t="shared" si="550"/>
        <v>115406.5</v>
      </c>
      <c r="R708" s="4">
        <f t="shared" si="550"/>
        <v>0</v>
      </c>
      <c r="S708" s="4">
        <f t="shared" si="550"/>
        <v>115406.5</v>
      </c>
      <c r="T708" s="4">
        <f t="shared" si="550"/>
        <v>110585.3</v>
      </c>
      <c r="U708" s="4">
        <f t="shared" si="550"/>
        <v>0</v>
      </c>
      <c r="V708" s="4">
        <f t="shared" si="550"/>
        <v>110585.3</v>
      </c>
      <c r="W708" s="4">
        <f t="shared" si="550"/>
        <v>0</v>
      </c>
      <c r="X708" s="4">
        <f t="shared" si="550"/>
        <v>110585.3</v>
      </c>
      <c r="Y708" s="4">
        <f t="shared" si="550"/>
        <v>0</v>
      </c>
      <c r="Z708" s="4">
        <f t="shared" ref="Z708:AI709" si="551">Z709</f>
        <v>110585.3</v>
      </c>
      <c r="AA708" s="4">
        <f t="shared" si="551"/>
        <v>0</v>
      </c>
      <c r="AB708" s="4">
        <f t="shared" si="551"/>
        <v>110585.3</v>
      </c>
      <c r="AC708" s="4">
        <f t="shared" si="551"/>
        <v>0</v>
      </c>
      <c r="AD708" s="4">
        <f t="shared" si="551"/>
        <v>110585.3</v>
      </c>
      <c r="AE708" s="4">
        <f t="shared" si="551"/>
        <v>110585.3</v>
      </c>
      <c r="AF708" s="4">
        <f t="shared" si="551"/>
        <v>0</v>
      </c>
      <c r="AG708" s="4">
        <f t="shared" si="551"/>
        <v>110585.3</v>
      </c>
      <c r="AH708" s="4">
        <f t="shared" si="551"/>
        <v>0</v>
      </c>
      <c r="AI708" s="4">
        <f t="shared" si="551"/>
        <v>110585.3</v>
      </c>
      <c r="AJ708" s="4">
        <f t="shared" ref="AJ708:AM709" si="552">AJ709</f>
        <v>0</v>
      </c>
      <c r="AK708" s="4">
        <f t="shared" si="552"/>
        <v>110585.3</v>
      </c>
      <c r="AL708" s="4">
        <f t="shared" si="552"/>
        <v>0</v>
      </c>
      <c r="AM708" s="4">
        <f t="shared" si="552"/>
        <v>110585.3</v>
      </c>
    </row>
    <row r="709" spans="1:39" ht="15.75" hidden="1" outlineLevel="5" x14ac:dyDescent="0.2">
      <c r="A709" s="137" t="s">
        <v>381</v>
      </c>
      <c r="B709" s="137" t="s">
        <v>287</v>
      </c>
      <c r="C709" s="137" t="s">
        <v>407</v>
      </c>
      <c r="D709" s="137"/>
      <c r="E709" s="13" t="s">
        <v>408</v>
      </c>
      <c r="F709" s="4">
        <f t="shared" si="549"/>
        <v>115417.3</v>
      </c>
      <c r="G709" s="4">
        <f t="shared" si="549"/>
        <v>0</v>
      </c>
      <c r="H709" s="4">
        <f t="shared" si="549"/>
        <v>115417.3</v>
      </c>
      <c r="I709" s="4">
        <f t="shared" si="549"/>
        <v>0</v>
      </c>
      <c r="J709" s="4">
        <f t="shared" si="549"/>
        <v>0</v>
      </c>
      <c r="K709" s="4">
        <f t="shared" si="549"/>
        <v>-10.8</v>
      </c>
      <c r="L709" s="4">
        <f t="shared" si="549"/>
        <v>115406.5</v>
      </c>
      <c r="M709" s="4">
        <f t="shared" si="549"/>
        <v>0</v>
      </c>
      <c r="N709" s="4">
        <f t="shared" si="549"/>
        <v>115406.5</v>
      </c>
      <c r="O709" s="4">
        <f t="shared" si="549"/>
        <v>0</v>
      </c>
      <c r="P709" s="4">
        <f t="shared" si="550"/>
        <v>0</v>
      </c>
      <c r="Q709" s="4">
        <f t="shared" si="550"/>
        <v>115406.5</v>
      </c>
      <c r="R709" s="4">
        <f t="shared" si="550"/>
        <v>0</v>
      </c>
      <c r="S709" s="4">
        <f t="shared" si="550"/>
        <v>115406.5</v>
      </c>
      <c r="T709" s="4">
        <f t="shared" si="550"/>
        <v>110585.3</v>
      </c>
      <c r="U709" s="4">
        <f t="shared" si="550"/>
        <v>0</v>
      </c>
      <c r="V709" s="4">
        <f t="shared" si="550"/>
        <v>110585.3</v>
      </c>
      <c r="W709" s="4">
        <f t="shared" si="550"/>
        <v>0</v>
      </c>
      <c r="X709" s="4">
        <f t="shared" si="550"/>
        <v>110585.3</v>
      </c>
      <c r="Y709" s="4">
        <f t="shared" si="550"/>
        <v>0</v>
      </c>
      <c r="Z709" s="4">
        <f t="shared" si="551"/>
        <v>110585.3</v>
      </c>
      <c r="AA709" s="4">
        <f t="shared" si="551"/>
        <v>0</v>
      </c>
      <c r="AB709" s="4">
        <f t="shared" si="551"/>
        <v>110585.3</v>
      </c>
      <c r="AC709" s="4">
        <f t="shared" si="551"/>
        <v>0</v>
      </c>
      <c r="AD709" s="4">
        <f t="shared" si="551"/>
        <v>110585.3</v>
      </c>
      <c r="AE709" s="4">
        <f t="shared" si="551"/>
        <v>110585.3</v>
      </c>
      <c r="AF709" s="4">
        <f t="shared" si="551"/>
        <v>0</v>
      </c>
      <c r="AG709" s="4">
        <f t="shared" si="551"/>
        <v>110585.3</v>
      </c>
      <c r="AH709" s="4">
        <f t="shared" si="551"/>
        <v>0</v>
      </c>
      <c r="AI709" s="4">
        <f t="shared" si="551"/>
        <v>110585.3</v>
      </c>
      <c r="AJ709" s="4">
        <f t="shared" si="552"/>
        <v>0</v>
      </c>
      <c r="AK709" s="4">
        <f t="shared" si="552"/>
        <v>110585.3</v>
      </c>
      <c r="AL709" s="4">
        <f t="shared" si="552"/>
        <v>0</v>
      </c>
      <c r="AM709" s="4">
        <f t="shared" si="552"/>
        <v>110585.3</v>
      </c>
    </row>
    <row r="710" spans="1:39" ht="31.5" hidden="1" outlineLevel="7" x14ac:dyDescent="0.2">
      <c r="A710" s="138" t="s">
        <v>381</v>
      </c>
      <c r="B710" s="138" t="s">
        <v>287</v>
      </c>
      <c r="C710" s="138" t="s">
        <v>407</v>
      </c>
      <c r="D710" s="138" t="s">
        <v>92</v>
      </c>
      <c r="E710" s="11" t="s">
        <v>93</v>
      </c>
      <c r="F710" s="5">
        <f>96687+18730.3</f>
        <v>115417.3</v>
      </c>
      <c r="G710" s="5"/>
      <c r="H710" s="5">
        <f>SUM(F710:G710)</f>
        <v>115417.3</v>
      </c>
      <c r="I710" s="5"/>
      <c r="J710" s="5"/>
      <c r="K710" s="5">
        <v>-10.8</v>
      </c>
      <c r="L710" s="5">
        <f>SUM(H710:K710)</f>
        <v>115406.5</v>
      </c>
      <c r="M710" s="5"/>
      <c r="N710" s="5">
        <f>SUM(L710:M710)</f>
        <v>115406.5</v>
      </c>
      <c r="O710" s="5"/>
      <c r="P710" s="5"/>
      <c r="Q710" s="5">
        <f>SUM(N710:P710)</f>
        <v>115406.5</v>
      </c>
      <c r="R710" s="5"/>
      <c r="S710" s="5">
        <f>SUM(Q710:R710)</f>
        <v>115406.5</v>
      </c>
      <c r="T710" s="5">
        <f>91855+18730.3</f>
        <v>110585.3</v>
      </c>
      <c r="U710" s="5"/>
      <c r="V710" s="5">
        <f>SUM(T710:U710)</f>
        <v>110585.3</v>
      </c>
      <c r="W710" s="5"/>
      <c r="X710" s="5">
        <f>SUM(V710:W710)</f>
        <v>110585.3</v>
      </c>
      <c r="Y710" s="5"/>
      <c r="Z710" s="5">
        <f>SUM(X710:Y710)</f>
        <v>110585.3</v>
      </c>
      <c r="AA710" s="5"/>
      <c r="AB710" s="5">
        <f>SUM(Z710:AA710)</f>
        <v>110585.3</v>
      </c>
      <c r="AC710" s="5"/>
      <c r="AD710" s="5">
        <f>SUM(AB710:AC710)</f>
        <v>110585.3</v>
      </c>
      <c r="AE710" s="5">
        <f>91855+18730.3</f>
        <v>110585.3</v>
      </c>
      <c r="AF710" s="5"/>
      <c r="AG710" s="5">
        <f>SUM(AE710:AF710)</f>
        <v>110585.3</v>
      </c>
      <c r="AH710" s="5"/>
      <c r="AI710" s="5">
        <f>SUM(AG710:AH710)</f>
        <v>110585.3</v>
      </c>
      <c r="AJ710" s="5"/>
      <c r="AK710" s="5">
        <f>SUM(AI710:AJ710)</f>
        <v>110585.3</v>
      </c>
      <c r="AL710" s="5"/>
      <c r="AM710" s="5">
        <f>SUM(AK710:AL710)</f>
        <v>110585.3</v>
      </c>
    </row>
    <row r="711" spans="1:39" ht="31.5" hidden="1" outlineLevel="4" x14ac:dyDescent="0.2">
      <c r="A711" s="137" t="s">
        <v>381</v>
      </c>
      <c r="B711" s="137" t="s">
        <v>287</v>
      </c>
      <c r="C711" s="137" t="s">
        <v>399</v>
      </c>
      <c r="D711" s="137"/>
      <c r="E711" s="13" t="s">
        <v>400</v>
      </c>
      <c r="F711" s="4">
        <f t="shared" ref="F711:AM711" si="553">F712+F714+F716+F718+F722+F720</f>
        <v>693742.06</v>
      </c>
      <c r="G711" s="4">
        <f t="shared" si="553"/>
        <v>957.4</v>
      </c>
      <c r="H711" s="4">
        <f t="shared" si="553"/>
        <v>694699.46000000008</v>
      </c>
      <c r="I711" s="4">
        <f t="shared" si="553"/>
        <v>0</v>
      </c>
      <c r="J711" s="4">
        <f t="shared" si="553"/>
        <v>0</v>
      </c>
      <c r="K711" s="4">
        <f t="shared" si="553"/>
        <v>0</v>
      </c>
      <c r="L711" s="4">
        <f t="shared" si="553"/>
        <v>694699.46000000008</v>
      </c>
      <c r="M711" s="4">
        <f t="shared" si="553"/>
        <v>0</v>
      </c>
      <c r="N711" s="4">
        <f t="shared" si="553"/>
        <v>694699.46000000008</v>
      </c>
      <c r="O711" s="4">
        <f t="shared" si="553"/>
        <v>4449.7</v>
      </c>
      <c r="P711" s="4">
        <f t="shared" si="553"/>
        <v>0</v>
      </c>
      <c r="Q711" s="4">
        <f t="shared" si="553"/>
        <v>699149.16</v>
      </c>
      <c r="R711" s="4">
        <f t="shared" si="553"/>
        <v>0</v>
      </c>
      <c r="S711" s="4">
        <f t="shared" si="553"/>
        <v>699149.16</v>
      </c>
      <c r="T711" s="4">
        <f t="shared" si="553"/>
        <v>695984.30999999994</v>
      </c>
      <c r="U711" s="4">
        <f t="shared" si="553"/>
        <v>3963.6</v>
      </c>
      <c r="V711" s="4">
        <f t="shared" si="553"/>
        <v>699947.90999999992</v>
      </c>
      <c r="W711" s="4">
        <f t="shared" si="553"/>
        <v>0</v>
      </c>
      <c r="X711" s="4">
        <f t="shared" si="553"/>
        <v>699947.90999999992</v>
      </c>
      <c r="Y711" s="4">
        <f t="shared" si="553"/>
        <v>0</v>
      </c>
      <c r="Z711" s="4">
        <f t="shared" si="553"/>
        <v>699947.90999999992</v>
      </c>
      <c r="AA711" s="4">
        <f t="shared" si="553"/>
        <v>1670.6999999999998</v>
      </c>
      <c r="AB711" s="4">
        <f t="shared" si="553"/>
        <v>701618.60999999987</v>
      </c>
      <c r="AC711" s="4">
        <f t="shared" si="553"/>
        <v>0</v>
      </c>
      <c r="AD711" s="4">
        <f t="shared" si="553"/>
        <v>701618.60999999987</v>
      </c>
      <c r="AE711" s="4">
        <f t="shared" si="553"/>
        <v>704318.75000000012</v>
      </c>
      <c r="AF711" s="4">
        <f t="shared" si="553"/>
        <v>-1650</v>
      </c>
      <c r="AG711" s="4">
        <f t="shared" si="553"/>
        <v>702668.75000000012</v>
      </c>
      <c r="AH711" s="4">
        <f t="shared" si="553"/>
        <v>0</v>
      </c>
      <c r="AI711" s="4">
        <f t="shared" si="553"/>
        <v>702668.75000000012</v>
      </c>
      <c r="AJ711" s="4">
        <f t="shared" si="553"/>
        <v>908.7</v>
      </c>
      <c r="AK711" s="4">
        <f t="shared" si="553"/>
        <v>703577.45000000019</v>
      </c>
      <c r="AL711" s="4">
        <f t="shared" si="553"/>
        <v>0</v>
      </c>
      <c r="AM711" s="4">
        <f t="shared" si="553"/>
        <v>703577.45000000019</v>
      </c>
    </row>
    <row r="712" spans="1:39" ht="47.25" hidden="1" outlineLevel="5" x14ac:dyDescent="0.2">
      <c r="A712" s="137" t="s">
        <v>381</v>
      </c>
      <c r="B712" s="137" t="s">
        <v>287</v>
      </c>
      <c r="C712" s="137" t="s">
        <v>401</v>
      </c>
      <c r="D712" s="137"/>
      <c r="E712" s="13" t="s">
        <v>402</v>
      </c>
      <c r="F712" s="4">
        <f t="shared" ref="F712:AM712" si="554">F713</f>
        <v>11615.1</v>
      </c>
      <c r="G712" s="4">
        <f t="shared" si="554"/>
        <v>0</v>
      </c>
      <c r="H712" s="4">
        <f t="shared" si="554"/>
        <v>11615.1</v>
      </c>
      <c r="I712" s="4">
        <f t="shared" si="554"/>
        <v>0</v>
      </c>
      <c r="J712" s="4">
        <f t="shared" si="554"/>
        <v>0</v>
      </c>
      <c r="K712" s="4">
        <f t="shared" si="554"/>
        <v>0</v>
      </c>
      <c r="L712" s="4">
        <f t="shared" si="554"/>
        <v>11615.1</v>
      </c>
      <c r="M712" s="4">
        <f t="shared" si="554"/>
        <v>0</v>
      </c>
      <c r="N712" s="4">
        <f t="shared" si="554"/>
        <v>11615.1</v>
      </c>
      <c r="O712" s="4">
        <f t="shared" si="554"/>
        <v>0</v>
      </c>
      <c r="P712" s="4">
        <f t="shared" si="554"/>
        <v>0</v>
      </c>
      <c r="Q712" s="4">
        <f t="shared" si="554"/>
        <v>11615.1</v>
      </c>
      <c r="R712" s="4">
        <f t="shared" si="554"/>
        <v>0</v>
      </c>
      <c r="S712" s="4">
        <f t="shared" si="554"/>
        <v>11615.1</v>
      </c>
      <c r="T712" s="4">
        <f t="shared" si="554"/>
        <v>10470</v>
      </c>
      <c r="U712" s="4">
        <f t="shared" si="554"/>
        <v>0</v>
      </c>
      <c r="V712" s="4">
        <f t="shared" si="554"/>
        <v>10470</v>
      </c>
      <c r="W712" s="4">
        <f t="shared" si="554"/>
        <v>0</v>
      </c>
      <c r="X712" s="4">
        <f t="shared" si="554"/>
        <v>10470</v>
      </c>
      <c r="Y712" s="4">
        <f t="shared" si="554"/>
        <v>0</v>
      </c>
      <c r="Z712" s="4">
        <f t="shared" si="554"/>
        <v>10470</v>
      </c>
      <c r="AA712" s="4">
        <f t="shared" si="554"/>
        <v>0</v>
      </c>
      <c r="AB712" s="4">
        <f t="shared" si="554"/>
        <v>10470</v>
      </c>
      <c r="AC712" s="4">
        <f t="shared" si="554"/>
        <v>0</v>
      </c>
      <c r="AD712" s="4">
        <f t="shared" si="554"/>
        <v>10470</v>
      </c>
      <c r="AE712" s="4">
        <f t="shared" si="554"/>
        <v>10450</v>
      </c>
      <c r="AF712" s="4">
        <f t="shared" si="554"/>
        <v>0</v>
      </c>
      <c r="AG712" s="4">
        <f t="shared" si="554"/>
        <v>10450</v>
      </c>
      <c r="AH712" s="4">
        <f t="shared" si="554"/>
        <v>0</v>
      </c>
      <c r="AI712" s="4">
        <f t="shared" si="554"/>
        <v>10450</v>
      </c>
      <c r="AJ712" s="4">
        <f t="shared" si="554"/>
        <v>0</v>
      </c>
      <c r="AK712" s="4">
        <f t="shared" si="554"/>
        <v>10450</v>
      </c>
      <c r="AL712" s="4">
        <f t="shared" si="554"/>
        <v>0</v>
      </c>
      <c r="AM712" s="4">
        <f t="shared" si="554"/>
        <v>10450</v>
      </c>
    </row>
    <row r="713" spans="1:39" ht="31.5" hidden="1" outlineLevel="7" x14ac:dyDescent="0.2">
      <c r="A713" s="138" t="s">
        <v>381</v>
      </c>
      <c r="B713" s="138" t="s">
        <v>287</v>
      </c>
      <c r="C713" s="138" t="s">
        <v>401</v>
      </c>
      <c r="D713" s="138" t="s">
        <v>92</v>
      </c>
      <c r="E713" s="11" t="s">
        <v>93</v>
      </c>
      <c r="F713" s="5">
        <v>11615.1</v>
      </c>
      <c r="G713" s="5"/>
      <c r="H713" s="5">
        <f>SUM(F713:G713)</f>
        <v>11615.1</v>
      </c>
      <c r="I713" s="5"/>
      <c r="J713" s="5"/>
      <c r="K713" s="5"/>
      <c r="L713" s="5">
        <f>SUM(H713:K713)</f>
        <v>11615.1</v>
      </c>
      <c r="M713" s="5"/>
      <c r="N713" s="5">
        <f>SUM(L713:M713)</f>
        <v>11615.1</v>
      </c>
      <c r="O713" s="5"/>
      <c r="P713" s="5"/>
      <c r="Q713" s="5">
        <f>SUM(N713:P713)</f>
        <v>11615.1</v>
      </c>
      <c r="R713" s="5"/>
      <c r="S713" s="5">
        <f>SUM(Q713:R713)</f>
        <v>11615.1</v>
      </c>
      <c r="T713" s="5">
        <v>10470</v>
      </c>
      <c r="U713" s="5"/>
      <c r="V713" s="5">
        <f>SUM(T713:U713)</f>
        <v>10470</v>
      </c>
      <c r="W713" s="5"/>
      <c r="X713" s="5">
        <f>SUM(V713:W713)</f>
        <v>10470</v>
      </c>
      <c r="Y713" s="5"/>
      <c r="Z713" s="5">
        <f>SUM(X713:Y713)</f>
        <v>10470</v>
      </c>
      <c r="AA713" s="5"/>
      <c r="AB713" s="5">
        <f>SUM(Z713:AA713)</f>
        <v>10470</v>
      </c>
      <c r="AC713" s="5"/>
      <c r="AD713" s="5">
        <f>SUM(AB713:AC713)</f>
        <v>10470</v>
      </c>
      <c r="AE713" s="5">
        <v>10450</v>
      </c>
      <c r="AF713" s="5"/>
      <c r="AG713" s="5">
        <f>SUM(AE713:AF713)</f>
        <v>10450</v>
      </c>
      <c r="AH713" s="5"/>
      <c r="AI713" s="5">
        <f>SUM(AG713:AH713)</f>
        <v>10450</v>
      </c>
      <c r="AJ713" s="5"/>
      <c r="AK713" s="5">
        <f>SUM(AI713:AJ713)</f>
        <v>10450</v>
      </c>
      <c r="AL713" s="5"/>
      <c r="AM713" s="5">
        <f>SUM(AK713:AL713)</f>
        <v>10450</v>
      </c>
    </row>
    <row r="714" spans="1:39" ht="31.5" hidden="1" outlineLevel="5" x14ac:dyDescent="0.2">
      <c r="A714" s="137" t="s">
        <v>381</v>
      </c>
      <c r="B714" s="137" t="s">
        <v>287</v>
      </c>
      <c r="C714" s="137" t="s">
        <v>403</v>
      </c>
      <c r="D714" s="137"/>
      <c r="E714" s="13" t="s">
        <v>404</v>
      </c>
      <c r="F714" s="4">
        <f t="shared" ref="F714:AM714" si="555">F715</f>
        <v>537329.9</v>
      </c>
      <c r="G714" s="4">
        <f t="shared" si="555"/>
        <v>957.4</v>
      </c>
      <c r="H714" s="4">
        <f t="shared" si="555"/>
        <v>538287.30000000005</v>
      </c>
      <c r="I714" s="4">
        <f t="shared" si="555"/>
        <v>0</v>
      </c>
      <c r="J714" s="4">
        <f t="shared" si="555"/>
        <v>0</v>
      </c>
      <c r="K714" s="4">
        <f t="shared" si="555"/>
        <v>0</v>
      </c>
      <c r="L714" s="4">
        <f t="shared" si="555"/>
        <v>538287.30000000005</v>
      </c>
      <c r="M714" s="4">
        <f t="shared" si="555"/>
        <v>0</v>
      </c>
      <c r="N714" s="4">
        <f t="shared" si="555"/>
        <v>538287.30000000005</v>
      </c>
      <c r="O714" s="4">
        <f t="shared" si="555"/>
        <v>2337.6999999999998</v>
      </c>
      <c r="P714" s="4">
        <f t="shared" si="555"/>
        <v>0</v>
      </c>
      <c r="Q714" s="4">
        <f t="shared" si="555"/>
        <v>540625</v>
      </c>
      <c r="R714" s="4">
        <f t="shared" si="555"/>
        <v>0</v>
      </c>
      <c r="S714" s="4">
        <f t="shared" si="555"/>
        <v>540625</v>
      </c>
      <c r="T714" s="4">
        <f t="shared" si="555"/>
        <v>544976.69999999995</v>
      </c>
      <c r="U714" s="4">
        <f t="shared" si="555"/>
        <v>3963.6</v>
      </c>
      <c r="V714" s="4">
        <f t="shared" si="555"/>
        <v>548940.29999999993</v>
      </c>
      <c r="W714" s="4">
        <f t="shared" si="555"/>
        <v>0</v>
      </c>
      <c r="X714" s="4">
        <f t="shared" si="555"/>
        <v>548940.29999999993</v>
      </c>
      <c r="Y714" s="4">
        <f t="shared" si="555"/>
        <v>0</v>
      </c>
      <c r="Z714" s="4">
        <f t="shared" si="555"/>
        <v>548940.29999999993</v>
      </c>
      <c r="AA714" s="4">
        <f t="shared" si="555"/>
        <v>305.60000000000002</v>
      </c>
      <c r="AB714" s="4">
        <f t="shared" si="555"/>
        <v>549245.89999999991</v>
      </c>
      <c r="AC714" s="4">
        <f t="shared" si="555"/>
        <v>0</v>
      </c>
      <c r="AD714" s="4">
        <f t="shared" si="555"/>
        <v>549245.89999999991</v>
      </c>
      <c r="AE714" s="4">
        <f t="shared" si="555"/>
        <v>551320.80000000005</v>
      </c>
      <c r="AF714" s="4">
        <f t="shared" si="555"/>
        <v>4009.8</v>
      </c>
      <c r="AG714" s="4">
        <f t="shared" si="555"/>
        <v>555330.60000000009</v>
      </c>
      <c r="AH714" s="4">
        <f t="shared" si="555"/>
        <v>0</v>
      </c>
      <c r="AI714" s="4">
        <f t="shared" si="555"/>
        <v>555330.60000000009</v>
      </c>
      <c r="AJ714" s="4">
        <f t="shared" si="555"/>
        <v>307.8</v>
      </c>
      <c r="AK714" s="4">
        <f t="shared" si="555"/>
        <v>555638.40000000014</v>
      </c>
      <c r="AL714" s="4">
        <f t="shared" si="555"/>
        <v>0</v>
      </c>
      <c r="AM714" s="4">
        <f t="shared" si="555"/>
        <v>555638.40000000014</v>
      </c>
    </row>
    <row r="715" spans="1:39" ht="31.5" hidden="1" outlineLevel="7" x14ac:dyDescent="0.2">
      <c r="A715" s="138" t="s">
        <v>381</v>
      </c>
      <c r="B715" s="138" t="s">
        <v>287</v>
      </c>
      <c r="C715" s="138" t="s">
        <v>403</v>
      </c>
      <c r="D715" s="138" t="s">
        <v>92</v>
      </c>
      <c r="E715" s="11" t="s">
        <v>93</v>
      </c>
      <c r="F715" s="5">
        <v>537329.9</v>
      </c>
      <c r="G715" s="5">
        <v>957.4</v>
      </c>
      <c r="H715" s="5">
        <f>SUM(F715:G715)</f>
        <v>538287.30000000005</v>
      </c>
      <c r="I715" s="5"/>
      <c r="J715" s="5"/>
      <c r="K715" s="5"/>
      <c r="L715" s="5">
        <f>SUM(H715:K715)</f>
        <v>538287.30000000005</v>
      </c>
      <c r="M715" s="5"/>
      <c r="N715" s="5">
        <f>SUM(L715:M715)</f>
        <v>538287.30000000005</v>
      </c>
      <c r="O715" s="5">
        <v>2337.6999999999998</v>
      </c>
      <c r="P715" s="5"/>
      <c r="Q715" s="5">
        <f>SUM(N715:P715)</f>
        <v>540625</v>
      </c>
      <c r="R715" s="5"/>
      <c r="S715" s="5">
        <f>SUM(Q715:R715)</f>
        <v>540625</v>
      </c>
      <c r="T715" s="5">
        <v>544976.69999999995</v>
      </c>
      <c r="U715" s="5">
        <v>3963.6</v>
      </c>
      <c r="V715" s="5">
        <f>SUM(T715:U715)</f>
        <v>548940.29999999993</v>
      </c>
      <c r="W715" s="5"/>
      <c r="X715" s="5">
        <f>SUM(V715:W715)</f>
        <v>548940.29999999993</v>
      </c>
      <c r="Y715" s="5"/>
      <c r="Z715" s="5">
        <f>SUM(X715:Y715)</f>
        <v>548940.29999999993</v>
      </c>
      <c r="AA715" s="5">
        <v>305.60000000000002</v>
      </c>
      <c r="AB715" s="5">
        <f>SUM(Z715:AA715)</f>
        <v>549245.89999999991</v>
      </c>
      <c r="AC715" s="5"/>
      <c r="AD715" s="5">
        <f>SUM(AB715:AC715)</f>
        <v>549245.89999999991</v>
      </c>
      <c r="AE715" s="5">
        <v>551320.80000000005</v>
      </c>
      <c r="AF715" s="5">
        <v>4009.8</v>
      </c>
      <c r="AG715" s="5">
        <f>SUM(AE715:AF715)</f>
        <v>555330.60000000009</v>
      </c>
      <c r="AH715" s="5"/>
      <c r="AI715" s="5">
        <f>SUM(AG715:AH715)</f>
        <v>555330.60000000009</v>
      </c>
      <c r="AJ715" s="5">
        <v>307.8</v>
      </c>
      <c r="AK715" s="5">
        <f>SUM(AI715:AJ715)</f>
        <v>555638.40000000014</v>
      </c>
      <c r="AL715" s="5"/>
      <c r="AM715" s="5">
        <f>SUM(AK715:AL715)</f>
        <v>555638.40000000014</v>
      </c>
    </row>
    <row r="716" spans="1:39" ht="47.25" hidden="1" outlineLevel="5" x14ac:dyDescent="0.2">
      <c r="A716" s="137" t="s">
        <v>381</v>
      </c>
      <c r="B716" s="137" t="s">
        <v>287</v>
      </c>
      <c r="C716" s="137" t="s">
        <v>409</v>
      </c>
      <c r="D716" s="137"/>
      <c r="E716" s="13" t="s">
        <v>410</v>
      </c>
      <c r="F716" s="4">
        <f t="shared" ref="F716:AM716" si="556">F717</f>
        <v>54531.7</v>
      </c>
      <c r="G716" s="4">
        <f t="shared" si="556"/>
        <v>0</v>
      </c>
      <c r="H716" s="4">
        <f t="shared" si="556"/>
        <v>54531.7</v>
      </c>
      <c r="I716" s="4">
        <f t="shared" si="556"/>
        <v>0</v>
      </c>
      <c r="J716" s="4">
        <f t="shared" si="556"/>
        <v>0</v>
      </c>
      <c r="K716" s="4">
        <f t="shared" si="556"/>
        <v>0</v>
      </c>
      <c r="L716" s="4">
        <f t="shared" si="556"/>
        <v>54531.7</v>
      </c>
      <c r="M716" s="4">
        <f t="shared" si="556"/>
        <v>0</v>
      </c>
      <c r="N716" s="4">
        <f t="shared" si="556"/>
        <v>54531.7</v>
      </c>
      <c r="O716" s="4">
        <f t="shared" si="556"/>
        <v>0</v>
      </c>
      <c r="P716" s="4">
        <f t="shared" si="556"/>
        <v>0</v>
      </c>
      <c r="Q716" s="4">
        <f t="shared" si="556"/>
        <v>54531.7</v>
      </c>
      <c r="R716" s="4">
        <f t="shared" si="556"/>
        <v>0</v>
      </c>
      <c r="S716" s="4">
        <f t="shared" si="556"/>
        <v>54531.7</v>
      </c>
      <c r="T716" s="4">
        <f t="shared" si="556"/>
        <v>54531.7</v>
      </c>
      <c r="U716" s="4">
        <f t="shared" si="556"/>
        <v>0</v>
      </c>
      <c r="V716" s="4">
        <f t="shared" si="556"/>
        <v>54531.7</v>
      </c>
      <c r="W716" s="4">
        <f t="shared" si="556"/>
        <v>0</v>
      </c>
      <c r="X716" s="4">
        <f t="shared" si="556"/>
        <v>54531.7</v>
      </c>
      <c r="Y716" s="4">
        <f t="shared" si="556"/>
        <v>0</v>
      </c>
      <c r="Z716" s="4">
        <f t="shared" si="556"/>
        <v>54531.7</v>
      </c>
      <c r="AA716" s="4">
        <f t="shared" si="556"/>
        <v>0</v>
      </c>
      <c r="AB716" s="4">
        <f t="shared" si="556"/>
        <v>54531.7</v>
      </c>
      <c r="AC716" s="4">
        <f t="shared" si="556"/>
        <v>0</v>
      </c>
      <c r="AD716" s="4">
        <f t="shared" si="556"/>
        <v>54531.7</v>
      </c>
      <c r="AE716" s="4">
        <f t="shared" si="556"/>
        <v>57226.8</v>
      </c>
      <c r="AF716" s="4">
        <f t="shared" si="556"/>
        <v>-5659.8</v>
      </c>
      <c r="AG716" s="4">
        <f t="shared" si="556"/>
        <v>51567</v>
      </c>
      <c r="AH716" s="4">
        <f t="shared" si="556"/>
        <v>0</v>
      </c>
      <c r="AI716" s="4">
        <f t="shared" si="556"/>
        <v>51567</v>
      </c>
      <c r="AJ716" s="4">
        <f t="shared" si="556"/>
        <v>0</v>
      </c>
      <c r="AK716" s="4">
        <f t="shared" si="556"/>
        <v>51567</v>
      </c>
      <c r="AL716" s="4">
        <f t="shared" si="556"/>
        <v>0</v>
      </c>
      <c r="AM716" s="4">
        <f t="shared" si="556"/>
        <v>51567</v>
      </c>
    </row>
    <row r="717" spans="1:39" ht="31.5" hidden="1" outlineLevel="7" x14ac:dyDescent="0.2">
      <c r="A717" s="138" t="s">
        <v>381</v>
      </c>
      <c r="B717" s="138" t="s">
        <v>287</v>
      </c>
      <c r="C717" s="138" t="s">
        <v>409</v>
      </c>
      <c r="D717" s="138" t="s">
        <v>92</v>
      </c>
      <c r="E717" s="11" t="s">
        <v>93</v>
      </c>
      <c r="F717" s="5">
        <v>54531.7</v>
      </c>
      <c r="G717" s="5"/>
      <c r="H717" s="5">
        <f>SUM(F717:G717)</f>
        <v>54531.7</v>
      </c>
      <c r="I717" s="5"/>
      <c r="J717" s="5"/>
      <c r="K717" s="5"/>
      <c r="L717" s="5">
        <f>SUM(H717:K717)</f>
        <v>54531.7</v>
      </c>
      <c r="M717" s="5"/>
      <c r="N717" s="5">
        <f>SUM(L717:M717)</f>
        <v>54531.7</v>
      </c>
      <c r="O717" s="5"/>
      <c r="P717" s="5"/>
      <c r="Q717" s="5">
        <f>SUM(N717:P717)</f>
        <v>54531.7</v>
      </c>
      <c r="R717" s="5"/>
      <c r="S717" s="5">
        <f>SUM(Q717:R717)</f>
        <v>54531.7</v>
      </c>
      <c r="T717" s="5">
        <v>54531.7</v>
      </c>
      <c r="U717" s="5"/>
      <c r="V717" s="5">
        <f>SUM(T717:U717)</f>
        <v>54531.7</v>
      </c>
      <c r="W717" s="5"/>
      <c r="X717" s="5">
        <f>SUM(V717:W717)</f>
        <v>54531.7</v>
      </c>
      <c r="Y717" s="5"/>
      <c r="Z717" s="5">
        <f>SUM(X717:Y717)</f>
        <v>54531.7</v>
      </c>
      <c r="AA717" s="5"/>
      <c r="AB717" s="5">
        <f>SUM(Z717:AA717)</f>
        <v>54531.7</v>
      </c>
      <c r="AC717" s="5"/>
      <c r="AD717" s="5">
        <f>SUM(AB717:AC717)</f>
        <v>54531.7</v>
      </c>
      <c r="AE717" s="5">
        <v>57226.8</v>
      </c>
      <c r="AF717" s="5">
        <v>-5659.8</v>
      </c>
      <c r="AG717" s="5">
        <f>SUM(AE717:AF717)</f>
        <v>51567</v>
      </c>
      <c r="AH717" s="5"/>
      <c r="AI717" s="5">
        <f>SUM(AG717:AH717)</f>
        <v>51567</v>
      </c>
      <c r="AJ717" s="5"/>
      <c r="AK717" s="5">
        <f>SUM(AI717:AJ717)</f>
        <v>51567</v>
      </c>
      <c r="AL717" s="5"/>
      <c r="AM717" s="5">
        <f>SUM(AK717:AL717)</f>
        <v>51567</v>
      </c>
    </row>
    <row r="718" spans="1:39" ht="47.25" hidden="1" outlineLevel="5" x14ac:dyDescent="0.2">
      <c r="A718" s="137" t="s">
        <v>381</v>
      </c>
      <c r="B718" s="137" t="s">
        <v>287</v>
      </c>
      <c r="C718" s="137" t="s">
        <v>411</v>
      </c>
      <c r="D718" s="137"/>
      <c r="E718" s="13" t="s">
        <v>412</v>
      </c>
      <c r="F718" s="4">
        <f t="shared" ref="F718:AM718" si="557">F719</f>
        <v>84697.9</v>
      </c>
      <c r="G718" s="4">
        <f t="shared" si="557"/>
        <v>0</v>
      </c>
      <c r="H718" s="4">
        <f t="shared" si="557"/>
        <v>84697.9</v>
      </c>
      <c r="I718" s="4">
        <f t="shared" si="557"/>
        <v>0</v>
      </c>
      <c r="J718" s="4">
        <f t="shared" si="557"/>
        <v>0</v>
      </c>
      <c r="K718" s="4">
        <f t="shared" si="557"/>
        <v>0</v>
      </c>
      <c r="L718" s="4">
        <f t="shared" si="557"/>
        <v>84697.9</v>
      </c>
      <c r="M718" s="4">
        <f t="shared" si="557"/>
        <v>0</v>
      </c>
      <c r="N718" s="4">
        <f t="shared" si="557"/>
        <v>84697.9</v>
      </c>
      <c r="O718" s="4">
        <f t="shared" si="557"/>
        <v>2112</v>
      </c>
      <c r="P718" s="4">
        <f t="shared" si="557"/>
        <v>0</v>
      </c>
      <c r="Q718" s="4">
        <f t="shared" si="557"/>
        <v>86809.9</v>
      </c>
      <c r="R718" s="4">
        <f t="shared" si="557"/>
        <v>0</v>
      </c>
      <c r="S718" s="4">
        <f t="shared" si="557"/>
        <v>86809.9</v>
      </c>
      <c r="T718" s="4">
        <f t="shared" si="557"/>
        <v>80408.5</v>
      </c>
      <c r="U718" s="4">
        <f t="shared" si="557"/>
        <v>0</v>
      </c>
      <c r="V718" s="4">
        <f t="shared" si="557"/>
        <v>80408.5</v>
      </c>
      <c r="W718" s="4">
        <f t="shared" si="557"/>
        <v>0</v>
      </c>
      <c r="X718" s="4">
        <f t="shared" si="557"/>
        <v>80408.5</v>
      </c>
      <c r="Y718" s="4">
        <f t="shared" si="557"/>
        <v>0</v>
      </c>
      <c r="Z718" s="4">
        <f t="shared" si="557"/>
        <v>80408.5</v>
      </c>
      <c r="AA718" s="4">
        <f t="shared" si="557"/>
        <v>1365.1</v>
      </c>
      <c r="AB718" s="4">
        <f t="shared" si="557"/>
        <v>81773.600000000006</v>
      </c>
      <c r="AC718" s="4">
        <f t="shared" si="557"/>
        <v>0</v>
      </c>
      <c r="AD718" s="4">
        <f t="shared" si="557"/>
        <v>81773.600000000006</v>
      </c>
      <c r="AE718" s="4">
        <f t="shared" si="557"/>
        <v>79633.899999999994</v>
      </c>
      <c r="AF718" s="4">
        <f t="shared" si="557"/>
        <v>0</v>
      </c>
      <c r="AG718" s="4">
        <f t="shared" si="557"/>
        <v>79633.899999999994</v>
      </c>
      <c r="AH718" s="4">
        <f t="shared" si="557"/>
        <v>0</v>
      </c>
      <c r="AI718" s="4">
        <f t="shared" si="557"/>
        <v>79633.899999999994</v>
      </c>
      <c r="AJ718" s="4">
        <f t="shared" si="557"/>
        <v>600.9</v>
      </c>
      <c r="AK718" s="4">
        <f t="shared" si="557"/>
        <v>80234.799999999988</v>
      </c>
      <c r="AL718" s="4">
        <f t="shared" si="557"/>
        <v>0</v>
      </c>
      <c r="AM718" s="4">
        <f t="shared" si="557"/>
        <v>80234.799999999988</v>
      </c>
    </row>
    <row r="719" spans="1:39" ht="31.5" hidden="1" outlineLevel="7" x14ac:dyDescent="0.2">
      <c r="A719" s="138" t="s">
        <v>381</v>
      </c>
      <c r="B719" s="138" t="s">
        <v>287</v>
      </c>
      <c r="C719" s="138" t="s">
        <v>411</v>
      </c>
      <c r="D719" s="138" t="s">
        <v>92</v>
      </c>
      <c r="E719" s="11" t="s">
        <v>93</v>
      </c>
      <c r="F719" s="5">
        <v>84697.9</v>
      </c>
      <c r="G719" s="5"/>
      <c r="H719" s="5">
        <f>SUM(F719:G719)</f>
        <v>84697.9</v>
      </c>
      <c r="I719" s="5"/>
      <c r="J719" s="5"/>
      <c r="K719" s="5"/>
      <c r="L719" s="5">
        <f>SUM(H719:K719)</f>
        <v>84697.9</v>
      </c>
      <c r="M719" s="5"/>
      <c r="N719" s="5">
        <f>SUM(L719:M719)</f>
        <v>84697.9</v>
      </c>
      <c r="O719" s="5">
        <v>2112</v>
      </c>
      <c r="P719" s="5"/>
      <c r="Q719" s="5">
        <f>SUM(N719:P719)</f>
        <v>86809.9</v>
      </c>
      <c r="R719" s="5"/>
      <c r="S719" s="5">
        <f>SUM(Q719:R719)</f>
        <v>86809.9</v>
      </c>
      <c r="T719" s="5">
        <v>80408.5</v>
      </c>
      <c r="U719" s="5"/>
      <c r="V719" s="5">
        <f>SUM(T719:U719)</f>
        <v>80408.5</v>
      </c>
      <c r="W719" s="5"/>
      <c r="X719" s="5">
        <f>SUM(V719:W719)</f>
        <v>80408.5</v>
      </c>
      <c r="Y719" s="5"/>
      <c r="Z719" s="5">
        <f>SUM(X719:Y719)</f>
        <v>80408.5</v>
      </c>
      <c r="AA719" s="5">
        <v>1365.1</v>
      </c>
      <c r="AB719" s="5">
        <f>SUM(Z719:AA719)</f>
        <v>81773.600000000006</v>
      </c>
      <c r="AC719" s="5"/>
      <c r="AD719" s="5">
        <f>SUM(AB719:AC719)</f>
        <v>81773.600000000006</v>
      </c>
      <c r="AE719" s="5">
        <v>79633.899999999994</v>
      </c>
      <c r="AF719" s="5"/>
      <c r="AG719" s="5">
        <f>SUM(AE719:AF719)</f>
        <v>79633.899999999994</v>
      </c>
      <c r="AH719" s="5"/>
      <c r="AI719" s="5">
        <f>SUM(AG719:AH719)</f>
        <v>79633.899999999994</v>
      </c>
      <c r="AJ719" s="5">
        <v>600.9</v>
      </c>
      <c r="AK719" s="5">
        <f>SUM(AI719:AJ719)</f>
        <v>80234.799999999988</v>
      </c>
      <c r="AL719" s="5"/>
      <c r="AM719" s="5">
        <f>SUM(AK719:AL719)</f>
        <v>80234.799999999988</v>
      </c>
    </row>
    <row r="720" spans="1:39" ht="173.25" hidden="1" outlineLevel="5" x14ac:dyDescent="0.2">
      <c r="A720" s="137" t="s">
        <v>381</v>
      </c>
      <c r="B720" s="137" t="s">
        <v>287</v>
      </c>
      <c r="C720" s="137" t="s">
        <v>413</v>
      </c>
      <c r="D720" s="137"/>
      <c r="E720" s="34" t="s">
        <v>586</v>
      </c>
      <c r="F720" s="4">
        <f t="shared" ref="F720:AM720" si="558">F721</f>
        <v>417.56</v>
      </c>
      <c r="G720" s="4">
        <f t="shared" si="558"/>
        <v>0</v>
      </c>
      <c r="H720" s="4">
        <f t="shared" si="558"/>
        <v>417.56</v>
      </c>
      <c r="I720" s="4">
        <f t="shared" si="558"/>
        <v>0</v>
      </c>
      <c r="J720" s="4">
        <f t="shared" si="558"/>
        <v>0</v>
      </c>
      <c r="K720" s="4">
        <f t="shared" si="558"/>
        <v>0</v>
      </c>
      <c r="L720" s="4">
        <f t="shared" si="558"/>
        <v>417.56</v>
      </c>
      <c r="M720" s="4">
        <f t="shared" si="558"/>
        <v>0</v>
      </c>
      <c r="N720" s="4">
        <f t="shared" si="558"/>
        <v>417.56</v>
      </c>
      <c r="O720" s="4">
        <f t="shared" si="558"/>
        <v>0</v>
      </c>
      <c r="P720" s="4">
        <f t="shared" si="558"/>
        <v>0</v>
      </c>
      <c r="Q720" s="4">
        <f t="shared" si="558"/>
        <v>417.56</v>
      </c>
      <c r="R720" s="4">
        <f t="shared" si="558"/>
        <v>0</v>
      </c>
      <c r="S720" s="4">
        <f t="shared" si="558"/>
        <v>417.56</v>
      </c>
      <c r="T720" s="4">
        <f t="shared" si="558"/>
        <v>419.81</v>
      </c>
      <c r="U720" s="4">
        <f t="shared" si="558"/>
        <v>0</v>
      </c>
      <c r="V720" s="4">
        <f t="shared" si="558"/>
        <v>419.81</v>
      </c>
      <c r="W720" s="4">
        <f t="shared" si="558"/>
        <v>0</v>
      </c>
      <c r="X720" s="4">
        <f t="shared" si="558"/>
        <v>419.81</v>
      </c>
      <c r="Y720" s="4">
        <f t="shared" si="558"/>
        <v>0</v>
      </c>
      <c r="Z720" s="4">
        <f t="shared" si="558"/>
        <v>419.81</v>
      </c>
      <c r="AA720" s="4">
        <f t="shared" si="558"/>
        <v>0</v>
      </c>
      <c r="AB720" s="4">
        <f t="shared" si="558"/>
        <v>419.81</v>
      </c>
      <c r="AC720" s="4">
        <f t="shared" si="558"/>
        <v>0</v>
      </c>
      <c r="AD720" s="4">
        <f t="shared" si="558"/>
        <v>419.81</v>
      </c>
      <c r="AE720" s="4">
        <f t="shared" si="558"/>
        <v>426.55</v>
      </c>
      <c r="AF720" s="4">
        <f t="shared" si="558"/>
        <v>0</v>
      </c>
      <c r="AG720" s="4">
        <f t="shared" si="558"/>
        <v>426.55</v>
      </c>
      <c r="AH720" s="4">
        <f t="shared" si="558"/>
        <v>0</v>
      </c>
      <c r="AI720" s="4">
        <f t="shared" si="558"/>
        <v>426.55</v>
      </c>
      <c r="AJ720" s="4">
        <f t="shared" si="558"/>
        <v>0</v>
      </c>
      <c r="AK720" s="4">
        <f t="shared" si="558"/>
        <v>426.55</v>
      </c>
      <c r="AL720" s="4">
        <f t="shared" si="558"/>
        <v>0</v>
      </c>
      <c r="AM720" s="4">
        <f t="shared" si="558"/>
        <v>426.55</v>
      </c>
    </row>
    <row r="721" spans="1:39" ht="31.5" hidden="1" outlineLevel="7" x14ac:dyDescent="0.2">
      <c r="A721" s="138" t="s">
        <v>381</v>
      </c>
      <c r="B721" s="138" t="s">
        <v>287</v>
      </c>
      <c r="C721" s="138" t="s">
        <v>413</v>
      </c>
      <c r="D721" s="138" t="s">
        <v>92</v>
      </c>
      <c r="E721" s="11" t="s">
        <v>93</v>
      </c>
      <c r="F721" s="17">
        <v>417.56</v>
      </c>
      <c r="G721" s="5"/>
      <c r="H721" s="5">
        <f>SUM(F721:G721)</f>
        <v>417.56</v>
      </c>
      <c r="I721" s="5"/>
      <c r="J721" s="5"/>
      <c r="K721" s="5"/>
      <c r="L721" s="5">
        <f>SUM(H721:K721)</f>
        <v>417.56</v>
      </c>
      <c r="M721" s="5"/>
      <c r="N721" s="5">
        <f>SUM(L721:M721)</f>
        <v>417.56</v>
      </c>
      <c r="O721" s="5"/>
      <c r="P721" s="5"/>
      <c r="Q721" s="5">
        <f>SUM(N721:P721)</f>
        <v>417.56</v>
      </c>
      <c r="R721" s="5"/>
      <c r="S721" s="5">
        <f>SUM(Q721:R721)</f>
        <v>417.56</v>
      </c>
      <c r="T721" s="17">
        <v>419.81</v>
      </c>
      <c r="U721" s="5"/>
      <c r="V721" s="5">
        <f>SUM(T721:U721)</f>
        <v>419.81</v>
      </c>
      <c r="W721" s="5"/>
      <c r="X721" s="5">
        <f>SUM(V721:W721)</f>
        <v>419.81</v>
      </c>
      <c r="Y721" s="5"/>
      <c r="Z721" s="5">
        <f>SUM(X721:Y721)</f>
        <v>419.81</v>
      </c>
      <c r="AA721" s="5"/>
      <c r="AB721" s="5">
        <f>SUM(Z721:AA721)</f>
        <v>419.81</v>
      </c>
      <c r="AC721" s="5"/>
      <c r="AD721" s="5">
        <f>SUM(AB721:AC721)</f>
        <v>419.81</v>
      </c>
      <c r="AE721" s="17">
        <v>426.55</v>
      </c>
      <c r="AF721" s="5"/>
      <c r="AG721" s="5">
        <f>SUM(AE721:AF721)</f>
        <v>426.55</v>
      </c>
      <c r="AH721" s="5"/>
      <c r="AI721" s="5">
        <f>SUM(AG721:AH721)</f>
        <v>426.55</v>
      </c>
      <c r="AJ721" s="5"/>
      <c r="AK721" s="5">
        <f>SUM(AI721:AJ721)</f>
        <v>426.55</v>
      </c>
      <c r="AL721" s="5"/>
      <c r="AM721" s="5">
        <f>SUM(AK721:AL721)</f>
        <v>426.55</v>
      </c>
    </row>
    <row r="722" spans="1:39" ht="173.25" hidden="1" outlineLevel="5" x14ac:dyDescent="0.2">
      <c r="A722" s="137" t="s">
        <v>381</v>
      </c>
      <c r="B722" s="137" t="s">
        <v>287</v>
      </c>
      <c r="C722" s="137" t="s">
        <v>413</v>
      </c>
      <c r="D722" s="137"/>
      <c r="E722" s="34" t="s">
        <v>587</v>
      </c>
      <c r="F722" s="4">
        <f t="shared" ref="F722:AM722" si="559">F723</f>
        <v>5149.8999999999996</v>
      </c>
      <c r="G722" s="4">
        <f t="shared" si="559"/>
        <v>0</v>
      </c>
      <c r="H722" s="4">
        <f t="shared" si="559"/>
        <v>5149.8999999999996</v>
      </c>
      <c r="I722" s="4">
        <f t="shared" si="559"/>
        <v>0</v>
      </c>
      <c r="J722" s="4">
        <f t="shared" si="559"/>
        <v>0</v>
      </c>
      <c r="K722" s="4">
        <f t="shared" si="559"/>
        <v>0</v>
      </c>
      <c r="L722" s="4">
        <f t="shared" si="559"/>
        <v>5149.8999999999996</v>
      </c>
      <c r="M722" s="4">
        <f t="shared" si="559"/>
        <v>0</v>
      </c>
      <c r="N722" s="4">
        <f t="shared" si="559"/>
        <v>5149.8999999999996</v>
      </c>
      <c r="O722" s="4">
        <f t="shared" si="559"/>
        <v>0</v>
      </c>
      <c r="P722" s="4">
        <f t="shared" si="559"/>
        <v>0</v>
      </c>
      <c r="Q722" s="4">
        <f t="shared" si="559"/>
        <v>5149.8999999999996</v>
      </c>
      <c r="R722" s="4">
        <f t="shared" si="559"/>
        <v>0</v>
      </c>
      <c r="S722" s="4">
        <f t="shared" si="559"/>
        <v>5149.8999999999996</v>
      </c>
      <c r="T722" s="4">
        <f t="shared" si="559"/>
        <v>5177.6000000000004</v>
      </c>
      <c r="U722" s="4">
        <f t="shared" si="559"/>
        <v>0</v>
      </c>
      <c r="V722" s="4">
        <f t="shared" si="559"/>
        <v>5177.6000000000004</v>
      </c>
      <c r="W722" s="4">
        <f t="shared" si="559"/>
        <v>0</v>
      </c>
      <c r="X722" s="4">
        <f t="shared" si="559"/>
        <v>5177.6000000000004</v>
      </c>
      <c r="Y722" s="4">
        <f t="shared" si="559"/>
        <v>0</v>
      </c>
      <c r="Z722" s="4">
        <f t="shared" si="559"/>
        <v>5177.6000000000004</v>
      </c>
      <c r="AA722" s="4">
        <f t="shared" si="559"/>
        <v>0</v>
      </c>
      <c r="AB722" s="4">
        <f t="shared" si="559"/>
        <v>5177.6000000000004</v>
      </c>
      <c r="AC722" s="4">
        <f t="shared" si="559"/>
        <v>0</v>
      </c>
      <c r="AD722" s="4">
        <f t="shared" si="559"/>
        <v>5177.6000000000004</v>
      </c>
      <c r="AE722" s="4">
        <f t="shared" si="559"/>
        <v>5260.7</v>
      </c>
      <c r="AF722" s="4">
        <f t="shared" si="559"/>
        <v>0</v>
      </c>
      <c r="AG722" s="4">
        <f t="shared" si="559"/>
        <v>5260.7</v>
      </c>
      <c r="AH722" s="4">
        <f t="shared" si="559"/>
        <v>0</v>
      </c>
      <c r="AI722" s="4">
        <f t="shared" si="559"/>
        <v>5260.7</v>
      </c>
      <c r="AJ722" s="4">
        <f t="shared" si="559"/>
        <v>0</v>
      </c>
      <c r="AK722" s="4">
        <f t="shared" si="559"/>
        <v>5260.7</v>
      </c>
      <c r="AL722" s="4">
        <f t="shared" si="559"/>
        <v>0</v>
      </c>
      <c r="AM722" s="4">
        <f t="shared" si="559"/>
        <v>5260.7</v>
      </c>
    </row>
    <row r="723" spans="1:39" ht="31.5" hidden="1" outlineLevel="7" x14ac:dyDescent="0.2">
      <c r="A723" s="138" t="s">
        <v>381</v>
      </c>
      <c r="B723" s="138" t="s">
        <v>287</v>
      </c>
      <c r="C723" s="138" t="s">
        <v>413</v>
      </c>
      <c r="D723" s="138" t="s">
        <v>92</v>
      </c>
      <c r="E723" s="11" t="s">
        <v>93</v>
      </c>
      <c r="F723" s="5">
        <v>5149.8999999999996</v>
      </c>
      <c r="G723" s="5"/>
      <c r="H723" s="5">
        <f>SUM(F723:G723)</f>
        <v>5149.8999999999996</v>
      </c>
      <c r="I723" s="5"/>
      <c r="J723" s="5"/>
      <c r="K723" s="5"/>
      <c r="L723" s="5">
        <f>SUM(H723:K723)</f>
        <v>5149.8999999999996</v>
      </c>
      <c r="M723" s="5"/>
      <c r="N723" s="5">
        <f>SUM(L723:M723)</f>
        <v>5149.8999999999996</v>
      </c>
      <c r="O723" s="5"/>
      <c r="P723" s="5"/>
      <c r="Q723" s="5">
        <f>SUM(N723:P723)</f>
        <v>5149.8999999999996</v>
      </c>
      <c r="R723" s="5"/>
      <c r="S723" s="5">
        <f>SUM(Q723:R723)</f>
        <v>5149.8999999999996</v>
      </c>
      <c r="T723" s="5">
        <v>5177.6000000000004</v>
      </c>
      <c r="U723" s="5"/>
      <c r="V723" s="5">
        <f>SUM(T723:U723)</f>
        <v>5177.6000000000004</v>
      </c>
      <c r="W723" s="5"/>
      <c r="X723" s="5">
        <f>SUM(V723:W723)</f>
        <v>5177.6000000000004</v>
      </c>
      <c r="Y723" s="5"/>
      <c r="Z723" s="5">
        <f>SUM(X723:Y723)</f>
        <v>5177.6000000000004</v>
      </c>
      <c r="AA723" s="5"/>
      <c r="AB723" s="5">
        <f>SUM(Z723:AA723)</f>
        <v>5177.6000000000004</v>
      </c>
      <c r="AC723" s="5"/>
      <c r="AD723" s="5">
        <f>SUM(AB723:AC723)</f>
        <v>5177.6000000000004</v>
      </c>
      <c r="AE723" s="5">
        <v>5260.7</v>
      </c>
      <c r="AF723" s="5"/>
      <c r="AG723" s="5">
        <f>SUM(AE723:AF723)</f>
        <v>5260.7</v>
      </c>
      <c r="AH723" s="5"/>
      <c r="AI723" s="5">
        <f>SUM(AG723:AH723)</f>
        <v>5260.7</v>
      </c>
      <c r="AJ723" s="5"/>
      <c r="AK723" s="5">
        <f>SUM(AI723:AJ723)</f>
        <v>5260.7</v>
      </c>
      <c r="AL723" s="5"/>
      <c r="AM723" s="5">
        <f>SUM(AK723:AL723)</f>
        <v>5260.7</v>
      </c>
    </row>
    <row r="724" spans="1:39" ht="21" customHeight="1" outlineLevel="1" x14ac:dyDescent="0.2">
      <c r="A724" s="137" t="s">
        <v>381</v>
      </c>
      <c r="B724" s="137" t="s">
        <v>414</v>
      </c>
      <c r="C724" s="137"/>
      <c r="D724" s="137"/>
      <c r="E724" s="13" t="s">
        <v>415</v>
      </c>
      <c r="F724" s="4">
        <f t="shared" ref="F724:AM724" si="560">F725</f>
        <v>71424.800000000003</v>
      </c>
      <c r="G724" s="4">
        <f t="shared" si="560"/>
        <v>6184.1750000000002</v>
      </c>
      <c r="H724" s="4">
        <f t="shared" si="560"/>
        <v>77608.975000000006</v>
      </c>
      <c r="I724" s="4">
        <f t="shared" si="560"/>
        <v>27402.525000000001</v>
      </c>
      <c r="J724" s="4">
        <f t="shared" si="560"/>
        <v>269.995</v>
      </c>
      <c r="K724" s="4">
        <f t="shared" si="560"/>
        <v>0</v>
      </c>
      <c r="L724" s="4">
        <f t="shared" si="560"/>
        <v>105281.49500000001</v>
      </c>
      <c r="M724" s="4">
        <f t="shared" si="560"/>
        <v>0</v>
      </c>
      <c r="N724" s="4">
        <f t="shared" si="560"/>
        <v>105281.49500000001</v>
      </c>
      <c r="O724" s="4">
        <f t="shared" si="560"/>
        <v>0</v>
      </c>
      <c r="P724" s="4">
        <f t="shared" si="560"/>
        <v>0</v>
      </c>
      <c r="Q724" s="4">
        <f t="shared" si="560"/>
        <v>105281.49500000001</v>
      </c>
      <c r="R724" s="4">
        <f t="shared" si="560"/>
        <v>12418.10363</v>
      </c>
      <c r="S724" s="4">
        <f t="shared" si="560"/>
        <v>117699.59863000001</v>
      </c>
      <c r="T724" s="4">
        <f t="shared" si="560"/>
        <v>68000</v>
      </c>
      <c r="U724" s="4">
        <f t="shared" si="560"/>
        <v>0</v>
      </c>
      <c r="V724" s="4">
        <f t="shared" si="560"/>
        <v>68000</v>
      </c>
      <c r="W724" s="4">
        <f t="shared" si="560"/>
        <v>0</v>
      </c>
      <c r="X724" s="4">
        <f t="shared" si="560"/>
        <v>68000</v>
      </c>
      <c r="Y724" s="4">
        <f t="shared" si="560"/>
        <v>0</v>
      </c>
      <c r="Z724" s="4">
        <f t="shared" si="560"/>
        <v>68000</v>
      </c>
      <c r="AA724" s="4">
        <f t="shared" si="560"/>
        <v>0</v>
      </c>
      <c r="AB724" s="4">
        <f t="shared" si="560"/>
        <v>68000</v>
      </c>
      <c r="AC724" s="4">
        <f t="shared" si="560"/>
        <v>0</v>
      </c>
      <c r="AD724" s="4">
        <f t="shared" si="560"/>
        <v>68000</v>
      </c>
      <c r="AE724" s="4">
        <f t="shared" si="560"/>
        <v>68000</v>
      </c>
      <c r="AF724" s="4">
        <f t="shared" si="560"/>
        <v>0</v>
      </c>
      <c r="AG724" s="4">
        <f t="shared" si="560"/>
        <v>68000</v>
      </c>
      <c r="AH724" s="4">
        <f t="shared" si="560"/>
        <v>0</v>
      </c>
      <c r="AI724" s="4">
        <f t="shared" si="560"/>
        <v>68000</v>
      </c>
      <c r="AJ724" s="4">
        <f t="shared" si="560"/>
        <v>0</v>
      </c>
      <c r="AK724" s="4">
        <f t="shared" si="560"/>
        <v>68000</v>
      </c>
      <c r="AL724" s="4">
        <f t="shared" si="560"/>
        <v>0</v>
      </c>
      <c r="AM724" s="4">
        <f t="shared" si="560"/>
        <v>68000</v>
      </c>
    </row>
    <row r="725" spans="1:39" ht="31.5" outlineLevel="2" x14ac:dyDescent="0.2">
      <c r="A725" s="137" t="s">
        <v>381</v>
      </c>
      <c r="B725" s="137" t="s">
        <v>414</v>
      </c>
      <c r="C725" s="137" t="s">
        <v>289</v>
      </c>
      <c r="D725" s="137"/>
      <c r="E725" s="13" t="s">
        <v>290</v>
      </c>
      <c r="F725" s="4">
        <f>F734</f>
        <v>71424.800000000003</v>
      </c>
      <c r="G725" s="4">
        <f t="shared" ref="G725:AM725" si="561">G734+G726</f>
        <v>6184.1750000000002</v>
      </c>
      <c r="H725" s="4">
        <f t="shared" si="561"/>
        <v>77608.975000000006</v>
      </c>
      <c r="I725" s="4">
        <f t="shared" si="561"/>
        <v>27402.525000000001</v>
      </c>
      <c r="J725" s="4">
        <f t="shared" si="561"/>
        <v>269.995</v>
      </c>
      <c r="K725" s="4">
        <f t="shared" si="561"/>
        <v>0</v>
      </c>
      <c r="L725" s="4">
        <f t="shared" si="561"/>
        <v>105281.49500000001</v>
      </c>
      <c r="M725" s="4">
        <f t="shared" si="561"/>
        <v>0</v>
      </c>
      <c r="N725" s="4">
        <f t="shared" si="561"/>
        <v>105281.49500000001</v>
      </c>
      <c r="O725" s="4">
        <f t="shared" si="561"/>
        <v>0</v>
      </c>
      <c r="P725" s="4">
        <f t="shared" si="561"/>
        <v>0</v>
      </c>
      <c r="Q725" s="4">
        <f t="shared" si="561"/>
        <v>105281.49500000001</v>
      </c>
      <c r="R725" s="4">
        <f t="shared" si="561"/>
        <v>12418.10363</v>
      </c>
      <c r="S725" s="4">
        <f t="shared" si="561"/>
        <v>117699.59863000001</v>
      </c>
      <c r="T725" s="4">
        <f t="shared" si="561"/>
        <v>68000</v>
      </c>
      <c r="U725" s="4">
        <f t="shared" si="561"/>
        <v>0</v>
      </c>
      <c r="V725" s="4">
        <f t="shared" si="561"/>
        <v>68000</v>
      </c>
      <c r="W725" s="4">
        <f t="shared" si="561"/>
        <v>0</v>
      </c>
      <c r="X725" s="4">
        <f t="shared" si="561"/>
        <v>68000</v>
      </c>
      <c r="Y725" s="4">
        <f t="shared" si="561"/>
        <v>0</v>
      </c>
      <c r="Z725" s="4">
        <f t="shared" si="561"/>
        <v>68000</v>
      </c>
      <c r="AA725" s="4">
        <f t="shared" si="561"/>
        <v>0</v>
      </c>
      <c r="AB725" s="4">
        <f t="shared" si="561"/>
        <v>68000</v>
      </c>
      <c r="AC725" s="4">
        <f t="shared" si="561"/>
        <v>0</v>
      </c>
      <c r="AD725" s="4">
        <f t="shared" si="561"/>
        <v>68000</v>
      </c>
      <c r="AE725" s="4">
        <f t="shared" si="561"/>
        <v>68000</v>
      </c>
      <c r="AF725" s="4">
        <f t="shared" si="561"/>
        <v>0</v>
      </c>
      <c r="AG725" s="4">
        <f t="shared" si="561"/>
        <v>68000</v>
      </c>
      <c r="AH725" s="4">
        <f t="shared" si="561"/>
        <v>0</v>
      </c>
      <c r="AI725" s="4">
        <f t="shared" si="561"/>
        <v>68000</v>
      </c>
      <c r="AJ725" s="4">
        <f t="shared" si="561"/>
        <v>0</v>
      </c>
      <c r="AK725" s="4">
        <f t="shared" si="561"/>
        <v>68000</v>
      </c>
      <c r="AL725" s="4">
        <f t="shared" si="561"/>
        <v>0</v>
      </c>
      <c r="AM725" s="4">
        <f t="shared" si="561"/>
        <v>68000</v>
      </c>
    </row>
    <row r="726" spans="1:39" ht="31.5" hidden="1" outlineLevel="2" x14ac:dyDescent="0.2">
      <c r="A726" s="137" t="s">
        <v>381</v>
      </c>
      <c r="B726" s="137" t="s">
        <v>414</v>
      </c>
      <c r="C726" s="137" t="s">
        <v>291</v>
      </c>
      <c r="D726" s="137"/>
      <c r="E726" s="13" t="s">
        <v>292</v>
      </c>
      <c r="F726" s="4"/>
      <c r="G726" s="4">
        <f t="shared" ref="G726:S726" si="562">G727</f>
        <v>6184.1750000000002</v>
      </c>
      <c r="H726" s="4">
        <f t="shared" si="562"/>
        <v>6184.1750000000002</v>
      </c>
      <c r="I726" s="4">
        <f t="shared" si="562"/>
        <v>27402.525000000001</v>
      </c>
      <c r="J726" s="4">
        <f t="shared" si="562"/>
        <v>269.995</v>
      </c>
      <c r="K726" s="4">
        <f t="shared" si="562"/>
        <v>0</v>
      </c>
      <c r="L726" s="4">
        <f t="shared" si="562"/>
        <v>33856.695000000007</v>
      </c>
      <c r="M726" s="4">
        <f t="shared" si="562"/>
        <v>0</v>
      </c>
      <c r="N726" s="4">
        <f t="shared" si="562"/>
        <v>33856.695000000007</v>
      </c>
      <c r="O726" s="4">
        <f t="shared" si="562"/>
        <v>0</v>
      </c>
      <c r="P726" s="4">
        <f t="shared" si="562"/>
        <v>0</v>
      </c>
      <c r="Q726" s="4">
        <f t="shared" si="562"/>
        <v>33856.695000000007</v>
      </c>
      <c r="R726" s="4">
        <f t="shared" si="562"/>
        <v>0</v>
      </c>
      <c r="S726" s="4">
        <f t="shared" si="562"/>
        <v>33856.695000000007</v>
      </c>
      <c r="T726" s="4"/>
      <c r="U726" s="4"/>
      <c r="V726" s="4"/>
      <c r="W726" s="4">
        <f>W727</f>
        <v>0</v>
      </c>
      <c r="X726" s="4"/>
      <c r="Y726" s="4">
        <f t="shared" ref="Y726:AD726" si="563">Y727</f>
        <v>0</v>
      </c>
      <c r="Z726" s="4">
        <f t="shared" si="563"/>
        <v>0</v>
      </c>
      <c r="AA726" s="4">
        <f t="shared" si="563"/>
        <v>0</v>
      </c>
      <c r="AB726" s="4">
        <f t="shared" si="563"/>
        <v>0</v>
      </c>
      <c r="AC726" s="4">
        <f t="shared" si="563"/>
        <v>0</v>
      </c>
      <c r="AD726" s="4">
        <f t="shared" si="563"/>
        <v>0</v>
      </c>
      <c r="AE726" s="4"/>
      <c r="AF726" s="4"/>
      <c r="AG726" s="4"/>
      <c r="AH726" s="4">
        <f>AH727</f>
        <v>0</v>
      </c>
      <c r="AI726" s="4"/>
      <c r="AJ726" s="4">
        <f>AJ727</f>
        <v>0</v>
      </c>
      <c r="AK726" s="4">
        <f>AK727</f>
        <v>0</v>
      </c>
      <c r="AL726" s="4">
        <f>AL727</f>
        <v>0</v>
      </c>
      <c r="AM726" s="4">
        <f>AM727</f>
        <v>0</v>
      </c>
    </row>
    <row r="727" spans="1:39" ht="47.25" hidden="1" outlineLevel="2" x14ac:dyDescent="0.2">
      <c r="A727" s="137" t="s">
        <v>381</v>
      </c>
      <c r="B727" s="137" t="s">
        <v>414</v>
      </c>
      <c r="C727" s="137" t="s">
        <v>293</v>
      </c>
      <c r="D727" s="137"/>
      <c r="E727" s="13" t="s">
        <v>294</v>
      </c>
      <c r="F727" s="4"/>
      <c r="G727" s="4">
        <f>G730</f>
        <v>6184.1750000000002</v>
      </c>
      <c r="H727" s="4">
        <f>H730</f>
        <v>6184.1750000000002</v>
      </c>
      <c r="I727" s="4">
        <f t="shared" ref="I727:W727" si="564">I730+I732+I728</f>
        <v>27402.525000000001</v>
      </c>
      <c r="J727" s="4">
        <f t="shared" si="564"/>
        <v>269.995</v>
      </c>
      <c r="K727" s="4">
        <f t="shared" si="564"/>
        <v>0</v>
      </c>
      <c r="L727" s="4">
        <f t="shared" si="564"/>
        <v>33856.695000000007</v>
      </c>
      <c r="M727" s="4">
        <f t="shared" si="564"/>
        <v>0</v>
      </c>
      <c r="N727" s="4">
        <f t="shared" si="564"/>
        <v>33856.695000000007</v>
      </c>
      <c r="O727" s="4">
        <f t="shared" si="564"/>
        <v>0</v>
      </c>
      <c r="P727" s="4">
        <f t="shared" si="564"/>
        <v>0</v>
      </c>
      <c r="Q727" s="4">
        <f t="shared" si="564"/>
        <v>33856.695000000007</v>
      </c>
      <c r="R727" s="4">
        <f t="shared" si="564"/>
        <v>0</v>
      </c>
      <c r="S727" s="4">
        <f t="shared" si="564"/>
        <v>33856.695000000007</v>
      </c>
      <c r="T727" s="4">
        <f t="shared" si="564"/>
        <v>0</v>
      </c>
      <c r="U727" s="4">
        <f t="shared" si="564"/>
        <v>0</v>
      </c>
      <c r="V727" s="4">
        <f t="shared" si="564"/>
        <v>0</v>
      </c>
      <c r="W727" s="4">
        <f t="shared" si="564"/>
        <v>0</v>
      </c>
      <c r="X727" s="4"/>
      <c r="Y727" s="4">
        <f t="shared" ref="Y727:AH727" si="565">Y730+Y732+Y728</f>
        <v>0</v>
      </c>
      <c r="Z727" s="4">
        <f t="shared" si="565"/>
        <v>0</v>
      </c>
      <c r="AA727" s="4">
        <f t="shared" si="565"/>
        <v>0</v>
      </c>
      <c r="AB727" s="4">
        <f t="shared" si="565"/>
        <v>0</v>
      </c>
      <c r="AC727" s="4">
        <f t="shared" si="565"/>
        <v>0</v>
      </c>
      <c r="AD727" s="4">
        <f t="shared" si="565"/>
        <v>0</v>
      </c>
      <c r="AE727" s="4">
        <f t="shared" si="565"/>
        <v>0</v>
      </c>
      <c r="AF727" s="4">
        <f t="shared" si="565"/>
        <v>0</v>
      </c>
      <c r="AG727" s="4">
        <f t="shared" si="565"/>
        <v>0</v>
      </c>
      <c r="AH727" s="4">
        <f t="shared" si="565"/>
        <v>0</v>
      </c>
      <c r="AI727" s="4"/>
      <c r="AJ727" s="4">
        <f>AJ730+AJ732+AJ728</f>
        <v>0</v>
      </c>
      <c r="AK727" s="4">
        <f>AK730+AK732+AK728</f>
        <v>0</v>
      </c>
      <c r="AL727" s="4">
        <f>AL730+AL732+AL728</f>
        <v>0</v>
      </c>
      <c r="AM727" s="4">
        <f>AM730+AM732+AM728</f>
        <v>0</v>
      </c>
    </row>
    <row r="728" spans="1:39" s="30" customFormat="1" ht="31.5" hidden="1" outlineLevel="2" x14ac:dyDescent="0.2">
      <c r="A728" s="137" t="s">
        <v>381</v>
      </c>
      <c r="B728" s="137" t="s">
        <v>414</v>
      </c>
      <c r="C728" s="7" t="s">
        <v>695</v>
      </c>
      <c r="D728" s="7"/>
      <c r="E728" s="21" t="s">
        <v>694</v>
      </c>
      <c r="F728" s="4"/>
      <c r="G728" s="4"/>
      <c r="H728" s="4"/>
      <c r="I728" s="4">
        <f t="shared" ref="I728:S728" si="566">I729</f>
        <v>0</v>
      </c>
      <c r="J728" s="4">
        <f t="shared" si="566"/>
        <v>269.995</v>
      </c>
      <c r="K728" s="4">
        <f t="shared" si="566"/>
        <v>0</v>
      </c>
      <c r="L728" s="4">
        <f t="shared" si="566"/>
        <v>269.995</v>
      </c>
      <c r="M728" s="4">
        <f t="shared" si="566"/>
        <v>0</v>
      </c>
      <c r="N728" s="4">
        <f t="shared" si="566"/>
        <v>269.995</v>
      </c>
      <c r="O728" s="4">
        <f t="shared" si="566"/>
        <v>0</v>
      </c>
      <c r="P728" s="4">
        <f t="shared" si="566"/>
        <v>0</v>
      </c>
      <c r="Q728" s="4">
        <f t="shared" si="566"/>
        <v>269.995</v>
      </c>
      <c r="R728" s="4">
        <f t="shared" si="566"/>
        <v>0</v>
      </c>
      <c r="S728" s="4">
        <f t="shared" si="566"/>
        <v>269.995</v>
      </c>
      <c r="T728" s="4"/>
      <c r="U728" s="4"/>
      <c r="V728" s="4"/>
      <c r="W728" s="4"/>
      <c r="X728" s="4"/>
      <c r="Y728" s="4">
        <f t="shared" ref="Y728:AD728" si="567">Y729</f>
        <v>0</v>
      </c>
      <c r="Z728" s="4">
        <f t="shared" si="567"/>
        <v>0</v>
      </c>
      <c r="AA728" s="4">
        <f t="shared" si="567"/>
        <v>0</v>
      </c>
      <c r="AB728" s="4">
        <f t="shared" si="567"/>
        <v>0</v>
      </c>
      <c r="AC728" s="4">
        <f t="shared" si="567"/>
        <v>0</v>
      </c>
      <c r="AD728" s="4">
        <f t="shared" si="567"/>
        <v>0</v>
      </c>
      <c r="AE728" s="4"/>
      <c r="AF728" s="4"/>
      <c r="AG728" s="4"/>
      <c r="AH728" s="4"/>
      <c r="AI728" s="4"/>
      <c r="AJ728" s="4">
        <f>AJ729</f>
        <v>0</v>
      </c>
      <c r="AK728" s="4">
        <f>AK729</f>
        <v>0</v>
      </c>
      <c r="AL728" s="4">
        <f>AL729</f>
        <v>0</v>
      </c>
      <c r="AM728" s="4">
        <f>AM729</f>
        <v>0</v>
      </c>
    </row>
    <row r="729" spans="1:39" ht="31.5" hidden="1" outlineLevel="2" x14ac:dyDescent="0.2">
      <c r="A729" s="138" t="s">
        <v>381</v>
      </c>
      <c r="B729" s="138" t="s">
        <v>414</v>
      </c>
      <c r="C729" s="6" t="s">
        <v>695</v>
      </c>
      <c r="D729" s="6" t="s">
        <v>92</v>
      </c>
      <c r="E729" s="20" t="s">
        <v>584</v>
      </c>
      <c r="F729" s="5"/>
      <c r="G729" s="5"/>
      <c r="H729" s="5"/>
      <c r="I729" s="16"/>
      <c r="J729" s="5">
        <f>85+184.995</f>
        <v>269.995</v>
      </c>
      <c r="K729" s="16"/>
      <c r="L729" s="5">
        <f>SUM(H729:K729)</f>
        <v>269.995</v>
      </c>
      <c r="M729" s="16"/>
      <c r="N729" s="5">
        <f>SUM(L729:M729)</f>
        <v>269.995</v>
      </c>
      <c r="O729" s="16"/>
      <c r="P729" s="16"/>
      <c r="Q729" s="5">
        <f>SUM(N729:P729)</f>
        <v>269.995</v>
      </c>
      <c r="R729" s="16"/>
      <c r="S729" s="5">
        <f>SUM(Q729:R729)</f>
        <v>269.995</v>
      </c>
      <c r="T729" s="5"/>
      <c r="U729" s="5"/>
      <c r="V729" s="5"/>
      <c r="W729" s="5"/>
      <c r="X729" s="5"/>
      <c r="Y729" s="16"/>
      <c r="Z729" s="5">
        <f>SUM(X729:Y729)</f>
        <v>0</v>
      </c>
      <c r="AA729" s="16"/>
      <c r="AB729" s="5">
        <f>SUM(Z729:AA729)</f>
        <v>0</v>
      </c>
      <c r="AC729" s="16"/>
      <c r="AD729" s="5">
        <f>SUM(AB729:AC729)</f>
        <v>0</v>
      </c>
      <c r="AE729" s="5"/>
      <c r="AF729" s="5"/>
      <c r="AG729" s="5"/>
      <c r="AH729" s="5"/>
      <c r="AI729" s="5"/>
      <c r="AJ729" s="16"/>
      <c r="AK729" s="5">
        <f>SUM(AI729:AJ729)</f>
        <v>0</v>
      </c>
      <c r="AL729" s="16"/>
      <c r="AM729" s="5">
        <f>SUM(AK729:AL729)</f>
        <v>0</v>
      </c>
    </row>
    <row r="730" spans="1:39" ht="63" hidden="1" outlineLevel="2" x14ac:dyDescent="0.2">
      <c r="A730" s="137" t="s">
        <v>381</v>
      </c>
      <c r="B730" s="137" t="s">
        <v>414</v>
      </c>
      <c r="C730" s="7" t="s">
        <v>641</v>
      </c>
      <c r="D730" s="7"/>
      <c r="E730" s="21" t="s">
        <v>640</v>
      </c>
      <c r="F730" s="4"/>
      <c r="G730" s="4">
        <f t="shared" ref="G730:S730" si="568">G731</f>
        <v>6184.1750000000002</v>
      </c>
      <c r="H730" s="4">
        <f t="shared" si="568"/>
        <v>6184.1750000000002</v>
      </c>
      <c r="I730" s="4">
        <f t="shared" si="568"/>
        <v>0</v>
      </c>
      <c r="J730" s="4">
        <f t="shared" si="568"/>
        <v>0</v>
      </c>
      <c r="K730" s="4">
        <f t="shared" si="568"/>
        <v>0</v>
      </c>
      <c r="L730" s="4">
        <f t="shared" si="568"/>
        <v>6184.1750000000002</v>
      </c>
      <c r="M730" s="4">
        <f t="shared" si="568"/>
        <v>0</v>
      </c>
      <c r="N730" s="4">
        <f t="shared" si="568"/>
        <v>6184.1750000000002</v>
      </c>
      <c r="O730" s="4">
        <f t="shared" si="568"/>
        <v>0</v>
      </c>
      <c r="P730" s="4">
        <f t="shared" si="568"/>
        <v>0</v>
      </c>
      <c r="Q730" s="4">
        <f t="shared" si="568"/>
        <v>6184.1750000000002</v>
      </c>
      <c r="R730" s="4">
        <f t="shared" si="568"/>
        <v>0</v>
      </c>
      <c r="S730" s="4">
        <f t="shared" si="568"/>
        <v>6184.1750000000002</v>
      </c>
      <c r="T730" s="4"/>
      <c r="U730" s="4"/>
      <c r="V730" s="4"/>
      <c r="W730" s="4">
        <f t="shared" ref="W730:AD730" si="569">W731</f>
        <v>0</v>
      </c>
      <c r="X730" s="4">
        <f t="shared" si="569"/>
        <v>0</v>
      </c>
      <c r="Y730" s="4">
        <f t="shared" si="569"/>
        <v>0</v>
      </c>
      <c r="Z730" s="4">
        <f t="shared" si="569"/>
        <v>0</v>
      </c>
      <c r="AA730" s="4">
        <f t="shared" si="569"/>
        <v>0</v>
      </c>
      <c r="AB730" s="4">
        <f t="shared" si="569"/>
        <v>0</v>
      </c>
      <c r="AC730" s="4">
        <f t="shared" si="569"/>
        <v>0</v>
      </c>
      <c r="AD730" s="4">
        <f t="shared" si="569"/>
        <v>0</v>
      </c>
      <c r="AE730" s="4"/>
      <c r="AF730" s="4"/>
      <c r="AG730" s="4"/>
      <c r="AH730" s="4">
        <f t="shared" ref="AH730:AM730" si="570">AH731</f>
        <v>0</v>
      </c>
      <c r="AI730" s="4">
        <f t="shared" si="570"/>
        <v>0</v>
      </c>
      <c r="AJ730" s="4">
        <f t="shared" si="570"/>
        <v>0</v>
      </c>
      <c r="AK730" s="4">
        <f t="shared" si="570"/>
        <v>0</v>
      </c>
      <c r="AL730" s="4">
        <f t="shared" si="570"/>
        <v>0</v>
      </c>
      <c r="AM730" s="4">
        <f t="shared" si="570"/>
        <v>0</v>
      </c>
    </row>
    <row r="731" spans="1:39" ht="31.5" hidden="1" outlineLevel="2" x14ac:dyDescent="0.2">
      <c r="A731" s="138" t="s">
        <v>381</v>
      </c>
      <c r="B731" s="138" t="s">
        <v>414</v>
      </c>
      <c r="C731" s="6" t="s">
        <v>641</v>
      </c>
      <c r="D731" s="6" t="s">
        <v>92</v>
      </c>
      <c r="E731" s="20" t="s">
        <v>584</v>
      </c>
      <c r="F731" s="4"/>
      <c r="G731" s="16">
        <v>6184.1750000000002</v>
      </c>
      <c r="H731" s="16">
        <f>SUM(F731:G731)</f>
        <v>6184.1750000000002</v>
      </c>
      <c r="I731" s="16"/>
      <c r="J731" s="16"/>
      <c r="K731" s="16"/>
      <c r="L731" s="16">
        <f>SUM(H731:K731)</f>
        <v>6184.1750000000002</v>
      </c>
      <c r="M731" s="16"/>
      <c r="N731" s="16">
        <f>SUM(L731:M731)</f>
        <v>6184.1750000000002</v>
      </c>
      <c r="O731" s="16"/>
      <c r="P731" s="16"/>
      <c r="Q731" s="16">
        <f>SUM(N731:P731)</f>
        <v>6184.1750000000002</v>
      </c>
      <c r="R731" s="16"/>
      <c r="S731" s="16">
        <f>SUM(Q731:R731)</f>
        <v>6184.1750000000002</v>
      </c>
      <c r="T731" s="4"/>
      <c r="U731" s="4"/>
      <c r="V731" s="4"/>
      <c r="W731" s="16"/>
      <c r="X731" s="16">
        <f>SUM(V731:W731)</f>
        <v>0</v>
      </c>
      <c r="Y731" s="16"/>
      <c r="Z731" s="16">
        <f>SUM(X731:Y731)</f>
        <v>0</v>
      </c>
      <c r="AA731" s="16"/>
      <c r="AB731" s="16">
        <f>SUM(Z731:AA731)</f>
        <v>0</v>
      </c>
      <c r="AC731" s="16"/>
      <c r="AD731" s="16">
        <f>SUM(AB731:AC731)</f>
        <v>0</v>
      </c>
      <c r="AE731" s="4"/>
      <c r="AF731" s="4"/>
      <c r="AG731" s="4"/>
      <c r="AH731" s="16"/>
      <c r="AI731" s="16">
        <f>SUM(AG731:AH731)</f>
        <v>0</v>
      </c>
      <c r="AJ731" s="16"/>
      <c r="AK731" s="16">
        <f>SUM(AI731:AJ731)</f>
        <v>0</v>
      </c>
      <c r="AL731" s="16"/>
      <c r="AM731" s="16">
        <f>SUM(AK731:AL731)</f>
        <v>0</v>
      </c>
    </row>
    <row r="732" spans="1:39" ht="63" hidden="1" outlineLevel="2" x14ac:dyDescent="0.2">
      <c r="A732" s="137" t="s">
        <v>381</v>
      </c>
      <c r="B732" s="137" t="s">
        <v>414</v>
      </c>
      <c r="C732" s="7" t="s">
        <v>641</v>
      </c>
      <c r="D732" s="7"/>
      <c r="E732" s="21" t="s">
        <v>668</v>
      </c>
      <c r="F732" s="4"/>
      <c r="G732" s="16"/>
      <c r="H732" s="16"/>
      <c r="I732" s="4">
        <f>I733</f>
        <v>27402.525000000001</v>
      </c>
      <c r="J732" s="16"/>
      <c r="K732" s="16"/>
      <c r="L732" s="4">
        <f>L733</f>
        <v>27402.525000000001</v>
      </c>
      <c r="M732" s="16"/>
      <c r="N732" s="4">
        <f t="shared" ref="N732:S732" si="571">N733</f>
        <v>27402.525000000001</v>
      </c>
      <c r="O732" s="4">
        <f t="shared" si="571"/>
        <v>0</v>
      </c>
      <c r="P732" s="4">
        <f t="shared" si="571"/>
        <v>0</v>
      </c>
      <c r="Q732" s="4">
        <f t="shared" si="571"/>
        <v>27402.525000000001</v>
      </c>
      <c r="R732" s="4">
        <f t="shared" si="571"/>
        <v>0</v>
      </c>
      <c r="S732" s="4">
        <f t="shared" si="571"/>
        <v>27402.525000000001</v>
      </c>
      <c r="T732" s="4"/>
      <c r="U732" s="4"/>
      <c r="V732" s="4"/>
      <c r="W732" s="16"/>
      <c r="X732" s="16"/>
      <c r="Y732" s="16"/>
      <c r="Z732" s="4">
        <f>Z733</f>
        <v>0</v>
      </c>
      <c r="AA732" s="4">
        <f>AA733</f>
        <v>0</v>
      </c>
      <c r="AB732" s="4">
        <f>AB733</f>
        <v>0</v>
      </c>
      <c r="AC732" s="4">
        <f>AC733</f>
        <v>0</v>
      </c>
      <c r="AD732" s="4">
        <f>AD733</f>
        <v>0</v>
      </c>
      <c r="AE732" s="4"/>
      <c r="AF732" s="4"/>
      <c r="AG732" s="4"/>
      <c r="AH732" s="16"/>
      <c r="AI732" s="16"/>
      <c r="AJ732" s="4">
        <f>AJ733</f>
        <v>0</v>
      </c>
      <c r="AK732" s="4">
        <f>AK733</f>
        <v>0</v>
      </c>
      <c r="AL732" s="4">
        <f>AL733</f>
        <v>0</v>
      </c>
      <c r="AM732" s="4">
        <f>AM733</f>
        <v>0</v>
      </c>
    </row>
    <row r="733" spans="1:39" ht="31.5" hidden="1" outlineLevel="2" x14ac:dyDescent="0.2">
      <c r="A733" s="138" t="s">
        <v>381</v>
      </c>
      <c r="B733" s="138" t="s">
        <v>414</v>
      </c>
      <c r="C733" s="6" t="s">
        <v>641</v>
      </c>
      <c r="D733" s="6" t="s">
        <v>92</v>
      </c>
      <c r="E733" s="20" t="s">
        <v>584</v>
      </c>
      <c r="F733" s="4"/>
      <c r="G733" s="16"/>
      <c r="H733" s="16"/>
      <c r="I733" s="16">
        <v>27402.525000000001</v>
      </c>
      <c r="J733" s="16"/>
      <c r="K733" s="16"/>
      <c r="L733" s="16">
        <f>SUM(H733:K733)</f>
        <v>27402.525000000001</v>
      </c>
      <c r="M733" s="16"/>
      <c r="N733" s="16">
        <f>SUM(L733:M733)</f>
        <v>27402.525000000001</v>
      </c>
      <c r="O733" s="16"/>
      <c r="P733" s="16"/>
      <c r="Q733" s="16">
        <f>SUM(N733:P733)</f>
        <v>27402.525000000001</v>
      </c>
      <c r="R733" s="16"/>
      <c r="S733" s="16">
        <f>SUM(Q733:R733)</f>
        <v>27402.525000000001</v>
      </c>
      <c r="T733" s="4"/>
      <c r="U733" s="4"/>
      <c r="V733" s="4"/>
      <c r="W733" s="16"/>
      <c r="X733" s="16"/>
      <c r="Y733" s="16"/>
      <c r="Z733" s="16">
        <f>SUM(X733:Y733)</f>
        <v>0</v>
      </c>
      <c r="AA733" s="16"/>
      <c r="AB733" s="16">
        <f>SUM(Z733:AA733)</f>
        <v>0</v>
      </c>
      <c r="AC733" s="16"/>
      <c r="AD733" s="16">
        <f>SUM(AB733:AC733)</f>
        <v>0</v>
      </c>
      <c r="AE733" s="4"/>
      <c r="AF733" s="4"/>
      <c r="AG733" s="4"/>
      <c r="AH733" s="16"/>
      <c r="AI733" s="16"/>
      <c r="AJ733" s="16"/>
      <c r="AK733" s="16">
        <f>SUM(AI733:AJ733)</f>
        <v>0</v>
      </c>
      <c r="AL733" s="16"/>
      <c r="AM733" s="16">
        <f>SUM(AK733:AL733)</f>
        <v>0</v>
      </c>
    </row>
    <row r="734" spans="1:39" ht="31.5" outlineLevel="3" x14ac:dyDescent="0.2">
      <c r="A734" s="137" t="s">
        <v>381</v>
      </c>
      <c r="B734" s="137" t="s">
        <v>414</v>
      </c>
      <c r="C734" s="137" t="s">
        <v>394</v>
      </c>
      <c r="D734" s="137"/>
      <c r="E734" s="13" t="s">
        <v>395</v>
      </c>
      <c r="F734" s="4">
        <f t="shared" ref="F734:O736" si="572">F735</f>
        <v>71424.800000000003</v>
      </c>
      <c r="G734" s="4">
        <f t="shared" si="572"/>
        <v>0</v>
      </c>
      <c r="H734" s="4">
        <f t="shared" si="572"/>
        <v>71424.800000000003</v>
      </c>
      <c r="I734" s="4">
        <f t="shared" si="572"/>
        <v>0</v>
      </c>
      <c r="J734" s="4">
        <f t="shared" si="572"/>
        <v>0</v>
      </c>
      <c r="K734" s="4">
        <f t="shared" si="572"/>
        <v>0</v>
      </c>
      <c r="L734" s="4">
        <f t="shared" si="572"/>
        <v>71424.800000000003</v>
      </c>
      <c r="M734" s="4">
        <f t="shared" si="572"/>
        <v>0</v>
      </c>
      <c r="N734" s="4">
        <f t="shared" si="572"/>
        <v>71424.800000000003</v>
      </c>
      <c r="O734" s="4">
        <f t="shared" si="572"/>
        <v>0</v>
      </c>
      <c r="P734" s="4">
        <f t="shared" ref="P734:Y736" si="573">P735</f>
        <v>0</v>
      </c>
      <c r="Q734" s="4">
        <f t="shared" si="573"/>
        <v>71424.800000000003</v>
      </c>
      <c r="R734" s="4">
        <f t="shared" si="573"/>
        <v>12418.10363</v>
      </c>
      <c r="S734" s="4">
        <f t="shared" si="573"/>
        <v>83842.903630000001</v>
      </c>
      <c r="T734" s="4">
        <f t="shared" si="573"/>
        <v>68000</v>
      </c>
      <c r="U734" s="4">
        <f t="shared" si="573"/>
        <v>0</v>
      </c>
      <c r="V734" s="4">
        <f t="shared" si="573"/>
        <v>68000</v>
      </c>
      <c r="W734" s="4">
        <f t="shared" si="573"/>
        <v>0</v>
      </c>
      <c r="X734" s="4">
        <f t="shared" si="573"/>
        <v>68000</v>
      </c>
      <c r="Y734" s="4">
        <f t="shared" si="573"/>
        <v>0</v>
      </c>
      <c r="Z734" s="4">
        <f t="shared" ref="Z734:AI736" si="574">Z735</f>
        <v>68000</v>
      </c>
      <c r="AA734" s="4">
        <f t="shared" si="574"/>
        <v>0</v>
      </c>
      <c r="AB734" s="4">
        <f t="shared" si="574"/>
        <v>68000</v>
      </c>
      <c r="AC734" s="4">
        <f t="shared" si="574"/>
        <v>0</v>
      </c>
      <c r="AD734" s="4">
        <f t="shared" si="574"/>
        <v>68000</v>
      </c>
      <c r="AE734" s="4">
        <f t="shared" si="574"/>
        <v>68000</v>
      </c>
      <c r="AF734" s="4">
        <f t="shared" si="574"/>
        <v>0</v>
      </c>
      <c r="AG734" s="4">
        <f t="shared" si="574"/>
        <v>68000</v>
      </c>
      <c r="AH734" s="4">
        <f t="shared" si="574"/>
        <v>0</v>
      </c>
      <c r="AI734" s="4">
        <f t="shared" si="574"/>
        <v>68000</v>
      </c>
      <c r="AJ734" s="4">
        <f t="shared" ref="AJ734:AM736" si="575">AJ735</f>
        <v>0</v>
      </c>
      <c r="AK734" s="4">
        <f t="shared" si="575"/>
        <v>68000</v>
      </c>
      <c r="AL734" s="4">
        <f t="shared" si="575"/>
        <v>0</v>
      </c>
      <c r="AM734" s="4">
        <f t="shared" si="575"/>
        <v>68000</v>
      </c>
    </row>
    <row r="735" spans="1:39" ht="31.5" outlineLevel="4" x14ac:dyDescent="0.2">
      <c r="A735" s="137" t="s">
        <v>381</v>
      </c>
      <c r="B735" s="137" t="s">
        <v>414</v>
      </c>
      <c r="C735" s="137" t="s">
        <v>396</v>
      </c>
      <c r="D735" s="137"/>
      <c r="E735" s="13" t="s">
        <v>57</v>
      </c>
      <c r="F735" s="4">
        <f t="shared" si="572"/>
        <v>71424.800000000003</v>
      </c>
      <c r="G735" s="4">
        <f t="shared" si="572"/>
        <v>0</v>
      </c>
      <c r="H735" s="4">
        <f t="shared" si="572"/>
        <v>71424.800000000003</v>
      </c>
      <c r="I735" s="4">
        <f t="shared" si="572"/>
        <v>0</v>
      </c>
      <c r="J735" s="4">
        <f t="shared" si="572"/>
        <v>0</v>
      </c>
      <c r="K735" s="4">
        <f t="shared" si="572"/>
        <v>0</v>
      </c>
      <c r="L735" s="4">
        <f t="shared" si="572"/>
        <v>71424.800000000003</v>
      </c>
      <c r="M735" s="4">
        <f t="shared" si="572"/>
        <v>0</v>
      </c>
      <c r="N735" s="4">
        <f t="shared" si="572"/>
        <v>71424.800000000003</v>
      </c>
      <c r="O735" s="4">
        <f t="shared" si="572"/>
        <v>0</v>
      </c>
      <c r="P735" s="4">
        <f t="shared" si="573"/>
        <v>0</v>
      </c>
      <c r="Q735" s="4">
        <f t="shared" si="573"/>
        <v>71424.800000000003</v>
      </c>
      <c r="R735" s="4">
        <f t="shared" si="573"/>
        <v>12418.10363</v>
      </c>
      <c r="S735" s="4">
        <f t="shared" si="573"/>
        <v>83842.903630000001</v>
      </c>
      <c r="T735" s="4">
        <f t="shared" si="573"/>
        <v>68000</v>
      </c>
      <c r="U735" s="4">
        <f t="shared" si="573"/>
        <v>0</v>
      </c>
      <c r="V735" s="4">
        <f t="shared" si="573"/>
        <v>68000</v>
      </c>
      <c r="W735" s="4">
        <f t="shared" si="573"/>
        <v>0</v>
      </c>
      <c r="X735" s="4">
        <f t="shared" si="573"/>
        <v>68000</v>
      </c>
      <c r="Y735" s="4">
        <f t="shared" si="573"/>
        <v>0</v>
      </c>
      <c r="Z735" s="4">
        <f t="shared" si="574"/>
        <v>68000</v>
      </c>
      <c r="AA735" s="4">
        <f t="shared" si="574"/>
        <v>0</v>
      </c>
      <c r="AB735" s="4">
        <f t="shared" si="574"/>
        <v>68000</v>
      </c>
      <c r="AC735" s="4">
        <f t="shared" si="574"/>
        <v>0</v>
      </c>
      <c r="AD735" s="4">
        <f t="shared" si="574"/>
        <v>68000</v>
      </c>
      <c r="AE735" s="4">
        <f t="shared" si="574"/>
        <v>68000</v>
      </c>
      <c r="AF735" s="4">
        <f t="shared" si="574"/>
        <v>0</v>
      </c>
      <c r="AG735" s="4">
        <f t="shared" si="574"/>
        <v>68000</v>
      </c>
      <c r="AH735" s="4">
        <f t="shared" si="574"/>
        <v>0</v>
      </c>
      <c r="AI735" s="4">
        <f t="shared" si="574"/>
        <v>68000</v>
      </c>
      <c r="AJ735" s="4">
        <f t="shared" si="575"/>
        <v>0</v>
      </c>
      <c r="AK735" s="4">
        <f t="shared" si="575"/>
        <v>68000</v>
      </c>
      <c r="AL735" s="4">
        <f t="shared" si="575"/>
        <v>0</v>
      </c>
      <c r="AM735" s="4">
        <f t="shared" si="575"/>
        <v>68000</v>
      </c>
    </row>
    <row r="736" spans="1:39" ht="18" customHeight="1" outlineLevel="5" x14ac:dyDescent="0.2">
      <c r="A736" s="137" t="s">
        <v>381</v>
      </c>
      <c r="B736" s="137" t="s">
        <v>414</v>
      </c>
      <c r="C736" s="137" t="s">
        <v>416</v>
      </c>
      <c r="D736" s="137"/>
      <c r="E736" s="13" t="s">
        <v>417</v>
      </c>
      <c r="F736" s="4">
        <f t="shared" si="572"/>
        <v>71424.800000000003</v>
      </c>
      <c r="G736" s="4">
        <f t="shared" si="572"/>
        <v>0</v>
      </c>
      <c r="H736" s="4">
        <f t="shared" si="572"/>
        <v>71424.800000000003</v>
      </c>
      <c r="I736" s="4">
        <f t="shared" si="572"/>
        <v>0</v>
      </c>
      <c r="J736" s="4">
        <f t="shared" si="572"/>
        <v>0</v>
      </c>
      <c r="K736" s="4">
        <f t="shared" si="572"/>
        <v>0</v>
      </c>
      <c r="L736" s="4">
        <f t="shared" si="572"/>
        <v>71424.800000000003</v>
      </c>
      <c r="M736" s="4">
        <f t="shared" si="572"/>
        <v>0</v>
      </c>
      <c r="N736" s="4">
        <f t="shared" si="572"/>
        <v>71424.800000000003</v>
      </c>
      <c r="O736" s="4">
        <f t="shared" si="572"/>
        <v>0</v>
      </c>
      <c r="P736" s="4">
        <f t="shared" si="573"/>
        <v>0</v>
      </c>
      <c r="Q736" s="4">
        <f t="shared" si="573"/>
        <v>71424.800000000003</v>
      </c>
      <c r="R736" s="4">
        <f t="shared" si="573"/>
        <v>12418.10363</v>
      </c>
      <c r="S736" s="4">
        <f t="shared" si="573"/>
        <v>83842.903630000001</v>
      </c>
      <c r="T736" s="4">
        <f t="shared" si="573"/>
        <v>68000</v>
      </c>
      <c r="U736" s="4">
        <f t="shared" si="573"/>
        <v>0</v>
      </c>
      <c r="V736" s="4">
        <f t="shared" si="573"/>
        <v>68000</v>
      </c>
      <c r="W736" s="4">
        <f t="shared" si="573"/>
        <v>0</v>
      </c>
      <c r="X736" s="4">
        <f t="shared" si="573"/>
        <v>68000</v>
      </c>
      <c r="Y736" s="4">
        <f t="shared" si="573"/>
        <v>0</v>
      </c>
      <c r="Z736" s="4">
        <f t="shared" si="574"/>
        <v>68000</v>
      </c>
      <c r="AA736" s="4">
        <f t="shared" si="574"/>
        <v>0</v>
      </c>
      <c r="AB736" s="4">
        <f t="shared" si="574"/>
        <v>68000</v>
      </c>
      <c r="AC736" s="4">
        <f t="shared" si="574"/>
        <v>0</v>
      </c>
      <c r="AD736" s="4">
        <f t="shared" si="574"/>
        <v>68000</v>
      </c>
      <c r="AE736" s="4">
        <f t="shared" si="574"/>
        <v>68000</v>
      </c>
      <c r="AF736" s="4">
        <f t="shared" si="574"/>
        <v>0</v>
      </c>
      <c r="AG736" s="4">
        <f t="shared" si="574"/>
        <v>68000</v>
      </c>
      <c r="AH736" s="4">
        <f t="shared" si="574"/>
        <v>0</v>
      </c>
      <c r="AI736" s="4">
        <f t="shared" si="574"/>
        <v>68000</v>
      </c>
      <c r="AJ736" s="4">
        <f t="shared" si="575"/>
        <v>0</v>
      </c>
      <c r="AK736" s="4">
        <f t="shared" si="575"/>
        <v>68000</v>
      </c>
      <c r="AL736" s="4">
        <f t="shared" si="575"/>
        <v>0</v>
      </c>
      <c r="AM736" s="4">
        <f t="shared" si="575"/>
        <v>68000</v>
      </c>
    </row>
    <row r="737" spans="1:39" ht="31.5" outlineLevel="7" x14ac:dyDescent="0.2">
      <c r="A737" s="138" t="s">
        <v>381</v>
      </c>
      <c r="B737" s="138" t="s">
        <v>414</v>
      </c>
      <c r="C737" s="138" t="s">
        <v>416</v>
      </c>
      <c r="D737" s="138" t="s">
        <v>92</v>
      </c>
      <c r="E737" s="11" t="s">
        <v>93</v>
      </c>
      <c r="F737" s="5">
        <v>71424.800000000003</v>
      </c>
      <c r="G737" s="5"/>
      <c r="H737" s="5">
        <f>SUM(F737:G737)</f>
        <v>71424.800000000003</v>
      </c>
      <c r="I737" s="5"/>
      <c r="J737" s="5"/>
      <c r="K737" s="5"/>
      <c r="L737" s="5">
        <f>SUM(H737:K737)</f>
        <v>71424.800000000003</v>
      </c>
      <c r="M737" s="5"/>
      <c r="N737" s="5">
        <f>SUM(L737:M737)</f>
        <v>71424.800000000003</v>
      </c>
      <c r="O737" s="5"/>
      <c r="P737" s="5"/>
      <c r="Q737" s="5">
        <f>SUM(N737:P737)</f>
        <v>71424.800000000003</v>
      </c>
      <c r="R737" s="5">
        <v>12418.10363</v>
      </c>
      <c r="S737" s="5">
        <f>SUM(Q737:R737)</f>
        <v>83842.903630000001</v>
      </c>
      <c r="T737" s="5">
        <v>68000</v>
      </c>
      <c r="U737" s="5"/>
      <c r="V737" s="5">
        <f>SUM(T737:U737)</f>
        <v>68000</v>
      </c>
      <c r="W737" s="5"/>
      <c r="X737" s="5">
        <f>SUM(V737:W737)</f>
        <v>68000</v>
      </c>
      <c r="Y737" s="5"/>
      <c r="Z737" s="5">
        <f>SUM(X737:Y737)</f>
        <v>68000</v>
      </c>
      <c r="AA737" s="5"/>
      <c r="AB737" s="5">
        <f>SUM(Z737:AA737)</f>
        <v>68000</v>
      </c>
      <c r="AC737" s="5"/>
      <c r="AD737" s="5">
        <f>SUM(AB737:AC737)</f>
        <v>68000</v>
      </c>
      <c r="AE737" s="5">
        <v>68000</v>
      </c>
      <c r="AF737" s="5"/>
      <c r="AG737" s="5">
        <f>SUM(AE737:AF737)</f>
        <v>68000</v>
      </c>
      <c r="AH737" s="5"/>
      <c r="AI737" s="5">
        <f>SUM(AG737:AH737)</f>
        <v>68000</v>
      </c>
      <c r="AJ737" s="5"/>
      <c r="AK737" s="5">
        <f>SUM(AI737:AJ737)</f>
        <v>68000</v>
      </c>
      <c r="AL737" s="5"/>
      <c r="AM737" s="5">
        <f>SUM(AK737:AL737)</f>
        <v>68000</v>
      </c>
    </row>
    <row r="738" spans="1:39" ht="31.5" hidden="1" outlineLevel="1" x14ac:dyDescent="0.2">
      <c r="A738" s="137" t="s">
        <v>381</v>
      </c>
      <c r="B738" s="137" t="s">
        <v>21</v>
      </c>
      <c r="C738" s="137"/>
      <c r="D738" s="137"/>
      <c r="E738" s="13" t="s">
        <v>22</v>
      </c>
      <c r="F738" s="4">
        <f>F749</f>
        <v>10.199999999999999</v>
      </c>
      <c r="G738" s="4">
        <f>G749</f>
        <v>0</v>
      </c>
      <c r="H738" s="4">
        <f>H749</f>
        <v>10.199999999999999</v>
      </c>
      <c r="I738" s="4">
        <f t="shared" ref="I738:W738" si="576">I749+I739</f>
        <v>0</v>
      </c>
      <c r="J738" s="4">
        <f t="shared" si="576"/>
        <v>0</v>
      </c>
      <c r="K738" s="4">
        <f t="shared" si="576"/>
        <v>10.8</v>
      </c>
      <c r="L738" s="4">
        <f t="shared" si="576"/>
        <v>21</v>
      </c>
      <c r="M738" s="4">
        <f t="shared" si="576"/>
        <v>15.6</v>
      </c>
      <c r="N738" s="4">
        <f t="shared" si="576"/>
        <v>36.599999999999994</v>
      </c>
      <c r="O738" s="4">
        <f t="shared" si="576"/>
        <v>35.1</v>
      </c>
      <c r="P738" s="4">
        <f t="shared" si="576"/>
        <v>0</v>
      </c>
      <c r="Q738" s="4">
        <f t="shared" si="576"/>
        <v>71.7</v>
      </c>
      <c r="R738" s="4">
        <f t="shared" si="576"/>
        <v>0</v>
      </c>
      <c r="S738" s="4">
        <f t="shared" si="576"/>
        <v>71.7</v>
      </c>
      <c r="T738" s="4">
        <f t="shared" si="576"/>
        <v>0</v>
      </c>
      <c r="U738" s="4">
        <f t="shared" si="576"/>
        <v>0</v>
      </c>
      <c r="V738" s="4">
        <f t="shared" si="576"/>
        <v>0</v>
      </c>
      <c r="W738" s="4">
        <f t="shared" si="576"/>
        <v>0</v>
      </c>
      <c r="X738" s="4"/>
      <c r="Y738" s="4">
        <f>Y749+Y739</f>
        <v>0</v>
      </c>
      <c r="Z738" s="4">
        <f>Z749+Z739</f>
        <v>0</v>
      </c>
      <c r="AA738" s="4">
        <f>AA749+AA739</f>
        <v>0</v>
      </c>
      <c r="AB738" s="4"/>
      <c r="AC738" s="4">
        <f>AC749+AC739</f>
        <v>0</v>
      </c>
      <c r="AD738" s="4"/>
      <c r="AE738" s="4">
        <f>AE749+AE739</f>
        <v>0</v>
      </c>
      <c r="AF738" s="4">
        <f>AF749+AF739</f>
        <v>0</v>
      </c>
      <c r="AG738" s="4">
        <f>AG749+AG739</f>
        <v>0</v>
      </c>
      <c r="AH738" s="4">
        <f>AH749+AH739</f>
        <v>0</v>
      </c>
      <c r="AI738" s="4"/>
      <c r="AJ738" s="4">
        <f>AJ749+AJ739</f>
        <v>0</v>
      </c>
      <c r="AK738" s="4"/>
      <c r="AL738" s="4">
        <f>AL749+AL739</f>
        <v>0</v>
      </c>
      <c r="AM738" s="4"/>
    </row>
    <row r="739" spans="1:39" ht="31.5" hidden="1" outlineLevel="1" x14ac:dyDescent="0.2">
      <c r="A739" s="137" t="s">
        <v>381</v>
      </c>
      <c r="B739" s="137" t="s">
        <v>21</v>
      </c>
      <c r="C739" s="137" t="s">
        <v>289</v>
      </c>
      <c r="D739" s="137"/>
      <c r="E739" s="13" t="s">
        <v>290</v>
      </c>
      <c r="F739" s="4"/>
      <c r="G739" s="4"/>
      <c r="H739" s="4"/>
      <c r="I739" s="4">
        <f t="shared" ref="I739:S739" si="577">I740</f>
        <v>0</v>
      </c>
      <c r="J739" s="4">
        <f t="shared" si="577"/>
        <v>0</v>
      </c>
      <c r="K739" s="4">
        <f t="shared" si="577"/>
        <v>10.8</v>
      </c>
      <c r="L739" s="4">
        <f t="shared" si="577"/>
        <v>10.8</v>
      </c>
      <c r="M739" s="4">
        <f t="shared" si="577"/>
        <v>15.6</v>
      </c>
      <c r="N739" s="4">
        <f t="shared" si="577"/>
        <v>26.4</v>
      </c>
      <c r="O739" s="4">
        <f t="shared" si="577"/>
        <v>35.1</v>
      </c>
      <c r="P739" s="4">
        <f t="shared" si="577"/>
        <v>0</v>
      </c>
      <c r="Q739" s="4">
        <f t="shared" si="577"/>
        <v>61.5</v>
      </c>
      <c r="R739" s="4">
        <f t="shared" si="577"/>
        <v>0</v>
      </c>
      <c r="S739" s="4">
        <f t="shared" si="577"/>
        <v>61.5</v>
      </c>
      <c r="T739" s="4"/>
      <c r="U739" s="4"/>
      <c r="V739" s="4"/>
      <c r="W739" s="4"/>
      <c r="X739" s="4"/>
      <c r="Y739" s="4">
        <f>Y740</f>
        <v>0</v>
      </c>
      <c r="Z739" s="4">
        <f>Z740</f>
        <v>0</v>
      </c>
      <c r="AA739" s="4">
        <f>AA740</f>
        <v>0</v>
      </c>
      <c r="AB739" s="4"/>
      <c r="AC739" s="4">
        <f>AC740</f>
        <v>0</v>
      </c>
      <c r="AD739" s="4"/>
      <c r="AE739" s="4"/>
      <c r="AF739" s="4"/>
      <c r="AG739" s="4"/>
      <c r="AH739" s="4"/>
      <c r="AI739" s="4"/>
      <c r="AJ739" s="4">
        <f>AJ740</f>
        <v>0</v>
      </c>
      <c r="AK739" s="4"/>
      <c r="AL739" s="4">
        <f>AL740</f>
        <v>0</v>
      </c>
      <c r="AM739" s="4"/>
    </row>
    <row r="740" spans="1:39" ht="31.5" hidden="1" outlineLevel="1" x14ac:dyDescent="0.2">
      <c r="A740" s="137" t="s">
        <v>381</v>
      </c>
      <c r="B740" s="137" t="s">
        <v>21</v>
      </c>
      <c r="C740" s="137" t="s">
        <v>394</v>
      </c>
      <c r="D740" s="137"/>
      <c r="E740" s="13" t="s">
        <v>395</v>
      </c>
      <c r="F740" s="4"/>
      <c r="G740" s="4"/>
      <c r="H740" s="4"/>
      <c r="I740" s="4">
        <f t="shared" ref="I740:N740" si="578">I741</f>
        <v>0</v>
      </c>
      <c r="J740" s="4">
        <f t="shared" si="578"/>
        <v>0</v>
      </c>
      <c r="K740" s="4">
        <f t="shared" si="578"/>
        <v>10.8</v>
      </c>
      <c r="L740" s="4">
        <f t="shared" si="578"/>
        <v>10.8</v>
      </c>
      <c r="M740" s="4">
        <f t="shared" si="578"/>
        <v>15.6</v>
      </c>
      <c r="N740" s="4">
        <f t="shared" si="578"/>
        <v>26.4</v>
      </c>
      <c r="O740" s="4">
        <f t="shared" ref="O740:AA740" si="579">O741+O746</f>
        <v>35.1</v>
      </c>
      <c r="P740" s="4">
        <f t="shared" si="579"/>
        <v>0</v>
      </c>
      <c r="Q740" s="4">
        <f t="shared" si="579"/>
        <v>61.5</v>
      </c>
      <c r="R740" s="4">
        <f t="shared" si="579"/>
        <v>0</v>
      </c>
      <c r="S740" s="4">
        <f t="shared" si="579"/>
        <v>61.5</v>
      </c>
      <c r="T740" s="4">
        <f t="shared" si="579"/>
        <v>0</v>
      </c>
      <c r="U740" s="4">
        <f t="shared" si="579"/>
        <v>0</v>
      </c>
      <c r="V740" s="4">
        <f t="shared" si="579"/>
        <v>0</v>
      </c>
      <c r="W740" s="4">
        <f t="shared" si="579"/>
        <v>0</v>
      </c>
      <c r="X740" s="4">
        <f t="shared" si="579"/>
        <v>0</v>
      </c>
      <c r="Y740" s="4">
        <f t="shared" si="579"/>
        <v>0</v>
      </c>
      <c r="Z740" s="4">
        <f t="shared" si="579"/>
        <v>0</v>
      </c>
      <c r="AA740" s="4">
        <f t="shared" si="579"/>
        <v>0</v>
      </c>
      <c r="AB740" s="4"/>
      <c r="AC740" s="4">
        <f>AC741+AC746</f>
        <v>0</v>
      </c>
      <c r="AD740" s="4"/>
      <c r="AE740" s="4">
        <f t="shared" ref="AE740:AJ740" si="580">AE741+AE746</f>
        <v>0</v>
      </c>
      <c r="AF740" s="4">
        <f t="shared" si="580"/>
        <v>0</v>
      </c>
      <c r="AG740" s="4">
        <f t="shared" si="580"/>
        <v>0</v>
      </c>
      <c r="AH740" s="4">
        <f t="shared" si="580"/>
        <v>0</v>
      </c>
      <c r="AI740" s="4">
        <f t="shared" si="580"/>
        <v>0</v>
      </c>
      <c r="AJ740" s="4">
        <f t="shared" si="580"/>
        <v>0</v>
      </c>
      <c r="AK740" s="4"/>
      <c r="AL740" s="4">
        <f>AL741+AL746</f>
        <v>0</v>
      </c>
      <c r="AM740" s="4"/>
    </row>
    <row r="741" spans="1:39" ht="31.5" hidden="1" outlineLevel="1" x14ac:dyDescent="0.2">
      <c r="A741" s="137" t="s">
        <v>381</v>
      </c>
      <c r="B741" s="137" t="s">
        <v>21</v>
      </c>
      <c r="C741" s="7" t="s">
        <v>396</v>
      </c>
      <c r="D741" s="7"/>
      <c r="E741" s="21" t="s">
        <v>57</v>
      </c>
      <c r="F741" s="4"/>
      <c r="G741" s="4"/>
      <c r="H741" s="4"/>
      <c r="I741" s="4">
        <f>I744</f>
        <v>0</v>
      </c>
      <c r="J741" s="4">
        <f>J744</f>
        <v>0</v>
      </c>
      <c r="K741" s="4">
        <f>K744</f>
        <v>10.8</v>
      </c>
      <c r="L741" s="4">
        <f>L744</f>
        <v>10.8</v>
      </c>
      <c r="M741" s="4">
        <f t="shared" ref="M741:AD741" si="581">M744+M742</f>
        <v>15.6</v>
      </c>
      <c r="N741" s="4">
        <f t="shared" si="581"/>
        <v>26.4</v>
      </c>
      <c r="O741" s="4">
        <f t="shared" si="581"/>
        <v>0</v>
      </c>
      <c r="P741" s="4">
        <f t="shared" si="581"/>
        <v>0</v>
      </c>
      <c r="Q741" s="4">
        <f t="shared" si="581"/>
        <v>26.4</v>
      </c>
      <c r="R741" s="4">
        <f t="shared" si="581"/>
        <v>0</v>
      </c>
      <c r="S741" s="4">
        <f t="shared" si="581"/>
        <v>26.4</v>
      </c>
      <c r="T741" s="4">
        <f t="shared" si="581"/>
        <v>0</v>
      </c>
      <c r="U741" s="4">
        <f t="shared" si="581"/>
        <v>0</v>
      </c>
      <c r="V741" s="4">
        <f t="shared" si="581"/>
        <v>0</v>
      </c>
      <c r="W741" s="4">
        <f t="shared" si="581"/>
        <v>0</v>
      </c>
      <c r="X741" s="4">
        <f t="shared" si="581"/>
        <v>0</v>
      </c>
      <c r="Y741" s="4">
        <f t="shared" si="581"/>
        <v>0</v>
      </c>
      <c r="Z741" s="4">
        <f t="shared" si="581"/>
        <v>0</v>
      </c>
      <c r="AA741" s="4">
        <f t="shared" si="581"/>
        <v>0</v>
      </c>
      <c r="AB741" s="4">
        <f t="shared" si="581"/>
        <v>0</v>
      </c>
      <c r="AC741" s="4">
        <f t="shared" si="581"/>
        <v>0</v>
      </c>
      <c r="AD741" s="4">
        <f t="shared" si="581"/>
        <v>0</v>
      </c>
      <c r="AE741" s="4"/>
      <c r="AF741" s="4"/>
      <c r="AG741" s="4"/>
      <c r="AH741" s="4"/>
      <c r="AI741" s="4"/>
      <c r="AJ741" s="4">
        <f>AJ744+AJ742</f>
        <v>0</v>
      </c>
      <c r="AK741" s="4">
        <f>AK744+AK742</f>
        <v>0</v>
      </c>
      <c r="AL741" s="4">
        <f>AL744+AL742</f>
        <v>0</v>
      </c>
      <c r="AM741" s="4">
        <f>AM744+AM742</f>
        <v>0</v>
      </c>
    </row>
    <row r="742" spans="1:39" ht="15.75" hidden="1" outlineLevel="1" x14ac:dyDescent="0.2">
      <c r="A742" s="137" t="s">
        <v>381</v>
      </c>
      <c r="B742" s="137" t="s">
        <v>21</v>
      </c>
      <c r="C742" s="137" t="s">
        <v>430</v>
      </c>
      <c r="D742" s="137"/>
      <c r="E742" s="13" t="s">
        <v>59</v>
      </c>
      <c r="F742" s="4"/>
      <c r="G742" s="4"/>
      <c r="H742" s="4"/>
      <c r="I742" s="4"/>
      <c r="J742" s="4"/>
      <c r="K742" s="4"/>
      <c r="L742" s="4"/>
      <c r="M742" s="4">
        <f t="shared" ref="M742:S742" si="582">M743</f>
        <v>15.6</v>
      </c>
      <c r="N742" s="4">
        <f t="shared" si="582"/>
        <v>15.6</v>
      </c>
      <c r="O742" s="4">
        <f t="shared" si="582"/>
        <v>0</v>
      </c>
      <c r="P742" s="4">
        <f t="shared" si="582"/>
        <v>0</v>
      </c>
      <c r="Q742" s="4">
        <f t="shared" si="582"/>
        <v>15.6</v>
      </c>
      <c r="R742" s="4">
        <f t="shared" si="582"/>
        <v>0</v>
      </c>
      <c r="S742" s="4">
        <f t="shared" si="582"/>
        <v>15.6</v>
      </c>
      <c r="T742" s="4"/>
      <c r="U742" s="4"/>
      <c r="V742" s="4"/>
      <c r="W742" s="4"/>
      <c r="X742" s="4"/>
      <c r="Y742" s="4"/>
      <c r="Z742" s="4"/>
      <c r="AA742" s="4">
        <f>AA743</f>
        <v>0</v>
      </c>
      <c r="AB742" s="4">
        <f>AB743</f>
        <v>0</v>
      </c>
      <c r="AC742" s="4">
        <f>AC743</f>
        <v>0</v>
      </c>
      <c r="AD742" s="4">
        <f>AD743</f>
        <v>0</v>
      </c>
      <c r="AE742" s="4"/>
      <c r="AF742" s="4"/>
      <c r="AG742" s="4"/>
      <c r="AH742" s="4"/>
      <c r="AI742" s="4"/>
      <c r="AJ742" s="4">
        <f>AJ743</f>
        <v>0</v>
      </c>
      <c r="AK742" s="4">
        <f>AK743</f>
        <v>0</v>
      </c>
      <c r="AL742" s="4">
        <f>AL743</f>
        <v>0</v>
      </c>
      <c r="AM742" s="4">
        <f>AM743</f>
        <v>0</v>
      </c>
    </row>
    <row r="743" spans="1:39" ht="31.5" hidden="1" outlineLevel="1" x14ac:dyDescent="0.2">
      <c r="A743" s="138" t="s">
        <v>381</v>
      </c>
      <c r="B743" s="138" t="s">
        <v>21</v>
      </c>
      <c r="C743" s="138" t="s">
        <v>430</v>
      </c>
      <c r="D743" s="138" t="s">
        <v>11</v>
      </c>
      <c r="E743" s="11" t="s">
        <v>12</v>
      </c>
      <c r="F743" s="4"/>
      <c r="G743" s="4"/>
      <c r="H743" s="4"/>
      <c r="I743" s="4"/>
      <c r="J743" s="4"/>
      <c r="K743" s="4"/>
      <c r="L743" s="4"/>
      <c r="M743" s="5">
        <v>15.6</v>
      </c>
      <c r="N743" s="5">
        <f>SUM(L743:M743)</f>
        <v>15.6</v>
      </c>
      <c r="O743" s="5"/>
      <c r="P743" s="5"/>
      <c r="Q743" s="5">
        <f>SUM(N743:P743)</f>
        <v>15.6</v>
      </c>
      <c r="R743" s="5"/>
      <c r="S743" s="5">
        <f>SUM(Q743:R743)</f>
        <v>15.6</v>
      </c>
      <c r="T743" s="4"/>
      <c r="U743" s="4"/>
      <c r="V743" s="4"/>
      <c r="W743" s="4"/>
      <c r="X743" s="4"/>
      <c r="Y743" s="4"/>
      <c r="Z743" s="4"/>
      <c r="AA743" s="5"/>
      <c r="AB743" s="5">
        <f>SUM(Z743:AA743)</f>
        <v>0</v>
      </c>
      <c r="AC743" s="5"/>
      <c r="AD743" s="5">
        <f>SUM(AB743:AC743)</f>
        <v>0</v>
      </c>
      <c r="AE743" s="4"/>
      <c r="AF743" s="4"/>
      <c r="AG743" s="4"/>
      <c r="AH743" s="4"/>
      <c r="AI743" s="4"/>
      <c r="AJ743" s="5"/>
      <c r="AK743" s="5">
        <f>SUM(AI743:AJ743)</f>
        <v>0</v>
      </c>
      <c r="AL743" s="5"/>
      <c r="AM743" s="5">
        <f>SUM(AK743:AL743)</f>
        <v>0</v>
      </c>
    </row>
    <row r="744" spans="1:39" ht="15.75" hidden="1" outlineLevel="1" x14ac:dyDescent="0.2">
      <c r="A744" s="137" t="s">
        <v>381</v>
      </c>
      <c r="B744" s="137" t="s">
        <v>21</v>
      </c>
      <c r="C744" s="7" t="s">
        <v>407</v>
      </c>
      <c r="D744" s="7" t="s">
        <v>663</v>
      </c>
      <c r="E744" s="21" t="s">
        <v>408</v>
      </c>
      <c r="F744" s="4"/>
      <c r="G744" s="4"/>
      <c r="H744" s="4"/>
      <c r="I744" s="4">
        <f t="shared" ref="I744:S744" si="583">I745</f>
        <v>0</v>
      </c>
      <c r="J744" s="4">
        <f t="shared" si="583"/>
        <v>0</v>
      </c>
      <c r="K744" s="4">
        <f t="shared" si="583"/>
        <v>10.8</v>
      </c>
      <c r="L744" s="4">
        <f t="shared" si="583"/>
        <v>10.8</v>
      </c>
      <c r="M744" s="4">
        <f t="shared" si="583"/>
        <v>0</v>
      </c>
      <c r="N744" s="4">
        <f t="shared" si="583"/>
        <v>10.8</v>
      </c>
      <c r="O744" s="4">
        <f t="shared" si="583"/>
        <v>0</v>
      </c>
      <c r="P744" s="4">
        <f t="shared" si="583"/>
        <v>0</v>
      </c>
      <c r="Q744" s="4">
        <f t="shared" si="583"/>
        <v>10.8</v>
      </c>
      <c r="R744" s="4">
        <f t="shared" si="583"/>
        <v>0</v>
      </c>
      <c r="S744" s="4">
        <f t="shared" si="583"/>
        <v>10.8</v>
      </c>
      <c r="T744" s="4"/>
      <c r="U744" s="4"/>
      <c r="V744" s="4"/>
      <c r="W744" s="4"/>
      <c r="X744" s="4"/>
      <c r="Y744" s="4">
        <f t="shared" ref="Y744:AD744" si="584">Y745</f>
        <v>0</v>
      </c>
      <c r="Z744" s="4">
        <f t="shared" si="584"/>
        <v>0</v>
      </c>
      <c r="AA744" s="4">
        <f t="shared" si="584"/>
        <v>0</v>
      </c>
      <c r="AB744" s="4">
        <f t="shared" si="584"/>
        <v>0</v>
      </c>
      <c r="AC744" s="4">
        <f t="shared" si="584"/>
        <v>0</v>
      </c>
      <c r="AD744" s="4">
        <f t="shared" si="584"/>
        <v>0</v>
      </c>
      <c r="AE744" s="4"/>
      <c r="AF744" s="4"/>
      <c r="AG744" s="4"/>
      <c r="AH744" s="4"/>
      <c r="AI744" s="4"/>
      <c r="AJ744" s="4">
        <f>AJ745</f>
        <v>0</v>
      </c>
      <c r="AK744" s="4">
        <f>AK745</f>
        <v>0</v>
      </c>
      <c r="AL744" s="4">
        <f>AL745</f>
        <v>0</v>
      </c>
      <c r="AM744" s="4">
        <f>AM745</f>
        <v>0</v>
      </c>
    </row>
    <row r="745" spans="1:39" ht="31.5" hidden="1" outlineLevel="1" x14ac:dyDescent="0.2">
      <c r="A745" s="138" t="s">
        <v>381</v>
      </c>
      <c r="B745" s="138" t="s">
        <v>21</v>
      </c>
      <c r="C745" s="6" t="s">
        <v>407</v>
      </c>
      <c r="D745" s="6" t="s">
        <v>92</v>
      </c>
      <c r="E745" s="20" t="s">
        <v>584</v>
      </c>
      <c r="F745" s="4"/>
      <c r="G745" s="4"/>
      <c r="H745" s="4"/>
      <c r="I745" s="5"/>
      <c r="J745" s="5"/>
      <c r="K745" s="5">
        <v>10.8</v>
      </c>
      <c r="L745" s="5">
        <f>SUM(H745:K745)</f>
        <v>10.8</v>
      </c>
      <c r="M745" s="5"/>
      <c r="N745" s="5">
        <f>SUM(L745:M745)</f>
        <v>10.8</v>
      </c>
      <c r="O745" s="5"/>
      <c r="P745" s="5"/>
      <c r="Q745" s="5">
        <f>SUM(N745:P745)</f>
        <v>10.8</v>
      </c>
      <c r="R745" s="5"/>
      <c r="S745" s="5">
        <f>SUM(Q745:R745)</f>
        <v>10.8</v>
      </c>
      <c r="T745" s="4"/>
      <c r="U745" s="4"/>
      <c r="V745" s="4"/>
      <c r="W745" s="4"/>
      <c r="X745" s="4"/>
      <c r="Y745" s="5"/>
      <c r="Z745" s="5">
        <f>SUM(X745:Y745)</f>
        <v>0</v>
      </c>
      <c r="AA745" s="5"/>
      <c r="AB745" s="5">
        <f>SUM(Z745:AA745)</f>
        <v>0</v>
      </c>
      <c r="AC745" s="5"/>
      <c r="AD745" s="5">
        <f>SUM(AB745:AC745)</f>
        <v>0</v>
      </c>
      <c r="AE745" s="4"/>
      <c r="AF745" s="4"/>
      <c r="AG745" s="4"/>
      <c r="AH745" s="4"/>
      <c r="AI745" s="4"/>
      <c r="AJ745" s="5"/>
      <c r="AK745" s="5">
        <f>SUM(AI745:AJ745)</f>
        <v>0</v>
      </c>
      <c r="AL745" s="5"/>
      <c r="AM745" s="5">
        <f>SUM(AK745:AL745)</f>
        <v>0</v>
      </c>
    </row>
    <row r="746" spans="1:39" ht="31.5" hidden="1" outlineLevel="1" x14ac:dyDescent="0.2">
      <c r="A746" s="137" t="s">
        <v>381</v>
      </c>
      <c r="B746" s="137" t="s">
        <v>21</v>
      </c>
      <c r="C746" s="137" t="s">
        <v>399</v>
      </c>
      <c r="D746" s="137"/>
      <c r="E746" s="13" t="s">
        <v>400</v>
      </c>
      <c r="F746" s="4"/>
      <c r="G746" s="4"/>
      <c r="H746" s="4"/>
      <c r="I746" s="5"/>
      <c r="J746" s="5"/>
      <c r="K746" s="5"/>
      <c r="L746" s="5"/>
      <c r="M746" s="5"/>
      <c r="N746" s="5"/>
      <c r="O746" s="4">
        <f t="shared" ref="O746:S747" si="585">O747</f>
        <v>35.1</v>
      </c>
      <c r="P746" s="4">
        <f t="shared" si="585"/>
        <v>0</v>
      </c>
      <c r="Q746" s="4">
        <f t="shared" si="585"/>
        <v>35.1</v>
      </c>
      <c r="R746" s="4">
        <f t="shared" si="585"/>
        <v>0</v>
      </c>
      <c r="S746" s="4">
        <f t="shared" si="585"/>
        <v>35.1</v>
      </c>
      <c r="T746" s="4"/>
      <c r="U746" s="4"/>
      <c r="V746" s="4"/>
      <c r="W746" s="4"/>
      <c r="X746" s="4"/>
      <c r="Y746" s="5"/>
      <c r="Z746" s="5"/>
      <c r="AA746" s="5"/>
      <c r="AB746" s="5"/>
      <c r="AC746" s="5"/>
      <c r="AD746" s="5"/>
      <c r="AE746" s="4"/>
      <c r="AF746" s="4"/>
      <c r="AG746" s="4"/>
      <c r="AH746" s="4"/>
      <c r="AI746" s="4"/>
      <c r="AJ746" s="5"/>
      <c r="AK746" s="5"/>
      <c r="AL746" s="5"/>
      <c r="AM746" s="5"/>
    </row>
    <row r="747" spans="1:39" ht="31.5" hidden="1" outlineLevel="1" x14ac:dyDescent="0.2">
      <c r="A747" s="137" t="s">
        <v>381</v>
      </c>
      <c r="B747" s="137" t="s">
        <v>21</v>
      </c>
      <c r="C747" s="137" t="s">
        <v>403</v>
      </c>
      <c r="D747" s="137"/>
      <c r="E747" s="13" t="s">
        <v>404</v>
      </c>
      <c r="F747" s="4"/>
      <c r="G747" s="4"/>
      <c r="H747" s="4"/>
      <c r="I747" s="5"/>
      <c r="J747" s="5"/>
      <c r="K747" s="5"/>
      <c r="L747" s="5"/>
      <c r="M747" s="5"/>
      <c r="N747" s="5"/>
      <c r="O747" s="4">
        <f t="shared" si="585"/>
        <v>35.1</v>
      </c>
      <c r="P747" s="4">
        <f t="shared" si="585"/>
        <v>0</v>
      </c>
      <c r="Q747" s="4">
        <f t="shared" si="585"/>
        <v>35.1</v>
      </c>
      <c r="R747" s="4">
        <f t="shared" si="585"/>
        <v>0</v>
      </c>
      <c r="S747" s="4">
        <f t="shared" si="585"/>
        <v>35.1</v>
      </c>
      <c r="T747" s="4"/>
      <c r="U747" s="4"/>
      <c r="V747" s="4"/>
      <c r="W747" s="4"/>
      <c r="X747" s="4"/>
      <c r="Y747" s="5"/>
      <c r="Z747" s="5"/>
      <c r="AA747" s="5"/>
      <c r="AB747" s="5"/>
      <c r="AC747" s="5"/>
      <c r="AD747" s="5"/>
      <c r="AE747" s="4"/>
      <c r="AF747" s="4"/>
      <c r="AG747" s="4"/>
      <c r="AH747" s="4"/>
      <c r="AI747" s="4"/>
      <c r="AJ747" s="5"/>
      <c r="AK747" s="5"/>
      <c r="AL747" s="5"/>
      <c r="AM747" s="5"/>
    </row>
    <row r="748" spans="1:39" ht="31.5" hidden="1" outlineLevel="1" x14ac:dyDescent="0.2">
      <c r="A748" s="138" t="s">
        <v>381</v>
      </c>
      <c r="B748" s="138" t="s">
        <v>21</v>
      </c>
      <c r="C748" s="138" t="s">
        <v>403</v>
      </c>
      <c r="D748" s="138" t="s">
        <v>92</v>
      </c>
      <c r="E748" s="11" t="s">
        <v>93</v>
      </c>
      <c r="F748" s="4"/>
      <c r="G748" s="4"/>
      <c r="H748" s="4"/>
      <c r="I748" s="5"/>
      <c r="J748" s="5"/>
      <c r="K748" s="5"/>
      <c r="L748" s="5"/>
      <c r="M748" s="5"/>
      <c r="N748" s="5"/>
      <c r="O748" s="5">
        <v>35.1</v>
      </c>
      <c r="P748" s="5"/>
      <c r="Q748" s="5">
        <f>SUM(N748:P748)</f>
        <v>35.1</v>
      </c>
      <c r="R748" s="5"/>
      <c r="S748" s="5">
        <f>SUM(Q748:R748)</f>
        <v>35.1</v>
      </c>
      <c r="T748" s="4"/>
      <c r="U748" s="4"/>
      <c r="V748" s="4"/>
      <c r="W748" s="4"/>
      <c r="X748" s="4"/>
      <c r="Y748" s="5"/>
      <c r="Z748" s="5"/>
      <c r="AA748" s="5"/>
      <c r="AB748" s="5"/>
      <c r="AC748" s="5"/>
      <c r="AD748" s="5"/>
      <c r="AE748" s="4"/>
      <c r="AF748" s="4"/>
      <c r="AG748" s="4"/>
      <c r="AH748" s="4"/>
      <c r="AI748" s="4"/>
      <c r="AJ748" s="5"/>
      <c r="AK748" s="5"/>
      <c r="AL748" s="5"/>
      <c r="AM748" s="5"/>
    </row>
    <row r="749" spans="1:39" ht="31.5" hidden="1" outlineLevel="2" x14ac:dyDescent="0.2">
      <c r="A749" s="137" t="s">
        <v>381</v>
      </c>
      <c r="B749" s="137" t="s">
        <v>21</v>
      </c>
      <c r="C749" s="137" t="s">
        <v>52</v>
      </c>
      <c r="D749" s="137"/>
      <c r="E749" s="13" t="s">
        <v>53</v>
      </c>
      <c r="F749" s="4">
        <f t="shared" ref="F749:U752" si="586">F750</f>
        <v>10.199999999999999</v>
      </c>
      <c r="G749" s="4">
        <f t="shared" si="586"/>
        <v>0</v>
      </c>
      <c r="H749" s="4">
        <f t="shared" si="586"/>
        <v>10.199999999999999</v>
      </c>
      <c r="I749" s="4">
        <f t="shared" si="586"/>
        <v>0</v>
      </c>
      <c r="J749" s="4">
        <f t="shared" si="586"/>
        <v>0</v>
      </c>
      <c r="K749" s="4">
        <f t="shared" si="586"/>
        <v>0</v>
      </c>
      <c r="L749" s="4">
        <f t="shared" si="586"/>
        <v>10.199999999999999</v>
      </c>
      <c r="M749" s="4">
        <f t="shared" si="586"/>
        <v>0</v>
      </c>
      <c r="N749" s="4">
        <f t="shared" si="586"/>
        <v>10.199999999999999</v>
      </c>
      <c r="O749" s="4">
        <f t="shared" si="586"/>
        <v>0</v>
      </c>
      <c r="P749" s="4">
        <f t="shared" si="586"/>
        <v>0</v>
      </c>
      <c r="Q749" s="4">
        <f t="shared" si="586"/>
        <v>10.199999999999999</v>
      </c>
      <c r="R749" s="4">
        <f t="shared" si="586"/>
        <v>0</v>
      </c>
      <c r="S749" s="4">
        <f t="shared" si="586"/>
        <v>10.199999999999999</v>
      </c>
      <c r="T749" s="4">
        <f t="shared" si="586"/>
        <v>0</v>
      </c>
      <c r="U749" s="4">
        <f t="shared" si="586"/>
        <v>0</v>
      </c>
      <c r="V749" s="4"/>
      <c r="W749" s="4">
        <f t="shared" ref="W749:AF752" si="587">W750</f>
        <v>0</v>
      </c>
      <c r="X749" s="4">
        <f t="shared" si="587"/>
        <v>0</v>
      </c>
      <c r="Y749" s="4">
        <f t="shared" si="587"/>
        <v>0</v>
      </c>
      <c r="Z749" s="4">
        <f t="shared" si="587"/>
        <v>0</v>
      </c>
      <c r="AA749" s="4">
        <f t="shared" si="587"/>
        <v>0</v>
      </c>
      <c r="AB749" s="4">
        <f t="shared" si="587"/>
        <v>0</v>
      </c>
      <c r="AC749" s="4">
        <f t="shared" si="587"/>
        <v>0</v>
      </c>
      <c r="AD749" s="4">
        <f t="shared" si="587"/>
        <v>0</v>
      </c>
      <c r="AE749" s="4">
        <f t="shared" si="587"/>
        <v>0</v>
      </c>
      <c r="AF749" s="4">
        <f t="shared" si="587"/>
        <v>0</v>
      </c>
      <c r="AG749" s="4"/>
      <c r="AH749" s="4">
        <f t="shared" ref="AH749:AM752" si="588">AH750</f>
        <v>0</v>
      </c>
      <c r="AI749" s="4">
        <f t="shared" si="588"/>
        <v>0</v>
      </c>
      <c r="AJ749" s="4">
        <f t="shared" si="588"/>
        <v>0</v>
      </c>
      <c r="AK749" s="4">
        <f t="shared" si="588"/>
        <v>0</v>
      </c>
      <c r="AL749" s="4">
        <f t="shared" si="588"/>
        <v>0</v>
      </c>
      <c r="AM749" s="4">
        <f t="shared" si="588"/>
        <v>0</v>
      </c>
    </row>
    <row r="750" spans="1:39" ht="31.5" hidden="1" outlineLevel="3" x14ac:dyDescent="0.2">
      <c r="A750" s="137" t="s">
        <v>381</v>
      </c>
      <c r="B750" s="137" t="s">
        <v>21</v>
      </c>
      <c r="C750" s="137" t="s">
        <v>98</v>
      </c>
      <c r="D750" s="137"/>
      <c r="E750" s="13" t="s">
        <v>99</v>
      </c>
      <c r="F750" s="4">
        <f t="shared" si="586"/>
        <v>10.199999999999999</v>
      </c>
      <c r="G750" s="4">
        <f t="shared" si="586"/>
        <v>0</v>
      </c>
      <c r="H750" s="4">
        <f t="shared" si="586"/>
        <v>10.199999999999999</v>
      </c>
      <c r="I750" s="4">
        <f t="shared" si="586"/>
        <v>0</v>
      </c>
      <c r="J750" s="4">
        <f t="shared" si="586"/>
        <v>0</v>
      </c>
      <c r="K750" s="4">
        <f t="shared" si="586"/>
        <v>0</v>
      </c>
      <c r="L750" s="4">
        <f t="shared" si="586"/>
        <v>10.199999999999999</v>
      </c>
      <c r="M750" s="4">
        <f t="shared" si="586"/>
        <v>0</v>
      </c>
      <c r="N750" s="4">
        <f t="shared" si="586"/>
        <v>10.199999999999999</v>
      </c>
      <c r="O750" s="4">
        <f t="shared" si="586"/>
        <v>0</v>
      </c>
      <c r="P750" s="4">
        <f t="shared" si="586"/>
        <v>0</v>
      </c>
      <c r="Q750" s="4">
        <f t="shared" si="586"/>
        <v>10.199999999999999</v>
      </c>
      <c r="R750" s="4">
        <f t="shared" si="586"/>
        <v>0</v>
      </c>
      <c r="S750" s="4">
        <f t="shared" si="586"/>
        <v>10.199999999999999</v>
      </c>
      <c r="T750" s="4">
        <f t="shared" si="586"/>
        <v>0</v>
      </c>
      <c r="U750" s="4">
        <f t="shared" si="586"/>
        <v>0</v>
      </c>
      <c r="V750" s="4"/>
      <c r="W750" s="4">
        <f t="shared" si="587"/>
        <v>0</v>
      </c>
      <c r="X750" s="4">
        <f t="shared" si="587"/>
        <v>0</v>
      </c>
      <c r="Y750" s="4">
        <f t="shared" si="587"/>
        <v>0</v>
      </c>
      <c r="Z750" s="4">
        <f t="shared" si="587"/>
        <v>0</v>
      </c>
      <c r="AA750" s="4">
        <f t="shared" si="587"/>
        <v>0</v>
      </c>
      <c r="AB750" s="4">
        <f t="shared" si="587"/>
        <v>0</v>
      </c>
      <c r="AC750" s="4">
        <f t="shared" si="587"/>
        <v>0</v>
      </c>
      <c r="AD750" s="4">
        <f t="shared" si="587"/>
        <v>0</v>
      </c>
      <c r="AE750" s="4">
        <f t="shared" si="587"/>
        <v>0</v>
      </c>
      <c r="AF750" s="4">
        <f t="shared" si="587"/>
        <v>0</v>
      </c>
      <c r="AG750" s="4"/>
      <c r="AH750" s="4">
        <f t="shared" si="588"/>
        <v>0</v>
      </c>
      <c r="AI750" s="4">
        <f t="shared" si="588"/>
        <v>0</v>
      </c>
      <c r="AJ750" s="4">
        <f t="shared" si="588"/>
        <v>0</v>
      </c>
      <c r="AK750" s="4">
        <f t="shared" si="588"/>
        <v>0</v>
      </c>
      <c r="AL750" s="4">
        <f t="shared" si="588"/>
        <v>0</v>
      </c>
      <c r="AM750" s="4">
        <f t="shared" si="588"/>
        <v>0</v>
      </c>
    </row>
    <row r="751" spans="1:39" ht="47.25" hidden="1" outlineLevel="4" x14ac:dyDescent="0.2">
      <c r="A751" s="137" t="s">
        <v>381</v>
      </c>
      <c r="B751" s="137" t="s">
        <v>21</v>
      </c>
      <c r="C751" s="137" t="s">
        <v>100</v>
      </c>
      <c r="D751" s="137"/>
      <c r="E751" s="13" t="s">
        <v>101</v>
      </c>
      <c r="F751" s="4">
        <f t="shared" si="586"/>
        <v>10.199999999999999</v>
      </c>
      <c r="G751" s="4">
        <f t="shared" si="586"/>
        <v>0</v>
      </c>
      <c r="H751" s="4">
        <f t="shared" si="586"/>
        <v>10.199999999999999</v>
      </c>
      <c r="I751" s="4">
        <f t="shared" si="586"/>
        <v>0</v>
      </c>
      <c r="J751" s="4">
        <f t="shared" si="586"/>
        <v>0</v>
      </c>
      <c r="K751" s="4">
        <f t="shared" si="586"/>
        <v>0</v>
      </c>
      <c r="L751" s="4">
        <f t="shared" si="586"/>
        <v>10.199999999999999</v>
      </c>
      <c r="M751" s="4">
        <f t="shared" si="586"/>
        <v>0</v>
      </c>
      <c r="N751" s="4">
        <f t="shared" si="586"/>
        <v>10.199999999999999</v>
      </c>
      <c r="O751" s="4">
        <f t="shared" si="586"/>
        <v>0</v>
      </c>
      <c r="P751" s="4">
        <f t="shared" si="586"/>
        <v>0</v>
      </c>
      <c r="Q751" s="4">
        <f t="shared" si="586"/>
        <v>10.199999999999999</v>
      </c>
      <c r="R751" s="4">
        <f t="shared" si="586"/>
        <v>0</v>
      </c>
      <c r="S751" s="4">
        <f t="shared" si="586"/>
        <v>10.199999999999999</v>
      </c>
      <c r="T751" s="4">
        <f t="shared" si="586"/>
        <v>0</v>
      </c>
      <c r="U751" s="4">
        <f t="shared" si="586"/>
        <v>0</v>
      </c>
      <c r="V751" s="4"/>
      <c r="W751" s="4">
        <f t="shared" si="587"/>
        <v>0</v>
      </c>
      <c r="X751" s="4">
        <f t="shared" si="587"/>
        <v>0</v>
      </c>
      <c r="Y751" s="4">
        <f t="shared" si="587"/>
        <v>0</v>
      </c>
      <c r="Z751" s="4">
        <f t="shared" si="587"/>
        <v>0</v>
      </c>
      <c r="AA751" s="4">
        <f t="shared" si="587"/>
        <v>0</v>
      </c>
      <c r="AB751" s="4">
        <f t="shared" si="587"/>
        <v>0</v>
      </c>
      <c r="AC751" s="4">
        <f t="shared" si="587"/>
        <v>0</v>
      </c>
      <c r="AD751" s="4">
        <f t="shared" si="587"/>
        <v>0</v>
      </c>
      <c r="AE751" s="4">
        <f t="shared" si="587"/>
        <v>0</v>
      </c>
      <c r="AF751" s="4">
        <f t="shared" si="587"/>
        <v>0</v>
      </c>
      <c r="AG751" s="4"/>
      <c r="AH751" s="4">
        <f t="shared" si="588"/>
        <v>0</v>
      </c>
      <c r="AI751" s="4">
        <f t="shared" si="588"/>
        <v>0</v>
      </c>
      <c r="AJ751" s="4">
        <f t="shared" si="588"/>
        <v>0</v>
      </c>
      <c r="AK751" s="4">
        <f t="shared" si="588"/>
        <v>0</v>
      </c>
      <c r="AL751" s="4">
        <f t="shared" si="588"/>
        <v>0</v>
      </c>
      <c r="AM751" s="4">
        <f t="shared" si="588"/>
        <v>0</v>
      </c>
    </row>
    <row r="752" spans="1:39" ht="15.75" hidden="1" outlineLevel="5" x14ac:dyDescent="0.2">
      <c r="A752" s="137" t="s">
        <v>381</v>
      </c>
      <c r="B752" s="137" t="s">
        <v>21</v>
      </c>
      <c r="C752" s="137" t="s">
        <v>102</v>
      </c>
      <c r="D752" s="137"/>
      <c r="E752" s="13" t="s">
        <v>103</v>
      </c>
      <c r="F752" s="4">
        <f t="shared" si="586"/>
        <v>10.199999999999999</v>
      </c>
      <c r="G752" s="4">
        <f t="shared" si="586"/>
        <v>0</v>
      </c>
      <c r="H752" s="4">
        <f t="shared" si="586"/>
        <v>10.199999999999999</v>
      </c>
      <c r="I752" s="4">
        <f t="shared" si="586"/>
        <v>0</v>
      </c>
      <c r="J752" s="4">
        <f t="shared" si="586"/>
        <v>0</v>
      </c>
      <c r="K752" s="4">
        <f t="shared" si="586"/>
        <v>0</v>
      </c>
      <c r="L752" s="4">
        <f t="shared" si="586"/>
        <v>10.199999999999999</v>
      </c>
      <c r="M752" s="4">
        <f t="shared" si="586"/>
        <v>0</v>
      </c>
      <c r="N752" s="4">
        <f t="shared" si="586"/>
        <v>10.199999999999999</v>
      </c>
      <c r="O752" s="4">
        <f t="shared" si="586"/>
        <v>0</v>
      </c>
      <c r="P752" s="4">
        <f t="shared" si="586"/>
        <v>0</v>
      </c>
      <c r="Q752" s="4">
        <f t="shared" si="586"/>
        <v>10.199999999999999</v>
      </c>
      <c r="R752" s="4">
        <f t="shared" si="586"/>
        <v>0</v>
      </c>
      <c r="S752" s="4">
        <f t="shared" si="586"/>
        <v>10.199999999999999</v>
      </c>
      <c r="T752" s="4">
        <f t="shared" si="586"/>
        <v>0</v>
      </c>
      <c r="U752" s="4">
        <f t="shared" si="586"/>
        <v>0</v>
      </c>
      <c r="V752" s="4"/>
      <c r="W752" s="4">
        <f t="shared" si="587"/>
        <v>0</v>
      </c>
      <c r="X752" s="4">
        <f t="shared" si="587"/>
        <v>0</v>
      </c>
      <c r="Y752" s="4">
        <f t="shared" si="587"/>
        <v>0</v>
      </c>
      <c r="Z752" s="4">
        <f t="shared" si="587"/>
        <v>0</v>
      </c>
      <c r="AA752" s="4">
        <f t="shared" si="587"/>
        <v>0</v>
      </c>
      <c r="AB752" s="4">
        <f t="shared" si="587"/>
        <v>0</v>
      </c>
      <c r="AC752" s="4">
        <f t="shared" si="587"/>
        <v>0</v>
      </c>
      <c r="AD752" s="4">
        <f t="shared" si="587"/>
        <v>0</v>
      </c>
      <c r="AE752" s="4">
        <f t="shared" si="587"/>
        <v>0</v>
      </c>
      <c r="AF752" s="4">
        <f t="shared" si="587"/>
        <v>0</v>
      </c>
      <c r="AG752" s="4"/>
      <c r="AH752" s="4">
        <f t="shared" si="588"/>
        <v>0</v>
      </c>
      <c r="AI752" s="4">
        <f t="shared" si="588"/>
        <v>0</v>
      </c>
      <c r="AJ752" s="4">
        <f t="shared" si="588"/>
        <v>0</v>
      </c>
      <c r="AK752" s="4">
        <f t="shared" si="588"/>
        <v>0</v>
      </c>
      <c r="AL752" s="4">
        <f t="shared" si="588"/>
        <v>0</v>
      </c>
      <c r="AM752" s="4">
        <f t="shared" si="588"/>
        <v>0</v>
      </c>
    </row>
    <row r="753" spans="1:39" ht="31.5" hidden="1" outlineLevel="7" x14ac:dyDescent="0.2">
      <c r="A753" s="138" t="s">
        <v>381</v>
      </c>
      <c r="B753" s="138" t="s">
        <v>21</v>
      </c>
      <c r="C753" s="138" t="s">
        <v>102</v>
      </c>
      <c r="D753" s="138" t="s">
        <v>11</v>
      </c>
      <c r="E753" s="11" t="s">
        <v>12</v>
      </c>
      <c r="F753" s="5">
        <v>10.199999999999999</v>
      </c>
      <c r="G753" s="5"/>
      <c r="H753" s="5">
        <f>SUM(F753:G753)</f>
        <v>10.199999999999999</v>
      </c>
      <c r="I753" s="5"/>
      <c r="J753" s="5"/>
      <c r="K753" s="5"/>
      <c r="L753" s="5">
        <f>SUM(H753:K753)</f>
        <v>10.199999999999999</v>
      </c>
      <c r="M753" s="5"/>
      <c r="N753" s="5">
        <f>SUM(L753:M753)</f>
        <v>10.199999999999999</v>
      </c>
      <c r="O753" s="5"/>
      <c r="P753" s="5"/>
      <c r="Q753" s="5">
        <f>SUM(N753:P753)</f>
        <v>10.199999999999999</v>
      </c>
      <c r="R753" s="5"/>
      <c r="S753" s="5">
        <f>SUM(Q753:R753)</f>
        <v>10.199999999999999</v>
      </c>
      <c r="T753" s="5"/>
      <c r="U753" s="5"/>
      <c r="V753" s="5"/>
      <c r="W753" s="5"/>
      <c r="X753" s="5">
        <f>SUM(V753:W753)</f>
        <v>0</v>
      </c>
      <c r="Y753" s="5"/>
      <c r="Z753" s="5">
        <f>SUM(X753:Y753)</f>
        <v>0</v>
      </c>
      <c r="AA753" s="5"/>
      <c r="AB753" s="5">
        <f>SUM(Z753:AA753)</f>
        <v>0</v>
      </c>
      <c r="AC753" s="5"/>
      <c r="AD753" s="5">
        <f>SUM(AB753:AC753)</f>
        <v>0</v>
      </c>
      <c r="AE753" s="5"/>
      <c r="AF753" s="5"/>
      <c r="AG753" s="5"/>
      <c r="AH753" s="5"/>
      <c r="AI753" s="5">
        <f>SUM(AG753:AH753)</f>
        <v>0</v>
      </c>
      <c r="AJ753" s="5"/>
      <c r="AK753" s="5">
        <f>SUM(AI753:AJ753)</f>
        <v>0</v>
      </c>
      <c r="AL753" s="5"/>
      <c r="AM753" s="5">
        <f>SUM(AK753:AL753)</f>
        <v>0</v>
      </c>
    </row>
    <row r="754" spans="1:39" ht="15.75" hidden="1" outlineLevel="1" x14ac:dyDescent="0.2">
      <c r="A754" s="137" t="s">
        <v>381</v>
      </c>
      <c r="B754" s="137" t="s">
        <v>418</v>
      </c>
      <c r="C754" s="137"/>
      <c r="D754" s="137"/>
      <c r="E754" s="13" t="s">
        <v>419</v>
      </c>
      <c r="F754" s="4">
        <f t="shared" ref="F754:O756" si="589">F755</f>
        <v>29209.199999999997</v>
      </c>
      <c r="G754" s="4">
        <f t="shared" si="589"/>
        <v>99.3</v>
      </c>
      <c r="H754" s="4">
        <f t="shared" si="589"/>
        <v>29308.5</v>
      </c>
      <c r="I754" s="4">
        <f t="shared" si="589"/>
        <v>0</v>
      </c>
      <c r="J754" s="4">
        <f t="shared" si="589"/>
        <v>0</v>
      </c>
      <c r="K754" s="4">
        <f t="shared" si="589"/>
        <v>0</v>
      </c>
      <c r="L754" s="4">
        <f t="shared" si="589"/>
        <v>29308.5</v>
      </c>
      <c r="M754" s="4">
        <f t="shared" si="589"/>
        <v>0</v>
      </c>
      <c r="N754" s="4">
        <f t="shared" si="589"/>
        <v>29308.5</v>
      </c>
      <c r="O754" s="4">
        <f t="shared" si="589"/>
        <v>0</v>
      </c>
      <c r="P754" s="4">
        <f t="shared" ref="P754:Y756" si="590">P755</f>
        <v>0</v>
      </c>
      <c r="Q754" s="4">
        <f t="shared" si="590"/>
        <v>29308.5</v>
      </c>
      <c r="R754" s="4">
        <f t="shared" si="590"/>
        <v>0</v>
      </c>
      <c r="S754" s="4">
        <f t="shared" si="590"/>
        <v>29308.5</v>
      </c>
      <c r="T754" s="4">
        <f t="shared" si="590"/>
        <v>29209.3</v>
      </c>
      <c r="U754" s="4">
        <f t="shared" si="590"/>
        <v>99.3</v>
      </c>
      <c r="V754" s="4">
        <f t="shared" si="590"/>
        <v>29308.6</v>
      </c>
      <c r="W754" s="4">
        <f t="shared" si="590"/>
        <v>0</v>
      </c>
      <c r="X754" s="4">
        <f t="shared" si="590"/>
        <v>29308.6</v>
      </c>
      <c r="Y754" s="4">
        <f t="shared" si="590"/>
        <v>0</v>
      </c>
      <c r="Z754" s="4">
        <f t="shared" ref="Z754:AI756" si="591">Z755</f>
        <v>29308.6</v>
      </c>
      <c r="AA754" s="4">
        <f t="shared" si="591"/>
        <v>0</v>
      </c>
      <c r="AB754" s="4">
        <f t="shared" si="591"/>
        <v>29308.6</v>
      </c>
      <c r="AC754" s="4">
        <f t="shared" si="591"/>
        <v>0</v>
      </c>
      <c r="AD754" s="4">
        <f t="shared" si="591"/>
        <v>29308.6</v>
      </c>
      <c r="AE754" s="4">
        <f t="shared" si="591"/>
        <v>29209.3</v>
      </c>
      <c r="AF754" s="4">
        <f t="shared" si="591"/>
        <v>99.3</v>
      </c>
      <c r="AG754" s="4">
        <f t="shared" si="591"/>
        <v>29308.6</v>
      </c>
      <c r="AH754" s="4">
        <f t="shared" si="591"/>
        <v>0</v>
      </c>
      <c r="AI754" s="4">
        <f t="shared" si="591"/>
        <v>29308.6</v>
      </c>
      <c r="AJ754" s="4">
        <f t="shared" ref="AJ754:AM756" si="592">AJ755</f>
        <v>0</v>
      </c>
      <c r="AK754" s="4">
        <f t="shared" si="592"/>
        <v>29308.6</v>
      </c>
      <c r="AL754" s="4">
        <f t="shared" si="592"/>
        <v>0</v>
      </c>
      <c r="AM754" s="4">
        <f t="shared" si="592"/>
        <v>29308.6</v>
      </c>
    </row>
    <row r="755" spans="1:39" ht="31.5" hidden="1" outlineLevel="2" x14ac:dyDescent="0.2">
      <c r="A755" s="137" t="s">
        <v>381</v>
      </c>
      <c r="B755" s="137" t="s">
        <v>418</v>
      </c>
      <c r="C755" s="137" t="s">
        <v>289</v>
      </c>
      <c r="D755" s="137"/>
      <c r="E755" s="13" t="s">
        <v>290</v>
      </c>
      <c r="F755" s="4">
        <f t="shared" si="589"/>
        <v>29209.199999999997</v>
      </c>
      <c r="G755" s="4">
        <f t="shared" si="589"/>
        <v>99.3</v>
      </c>
      <c r="H755" s="4">
        <f t="shared" si="589"/>
        <v>29308.5</v>
      </c>
      <c r="I755" s="4">
        <f t="shared" si="589"/>
        <v>0</v>
      </c>
      <c r="J755" s="4">
        <f t="shared" si="589"/>
        <v>0</v>
      </c>
      <c r="K755" s="4">
        <f t="shared" si="589"/>
        <v>0</v>
      </c>
      <c r="L755" s="4">
        <f t="shared" si="589"/>
        <v>29308.5</v>
      </c>
      <c r="M755" s="4">
        <f t="shared" si="589"/>
        <v>0</v>
      </c>
      <c r="N755" s="4">
        <f t="shared" si="589"/>
        <v>29308.5</v>
      </c>
      <c r="O755" s="4">
        <f t="shared" si="589"/>
        <v>0</v>
      </c>
      <c r="P755" s="4">
        <f t="shared" si="590"/>
        <v>0</v>
      </c>
      <c r="Q755" s="4">
        <f t="shared" si="590"/>
        <v>29308.5</v>
      </c>
      <c r="R755" s="4">
        <f t="shared" si="590"/>
        <v>0</v>
      </c>
      <c r="S755" s="4">
        <f t="shared" si="590"/>
        <v>29308.5</v>
      </c>
      <c r="T755" s="4">
        <f t="shared" si="590"/>
        <v>29209.3</v>
      </c>
      <c r="U755" s="4">
        <f t="shared" si="590"/>
        <v>99.3</v>
      </c>
      <c r="V755" s="4">
        <f t="shared" si="590"/>
        <v>29308.6</v>
      </c>
      <c r="W755" s="4">
        <f t="shared" si="590"/>
        <v>0</v>
      </c>
      <c r="X755" s="4">
        <f t="shared" si="590"/>
        <v>29308.6</v>
      </c>
      <c r="Y755" s="4">
        <f t="shared" si="590"/>
        <v>0</v>
      </c>
      <c r="Z755" s="4">
        <f t="shared" si="591"/>
        <v>29308.6</v>
      </c>
      <c r="AA755" s="4">
        <f t="shared" si="591"/>
        <v>0</v>
      </c>
      <c r="AB755" s="4">
        <f t="shared" si="591"/>
        <v>29308.6</v>
      </c>
      <c r="AC755" s="4">
        <f t="shared" si="591"/>
        <v>0</v>
      </c>
      <c r="AD755" s="4">
        <f t="shared" si="591"/>
        <v>29308.6</v>
      </c>
      <c r="AE755" s="4">
        <f t="shared" si="591"/>
        <v>29209.3</v>
      </c>
      <c r="AF755" s="4">
        <f t="shared" si="591"/>
        <v>99.3</v>
      </c>
      <c r="AG755" s="4">
        <f t="shared" si="591"/>
        <v>29308.6</v>
      </c>
      <c r="AH755" s="4">
        <f t="shared" si="591"/>
        <v>0</v>
      </c>
      <c r="AI755" s="4">
        <f t="shared" si="591"/>
        <v>29308.6</v>
      </c>
      <c r="AJ755" s="4">
        <f t="shared" si="592"/>
        <v>0</v>
      </c>
      <c r="AK755" s="4">
        <f t="shared" si="592"/>
        <v>29308.6</v>
      </c>
      <c r="AL755" s="4">
        <f t="shared" si="592"/>
        <v>0</v>
      </c>
      <c r="AM755" s="4">
        <f t="shared" si="592"/>
        <v>29308.6</v>
      </c>
    </row>
    <row r="756" spans="1:39" ht="31.5" hidden="1" outlineLevel="3" x14ac:dyDescent="0.2">
      <c r="A756" s="137" t="s">
        <v>381</v>
      </c>
      <c r="B756" s="137" t="s">
        <v>418</v>
      </c>
      <c r="C756" s="137" t="s">
        <v>394</v>
      </c>
      <c r="D756" s="137"/>
      <c r="E756" s="13" t="s">
        <v>395</v>
      </c>
      <c r="F756" s="4">
        <f t="shared" si="589"/>
        <v>29209.199999999997</v>
      </c>
      <c r="G756" s="4">
        <f t="shared" si="589"/>
        <v>99.3</v>
      </c>
      <c r="H756" s="4">
        <f t="shared" si="589"/>
        <v>29308.5</v>
      </c>
      <c r="I756" s="4">
        <f t="shared" si="589"/>
        <v>0</v>
      </c>
      <c r="J756" s="4">
        <f t="shared" si="589"/>
        <v>0</v>
      </c>
      <c r="K756" s="4">
        <f t="shared" si="589"/>
        <v>0</v>
      </c>
      <c r="L756" s="4">
        <f t="shared" si="589"/>
        <v>29308.5</v>
      </c>
      <c r="M756" s="4">
        <f t="shared" si="589"/>
        <v>0</v>
      </c>
      <c r="N756" s="4">
        <f t="shared" si="589"/>
        <v>29308.5</v>
      </c>
      <c r="O756" s="4">
        <f t="shared" si="589"/>
        <v>0</v>
      </c>
      <c r="P756" s="4">
        <f t="shared" si="590"/>
        <v>0</v>
      </c>
      <c r="Q756" s="4">
        <f t="shared" si="590"/>
        <v>29308.5</v>
      </c>
      <c r="R756" s="4">
        <f t="shared" si="590"/>
        <v>0</v>
      </c>
      <c r="S756" s="4">
        <f t="shared" si="590"/>
        <v>29308.5</v>
      </c>
      <c r="T756" s="4">
        <f t="shared" si="590"/>
        <v>29209.3</v>
      </c>
      <c r="U756" s="4">
        <f t="shared" si="590"/>
        <v>99.3</v>
      </c>
      <c r="V756" s="4">
        <f t="shared" si="590"/>
        <v>29308.6</v>
      </c>
      <c r="W756" s="4">
        <f t="shared" si="590"/>
        <v>0</v>
      </c>
      <c r="X756" s="4">
        <f t="shared" si="590"/>
        <v>29308.6</v>
      </c>
      <c r="Y756" s="4">
        <f t="shared" si="590"/>
        <v>0</v>
      </c>
      <c r="Z756" s="4">
        <f t="shared" si="591"/>
        <v>29308.6</v>
      </c>
      <c r="AA756" s="4">
        <f t="shared" si="591"/>
        <v>0</v>
      </c>
      <c r="AB756" s="4">
        <f t="shared" si="591"/>
        <v>29308.6</v>
      </c>
      <c r="AC756" s="4">
        <f t="shared" si="591"/>
        <v>0</v>
      </c>
      <c r="AD756" s="4">
        <f t="shared" si="591"/>
        <v>29308.6</v>
      </c>
      <c r="AE756" s="4">
        <f t="shared" si="591"/>
        <v>29209.3</v>
      </c>
      <c r="AF756" s="4">
        <f t="shared" si="591"/>
        <v>99.3</v>
      </c>
      <c r="AG756" s="4">
        <f t="shared" si="591"/>
        <v>29308.6</v>
      </c>
      <c r="AH756" s="4">
        <f t="shared" si="591"/>
        <v>0</v>
      </c>
      <c r="AI756" s="4">
        <f t="shared" si="591"/>
        <v>29308.6</v>
      </c>
      <c r="AJ756" s="4">
        <f t="shared" si="592"/>
        <v>0</v>
      </c>
      <c r="AK756" s="4">
        <f t="shared" si="592"/>
        <v>29308.6</v>
      </c>
      <c r="AL756" s="4">
        <f t="shared" si="592"/>
        <v>0</v>
      </c>
      <c r="AM756" s="4">
        <f t="shared" si="592"/>
        <v>29308.6</v>
      </c>
    </row>
    <row r="757" spans="1:39" ht="31.5" hidden="1" outlineLevel="4" x14ac:dyDescent="0.2">
      <c r="A757" s="137" t="s">
        <v>381</v>
      </c>
      <c r="B757" s="137" t="s">
        <v>418</v>
      </c>
      <c r="C757" s="137" t="s">
        <v>399</v>
      </c>
      <c r="D757" s="137"/>
      <c r="E757" s="13" t="s">
        <v>400</v>
      </c>
      <c r="F757" s="4">
        <f t="shared" ref="F757:AM757" si="593">F758+F760</f>
        <v>29209.199999999997</v>
      </c>
      <c r="G757" s="4">
        <f t="shared" si="593"/>
        <v>99.3</v>
      </c>
      <c r="H757" s="4">
        <f t="shared" si="593"/>
        <v>29308.5</v>
      </c>
      <c r="I757" s="4">
        <f t="shared" si="593"/>
        <v>0</v>
      </c>
      <c r="J757" s="4">
        <f t="shared" si="593"/>
        <v>0</v>
      </c>
      <c r="K757" s="4">
        <f t="shared" si="593"/>
        <v>0</v>
      </c>
      <c r="L757" s="4">
        <f t="shared" si="593"/>
        <v>29308.5</v>
      </c>
      <c r="M757" s="4">
        <f t="shared" si="593"/>
        <v>0</v>
      </c>
      <c r="N757" s="4">
        <f t="shared" si="593"/>
        <v>29308.5</v>
      </c>
      <c r="O757" s="4">
        <f t="shared" si="593"/>
        <v>0</v>
      </c>
      <c r="P757" s="4">
        <f t="shared" si="593"/>
        <v>0</v>
      </c>
      <c r="Q757" s="4">
        <f t="shared" si="593"/>
        <v>29308.5</v>
      </c>
      <c r="R757" s="4">
        <f t="shared" si="593"/>
        <v>0</v>
      </c>
      <c r="S757" s="4">
        <f t="shared" si="593"/>
        <v>29308.5</v>
      </c>
      <c r="T757" s="4">
        <f t="shared" si="593"/>
        <v>29209.3</v>
      </c>
      <c r="U757" s="4">
        <f t="shared" si="593"/>
        <v>99.3</v>
      </c>
      <c r="V757" s="4">
        <f t="shared" si="593"/>
        <v>29308.6</v>
      </c>
      <c r="W757" s="4">
        <f t="shared" si="593"/>
        <v>0</v>
      </c>
      <c r="X757" s="4">
        <f t="shared" si="593"/>
        <v>29308.6</v>
      </c>
      <c r="Y757" s="4">
        <f t="shared" si="593"/>
        <v>0</v>
      </c>
      <c r="Z757" s="4">
        <f t="shared" si="593"/>
        <v>29308.6</v>
      </c>
      <c r="AA757" s="4">
        <f t="shared" si="593"/>
        <v>0</v>
      </c>
      <c r="AB757" s="4">
        <f t="shared" si="593"/>
        <v>29308.6</v>
      </c>
      <c r="AC757" s="4">
        <f t="shared" si="593"/>
        <v>0</v>
      </c>
      <c r="AD757" s="4">
        <f t="shared" si="593"/>
        <v>29308.6</v>
      </c>
      <c r="AE757" s="4">
        <f t="shared" si="593"/>
        <v>29209.3</v>
      </c>
      <c r="AF757" s="4">
        <f t="shared" si="593"/>
        <v>99.3</v>
      </c>
      <c r="AG757" s="4">
        <f t="shared" si="593"/>
        <v>29308.6</v>
      </c>
      <c r="AH757" s="4">
        <f t="shared" si="593"/>
        <v>0</v>
      </c>
      <c r="AI757" s="4">
        <f t="shared" si="593"/>
        <v>29308.6</v>
      </c>
      <c r="AJ757" s="4">
        <f t="shared" si="593"/>
        <v>0</v>
      </c>
      <c r="AK757" s="4">
        <f t="shared" si="593"/>
        <v>29308.6</v>
      </c>
      <c r="AL757" s="4">
        <f t="shared" si="593"/>
        <v>0</v>
      </c>
      <c r="AM757" s="4">
        <f t="shared" si="593"/>
        <v>29308.6</v>
      </c>
    </row>
    <row r="758" spans="1:39" ht="15.75" hidden="1" outlineLevel="5" x14ac:dyDescent="0.2">
      <c r="A758" s="137" t="s">
        <v>381</v>
      </c>
      <c r="B758" s="137" t="s">
        <v>418</v>
      </c>
      <c r="C758" s="137" t="s">
        <v>420</v>
      </c>
      <c r="D758" s="137"/>
      <c r="E758" s="13" t="s">
        <v>421</v>
      </c>
      <c r="F758" s="4">
        <f t="shared" ref="F758:AM758" si="594">F759</f>
        <v>5665.9</v>
      </c>
      <c r="G758" s="4">
        <f t="shared" si="594"/>
        <v>0</v>
      </c>
      <c r="H758" s="4">
        <f t="shared" si="594"/>
        <v>5665.9</v>
      </c>
      <c r="I758" s="4">
        <f t="shared" si="594"/>
        <v>0</v>
      </c>
      <c r="J758" s="4">
        <f t="shared" si="594"/>
        <v>0</v>
      </c>
      <c r="K758" s="4">
        <f t="shared" si="594"/>
        <v>0</v>
      </c>
      <c r="L758" s="4">
        <f t="shared" si="594"/>
        <v>5665.9</v>
      </c>
      <c r="M758" s="4">
        <f t="shared" si="594"/>
        <v>0</v>
      </c>
      <c r="N758" s="4">
        <f t="shared" si="594"/>
        <v>5665.9</v>
      </c>
      <c r="O758" s="4">
        <f t="shared" si="594"/>
        <v>0</v>
      </c>
      <c r="P758" s="4">
        <f t="shared" si="594"/>
        <v>0</v>
      </c>
      <c r="Q758" s="4">
        <f t="shared" si="594"/>
        <v>5665.9</v>
      </c>
      <c r="R758" s="4">
        <f t="shared" si="594"/>
        <v>0</v>
      </c>
      <c r="S758" s="4">
        <f t="shared" si="594"/>
        <v>5665.9</v>
      </c>
      <c r="T758" s="4">
        <f t="shared" si="594"/>
        <v>5666</v>
      </c>
      <c r="U758" s="4">
        <f t="shared" si="594"/>
        <v>0</v>
      </c>
      <c r="V758" s="4">
        <f t="shared" si="594"/>
        <v>5666</v>
      </c>
      <c r="W758" s="4">
        <f t="shared" si="594"/>
        <v>0</v>
      </c>
      <c r="X758" s="4">
        <f t="shared" si="594"/>
        <v>5666</v>
      </c>
      <c r="Y758" s="4">
        <f t="shared" si="594"/>
        <v>0</v>
      </c>
      <c r="Z758" s="4">
        <f t="shared" si="594"/>
        <v>5666</v>
      </c>
      <c r="AA758" s="4">
        <f t="shared" si="594"/>
        <v>0</v>
      </c>
      <c r="AB758" s="4">
        <f t="shared" si="594"/>
        <v>5666</v>
      </c>
      <c r="AC758" s="4">
        <f t="shared" si="594"/>
        <v>0</v>
      </c>
      <c r="AD758" s="4">
        <f t="shared" si="594"/>
        <v>5666</v>
      </c>
      <c r="AE758" s="4">
        <f t="shared" si="594"/>
        <v>5666</v>
      </c>
      <c r="AF758" s="4">
        <f t="shared" si="594"/>
        <v>0</v>
      </c>
      <c r="AG758" s="4">
        <f t="shared" si="594"/>
        <v>5666</v>
      </c>
      <c r="AH758" s="4">
        <f t="shared" si="594"/>
        <v>0</v>
      </c>
      <c r="AI758" s="4">
        <f t="shared" si="594"/>
        <v>5666</v>
      </c>
      <c r="AJ758" s="4">
        <f t="shared" si="594"/>
        <v>0</v>
      </c>
      <c r="AK758" s="4">
        <f t="shared" si="594"/>
        <v>5666</v>
      </c>
      <c r="AL758" s="4">
        <f t="shared" si="594"/>
        <v>0</v>
      </c>
      <c r="AM758" s="4">
        <f t="shared" si="594"/>
        <v>5666</v>
      </c>
    </row>
    <row r="759" spans="1:39" ht="31.5" hidden="1" outlineLevel="7" x14ac:dyDescent="0.2">
      <c r="A759" s="138" t="s">
        <v>381</v>
      </c>
      <c r="B759" s="138" t="s">
        <v>418</v>
      </c>
      <c r="C759" s="138" t="s">
        <v>420</v>
      </c>
      <c r="D759" s="138" t="s">
        <v>92</v>
      </c>
      <c r="E759" s="11" t="s">
        <v>93</v>
      </c>
      <c r="F759" s="5">
        <v>5665.9</v>
      </c>
      <c r="G759" s="5"/>
      <c r="H759" s="5">
        <f>SUM(F759:G759)</f>
        <v>5665.9</v>
      </c>
      <c r="I759" s="5"/>
      <c r="J759" s="5"/>
      <c r="K759" s="5"/>
      <c r="L759" s="5">
        <f>SUM(H759:K759)</f>
        <v>5665.9</v>
      </c>
      <c r="M759" s="5"/>
      <c r="N759" s="5">
        <f>SUM(L759:M759)</f>
        <v>5665.9</v>
      </c>
      <c r="O759" s="5"/>
      <c r="P759" s="5"/>
      <c r="Q759" s="5">
        <f>SUM(N759:P759)</f>
        <v>5665.9</v>
      </c>
      <c r="R759" s="5"/>
      <c r="S759" s="5">
        <f>SUM(Q759:R759)</f>
        <v>5665.9</v>
      </c>
      <c r="T759" s="5">
        <v>5666</v>
      </c>
      <c r="U759" s="5"/>
      <c r="V759" s="5">
        <f>SUM(T759:U759)</f>
        <v>5666</v>
      </c>
      <c r="W759" s="5"/>
      <c r="X759" s="5">
        <f>SUM(V759:W759)</f>
        <v>5666</v>
      </c>
      <c r="Y759" s="5"/>
      <c r="Z759" s="5">
        <f>SUM(X759:Y759)</f>
        <v>5666</v>
      </c>
      <c r="AA759" s="5"/>
      <c r="AB759" s="5">
        <f>SUM(Z759:AA759)</f>
        <v>5666</v>
      </c>
      <c r="AC759" s="5"/>
      <c r="AD759" s="5">
        <f>SUM(AB759:AC759)</f>
        <v>5666</v>
      </c>
      <c r="AE759" s="5">
        <v>5666</v>
      </c>
      <c r="AF759" s="5"/>
      <c r="AG759" s="5">
        <f>SUM(AE759:AF759)</f>
        <v>5666</v>
      </c>
      <c r="AH759" s="5"/>
      <c r="AI759" s="5">
        <f>SUM(AG759:AH759)</f>
        <v>5666</v>
      </c>
      <c r="AJ759" s="5"/>
      <c r="AK759" s="5">
        <f>SUM(AI759:AJ759)</f>
        <v>5666</v>
      </c>
      <c r="AL759" s="5"/>
      <c r="AM759" s="5">
        <f>SUM(AK759:AL759)</f>
        <v>5666</v>
      </c>
    </row>
    <row r="760" spans="1:39" ht="15.75" hidden="1" outlineLevel="5" x14ac:dyDescent="0.2">
      <c r="A760" s="137" t="s">
        <v>381</v>
      </c>
      <c r="B760" s="137" t="s">
        <v>418</v>
      </c>
      <c r="C760" s="137" t="s">
        <v>422</v>
      </c>
      <c r="D760" s="137"/>
      <c r="E760" s="13" t="s">
        <v>423</v>
      </c>
      <c r="F760" s="4">
        <f t="shared" ref="F760:AM760" si="595">F761+F762+F763+F764</f>
        <v>23543.3</v>
      </c>
      <c r="G760" s="4">
        <f t="shared" si="595"/>
        <v>99.3</v>
      </c>
      <c r="H760" s="4">
        <f t="shared" si="595"/>
        <v>23642.6</v>
      </c>
      <c r="I760" s="4">
        <f t="shared" si="595"/>
        <v>0</v>
      </c>
      <c r="J760" s="4">
        <f t="shared" si="595"/>
        <v>0</v>
      </c>
      <c r="K760" s="4">
        <f t="shared" si="595"/>
        <v>0</v>
      </c>
      <c r="L760" s="4">
        <f t="shared" si="595"/>
        <v>23642.6</v>
      </c>
      <c r="M760" s="4">
        <f t="shared" si="595"/>
        <v>0</v>
      </c>
      <c r="N760" s="4">
        <f t="shared" si="595"/>
        <v>23642.6</v>
      </c>
      <c r="O760" s="4">
        <f t="shared" si="595"/>
        <v>0</v>
      </c>
      <c r="P760" s="4">
        <f t="shared" si="595"/>
        <v>0</v>
      </c>
      <c r="Q760" s="4">
        <f t="shared" si="595"/>
        <v>23642.6</v>
      </c>
      <c r="R760" s="4">
        <f t="shared" si="595"/>
        <v>0</v>
      </c>
      <c r="S760" s="4">
        <f t="shared" si="595"/>
        <v>23642.6</v>
      </c>
      <c r="T760" s="4">
        <f t="shared" si="595"/>
        <v>23543.3</v>
      </c>
      <c r="U760" s="4">
        <f t="shared" si="595"/>
        <v>99.3</v>
      </c>
      <c r="V760" s="4">
        <f t="shared" si="595"/>
        <v>23642.6</v>
      </c>
      <c r="W760" s="4">
        <f t="shared" si="595"/>
        <v>0</v>
      </c>
      <c r="X760" s="4">
        <f t="shared" si="595"/>
        <v>23642.6</v>
      </c>
      <c r="Y760" s="4">
        <f t="shared" si="595"/>
        <v>0</v>
      </c>
      <c r="Z760" s="4">
        <f t="shared" si="595"/>
        <v>23642.6</v>
      </c>
      <c r="AA760" s="4">
        <f t="shared" si="595"/>
        <v>0</v>
      </c>
      <c r="AB760" s="4">
        <f t="shared" si="595"/>
        <v>23642.6</v>
      </c>
      <c r="AC760" s="4">
        <f t="shared" si="595"/>
        <v>0</v>
      </c>
      <c r="AD760" s="4">
        <f t="shared" si="595"/>
        <v>23642.6</v>
      </c>
      <c r="AE760" s="4">
        <f t="shared" si="595"/>
        <v>23543.3</v>
      </c>
      <c r="AF760" s="4">
        <f t="shared" si="595"/>
        <v>99.3</v>
      </c>
      <c r="AG760" s="4">
        <f t="shared" si="595"/>
        <v>23642.6</v>
      </c>
      <c r="AH760" s="4">
        <f t="shared" si="595"/>
        <v>0</v>
      </c>
      <c r="AI760" s="4">
        <f t="shared" si="595"/>
        <v>23642.6</v>
      </c>
      <c r="AJ760" s="4">
        <f t="shared" si="595"/>
        <v>0</v>
      </c>
      <c r="AK760" s="4">
        <f t="shared" si="595"/>
        <v>23642.6</v>
      </c>
      <c r="AL760" s="4">
        <f t="shared" si="595"/>
        <v>0</v>
      </c>
      <c r="AM760" s="4">
        <f t="shared" si="595"/>
        <v>23642.6</v>
      </c>
    </row>
    <row r="761" spans="1:39" ht="31.5" hidden="1" outlineLevel="7" x14ac:dyDescent="0.2">
      <c r="A761" s="138" t="s">
        <v>381</v>
      </c>
      <c r="B761" s="138" t="s">
        <v>418</v>
      </c>
      <c r="C761" s="138" t="s">
        <v>422</v>
      </c>
      <c r="D761" s="138" t="s">
        <v>11</v>
      </c>
      <c r="E761" s="11" t="s">
        <v>12</v>
      </c>
      <c r="F761" s="5">
        <v>5808</v>
      </c>
      <c r="G761" s="5"/>
      <c r="H761" s="5">
        <f>SUM(F761:G761)</f>
        <v>5808</v>
      </c>
      <c r="I761" s="5"/>
      <c r="J761" s="5"/>
      <c r="K761" s="5"/>
      <c r="L761" s="5">
        <f>SUM(H761:K761)</f>
        <v>5808</v>
      </c>
      <c r="M761" s="5"/>
      <c r="N761" s="5">
        <f>SUM(L761:M761)</f>
        <v>5808</v>
      </c>
      <c r="O761" s="5">
        <v>-5808</v>
      </c>
      <c r="P761" s="5"/>
      <c r="Q761" s="5">
        <f>SUM(N761:P761)</f>
        <v>0</v>
      </c>
      <c r="R761" s="5"/>
      <c r="S761" s="5">
        <f>SUM(Q761:R761)</f>
        <v>0</v>
      </c>
      <c r="T761" s="5">
        <v>5808</v>
      </c>
      <c r="U761" s="5"/>
      <c r="V761" s="5">
        <f>SUM(T761:U761)</f>
        <v>5808</v>
      </c>
      <c r="W761" s="5"/>
      <c r="X761" s="5">
        <f>SUM(V761:W761)</f>
        <v>5808</v>
      </c>
      <c r="Y761" s="5"/>
      <c r="Z761" s="5">
        <f>SUM(X761:Y761)</f>
        <v>5808</v>
      </c>
      <c r="AA761" s="5"/>
      <c r="AB761" s="5">
        <f>SUM(Z761:AA761)</f>
        <v>5808</v>
      </c>
      <c r="AC761" s="5"/>
      <c r="AD761" s="5">
        <f>SUM(AB761:AC761)</f>
        <v>5808</v>
      </c>
      <c r="AE761" s="5">
        <v>5808</v>
      </c>
      <c r="AF761" s="5"/>
      <c r="AG761" s="5">
        <f>SUM(AE761:AF761)</f>
        <v>5808</v>
      </c>
      <c r="AH761" s="5"/>
      <c r="AI761" s="5">
        <f>SUM(AG761:AH761)</f>
        <v>5808</v>
      </c>
      <c r="AJ761" s="5"/>
      <c r="AK761" s="5">
        <f>SUM(AI761:AJ761)</f>
        <v>5808</v>
      </c>
      <c r="AL761" s="5"/>
      <c r="AM761" s="5">
        <f>SUM(AK761:AL761)</f>
        <v>5808</v>
      </c>
    </row>
    <row r="762" spans="1:39" ht="15.75" hidden="1" outlineLevel="7" x14ac:dyDescent="0.2">
      <c r="A762" s="138" t="s">
        <v>381</v>
      </c>
      <c r="B762" s="138" t="s">
        <v>418</v>
      </c>
      <c r="C762" s="138" t="s">
        <v>422</v>
      </c>
      <c r="D762" s="138" t="s">
        <v>33</v>
      </c>
      <c r="E762" s="11" t="s">
        <v>34</v>
      </c>
      <c r="F762" s="5">
        <v>341.7</v>
      </c>
      <c r="G762" s="5"/>
      <c r="H762" s="5">
        <f>SUM(F762:G762)</f>
        <v>341.7</v>
      </c>
      <c r="I762" s="5"/>
      <c r="J762" s="5"/>
      <c r="K762" s="5"/>
      <c r="L762" s="5">
        <f>SUM(H762:K762)</f>
        <v>341.7</v>
      </c>
      <c r="M762" s="5"/>
      <c r="N762" s="5">
        <f>SUM(L762:M762)</f>
        <v>341.7</v>
      </c>
      <c r="O762" s="5"/>
      <c r="P762" s="5"/>
      <c r="Q762" s="5">
        <f>SUM(N762:P762)</f>
        <v>341.7</v>
      </c>
      <c r="R762" s="5"/>
      <c r="S762" s="5">
        <f>SUM(Q762:R762)</f>
        <v>341.7</v>
      </c>
      <c r="T762" s="5">
        <v>341.7</v>
      </c>
      <c r="U762" s="5"/>
      <c r="V762" s="5">
        <f>SUM(T762:U762)</f>
        <v>341.7</v>
      </c>
      <c r="W762" s="5"/>
      <c r="X762" s="5">
        <f>SUM(V762:W762)</f>
        <v>341.7</v>
      </c>
      <c r="Y762" s="5"/>
      <c r="Z762" s="5">
        <f>SUM(X762:Y762)</f>
        <v>341.7</v>
      </c>
      <c r="AA762" s="5"/>
      <c r="AB762" s="5">
        <f>SUM(Z762:AA762)</f>
        <v>341.7</v>
      </c>
      <c r="AC762" s="5"/>
      <c r="AD762" s="5">
        <f>SUM(AB762:AC762)</f>
        <v>341.7</v>
      </c>
      <c r="AE762" s="5">
        <v>341.7</v>
      </c>
      <c r="AF762" s="5"/>
      <c r="AG762" s="5">
        <f>SUM(AE762:AF762)</f>
        <v>341.7</v>
      </c>
      <c r="AH762" s="5"/>
      <c r="AI762" s="5">
        <f>SUM(AG762:AH762)</f>
        <v>341.7</v>
      </c>
      <c r="AJ762" s="5"/>
      <c r="AK762" s="5">
        <f>SUM(AI762:AJ762)</f>
        <v>341.7</v>
      </c>
      <c r="AL762" s="5"/>
      <c r="AM762" s="5">
        <f>SUM(AK762:AL762)</f>
        <v>341.7</v>
      </c>
    </row>
    <row r="763" spans="1:39" ht="31.5" hidden="1" outlineLevel="7" x14ac:dyDescent="0.2">
      <c r="A763" s="138" t="s">
        <v>381</v>
      </c>
      <c r="B763" s="138" t="s">
        <v>418</v>
      </c>
      <c r="C763" s="138" t="s">
        <v>422</v>
      </c>
      <c r="D763" s="138" t="s">
        <v>92</v>
      </c>
      <c r="E763" s="11" t="s">
        <v>93</v>
      </c>
      <c r="F763" s="5">
        <v>9268.9</v>
      </c>
      <c r="G763" s="5">
        <v>99.3</v>
      </c>
      <c r="H763" s="5">
        <f>SUM(F763:G763)</f>
        <v>9368.1999999999989</v>
      </c>
      <c r="I763" s="5"/>
      <c r="J763" s="5"/>
      <c r="K763" s="5"/>
      <c r="L763" s="5">
        <f>SUM(H763:K763)</f>
        <v>9368.1999999999989</v>
      </c>
      <c r="M763" s="5"/>
      <c r="N763" s="5">
        <f>SUM(L763:M763)</f>
        <v>9368.1999999999989</v>
      </c>
      <c r="O763" s="5"/>
      <c r="P763" s="5"/>
      <c r="Q763" s="5">
        <f>SUM(N763:P763)</f>
        <v>9368.1999999999989</v>
      </c>
      <c r="R763" s="5"/>
      <c r="S763" s="5">
        <f>SUM(Q763:R763)</f>
        <v>9368.1999999999989</v>
      </c>
      <c r="T763" s="5">
        <v>9268.9</v>
      </c>
      <c r="U763" s="5">
        <v>99.3</v>
      </c>
      <c r="V763" s="5">
        <f>SUM(T763:U763)</f>
        <v>9368.1999999999989</v>
      </c>
      <c r="W763" s="5"/>
      <c r="X763" s="5">
        <f>SUM(V763:W763)</f>
        <v>9368.1999999999989</v>
      </c>
      <c r="Y763" s="5"/>
      <c r="Z763" s="5">
        <f>SUM(X763:Y763)</f>
        <v>9368.1999999999989</v>
      </c>
      <c r="AA763" s="5"/>
      <c r="AB763" s="5">
        <f>SUM(Z763:AA763)</f>
        <v>9368.1999999999989</v>
      </c>
      <c r="AC763" s="5"/>
      <c r="AD763" s="5">
        <f>SUM(AB763:AC763)</f>
        <v>9368.1999999999989</v>
      </c>
      <c r="AE763" s="5">
        <v>9268.9</v>
      </c>
      <c r="AF763" s="5">
        <v>99.3</v>
      </c>
      <c r="AG763" s="5">
        <f>SUM(AE763:AF763)</f>
        <v>9368.1999999999989</v>
      </c>
      <c r="AH763" s="5"/>
      <c r="AI763" s="5">
        <f>SUM(AG763:AH763)</f>
        <v>9368.1999999999989</v>
      </c>
      <c r="AJ763" s="5"/>
      <c r="AK763" s="5">
        <f>SUM(AI763:AJ763)</f>
        <v>9368.1999999999989</v>
      </c>
      <c r="AL763" s="5"/>
      <c r="AM763" s="5">
        <f>SUM(AK763:AL763)</f>
        <v>9368.1999999999989</v>
      </c>
    </row>
    <row r="764" spans="1:39" ht="15.75" hidden="1" outlineLevel="7" x14ac:dyDescent="0.2">
      <c r="A764" s="138" t="s">
        <v>381</v>
      </c>
      <c r="B764" s="138" t="s">
        <v>418</v>
      </c>
      <c r="C764" s="138" t="s">
        <v>422</v>
      </c>
      <c r="D764" s="138" t="s">
        <v>27</v>
      </c>
      <c r="E764" s="11" t="s">
        <v>28</v>
      </c>
      <c r="F764" s="5">
        <v>8124.7</v>
      </c>
      <c r="G764" s="5"/>
      <c r="H764" s="5">
        <f>SUM(F764:G764)</f>
        <v>8124.7</v>
      </c>
      <c r="I764" s="5"/>
      <c r="J764" s="5"/>
      <c r="K764" s="5"/>
      <c r="L764" s="5">
        <f>SUM(H764:K764)</f>
        <v>8124.7</v>
      </c>
      <c r="M764" s="5"/>
      <c r="N764" s="5">
        <f>SUM(L764:M764)</f>
        <v>8124.7</v>
      </c>
      <c r="O764" s="5">
        <v>5808</v>
      </c>
      <c r="P764" s="5"/>
      <c r="Q764" s="5">
        <f>SUM(N764:P764)</f>
        <v>13932.7</v>
      </c>
      <c r="R764" s="5"/>
      <c r="S764" s="5">
        <f>SUM(Q764:R764)</f>
        <v>13932.7</v>
      </c>
      <c r="T764" s="5">
        <v>8124.7</v>
      </c>
      <c r="U764" s="5"/>
      <c r="V764" s="5">
        <f>SUM(T764:U764)</f>
        <v>8124.7</v>
      </c>
      <c r="W764" s="5"/>
      <c r="X764" s="5">
        <f>SUM(V764:W764)</f>
        <v>8124.7</v>
      </c>
      <c r="Y764" s="5"/>
      <c r="Z764" s="5">
        <f>SUM(X764:Y764)</f>
        <v>8124.7</v>
      </c>
      <c r="AA764" s="5"/>
      <c r="AB764" s="5">
        <f>SUM(Z764:AA764)</f>
        <v>8124.7</v>
      </c>
      <c r="AC764" s="5"/>
      <c r="AD764" s="5">
        <f>SUM(AB764:AC764)</f>
        <v>8124.7</v>
      </c>
      <c r="AE764" s="5">
        <v>8124.7</v>
      </c>
      <c r="AF764" s="5"/>
      <c r="AG764" s="5">
        <f>SUM(AE764:AF764)</f>
        <v>8124.7</v>
      </c>
      <c r="AH764" s="5"/>
      <c r="AI764" s="5">
        <f>SUM(AG764:AH764)</f>
        <v>8124.7</v>
      </c>
      <c r="AJ764" s="5"/>
      <c r="AK764" s="5">
        <f>SUM(AI764:AJ764)</f>
        <v>8124.7</v>
      </c>
      <c r="AL764" s="5"/>
      <c r="AM764" s="5">
        <f>SUM(AK764:AL764)</f>
        <v>8124.7</v>
      </c>
    </row>
    <row r="765" spans="1:39" ht="15.75" hidden="1" outlineLevel="1" x14ac:dyDescent="0.2">
      <c r="A765" s="137" t="s">
        <v>381</v>
      </c>
      <c r="B765" s="137" t="s">
        <v>297</v>
      </c>
      <c r="C765" s="137"/>
      <c r="D765" s="137"/>
      <c r="E765" s="13" t="s">
        <v>298</v>
      </c>
      <c r="F765" s="4">
        <f t="shared" ref="F765:AM765" si="596">F766+F790</f>
        <v>24491.9</v>
      </c>
      <c r="G765" s="4">
        <f t="shared" si="596"/>
        <v>0</v>
      </c>
      <c r="H765" s="4">
        <f t="shared" si="596"/>
        <v>24491.9</v>
      </c>
      <c r="I765" s="4">
        <f t="shared" si="596"/>
        <v>0</v>
      </c>
      <c r="J765" s="4">
        <f t="shared" si="596"/>
        <v>0</v>
      </c>
      <c r="K765" s="4">
        <f t="shared" si="596"/>
        <v>0</v>
      </c>
      <c r="L765" s="4">
        <f t="shared" si="596"/>
        <v>24491.9</v>
      </c>
      <c r="M765" s="4">
        <f t="shared" si="596"/>
        <v>-15.6</v>
      </c>
      <c r="N765" s="4">
        <f t="shared" si="596"/>
        <v>24476.300000000003</v>
      </c>
      <c r="O765" s="4">
        <f t="shared" si="596"/>
        <v>0</v>
      </c>
      <c r="P765" s="4">
        <f t="shared" si="596"/>
        <v>0</v>
      </c>
      <c r="Q765" s="4">
        <f t="shared" si="596"/>
        <v>24476.300000000003</v>
      </c>
      <c r="R765" s="4">
        <f t="shared" si="596"/>
        <v>0</v>
      </c>
      <c r="S765" s="4">
        <f t="shared" si="596"/>
        <v>24476.300000000003</v>
      </c>
      <c r="T765" s="4">
        <f t="shared" si="596"/>
        <v>22441</v>
      </c>
      <c r="U765" s="4">
        <f t="shared" si="596"/>
        <v>0</v>
      </c>
      <c r="V765" s="4">
        <f t="shared" si="596"/>
        <v>22441</v>
      </c>
      <c r="W765" s="4">
        <f t="shared" si="596"/>
        <v>0</v>
      </c>
      <c r="X765" s="4">
        <f t="shared" si="596"/>
        <v>22441</v>
      </c>
      <c r="Y765" s="4">
        <f t="shared" si="596"/>
        <v>0</v>
      </c>
      <c r="Z765" s="4">
        <f t="shared" si="596"/>
        <v>22441</v>
      </c>
      <c r="AA765" s="4">
        <f t="shared" si="596"/>
        <v>0</v>
      </c>
      <c r="AB765" s="4">
        <f t="shared" si="596"/>
        <v>22441</v>
      </c>
      <c r="AC765" s="4">
        <f t="shared" si="596"/>
        <v>0</v>
      </c>
      <c r="AD765" s="4">
        <f t="shared" si="596"/>
        <v>22441</v>
      </c>
      <c r="AE765" s="4">
        <f t="shared" si="596"/>
        <v>21946.3</v>
      </c>
      <c r="AF765" s="4">
        <f t="shared" si="596"/>
        <v>0</v>
      </c>
      <c r="AG765" s="4">
        <f t="shared" si="596"/>
        <v>21946.3</v>
      </c>
      <c r="AH765" s="4">
        <f t="shared" si="596"/>
        <v>0</v>
      </c>
      <c r="AI765" s="4">
        <f t="shared" si="596"/>
        <v>21946.3</v>
      </c>
      <c r="AJ765" s="4">
        <f t="shared" si="596"/>
        <v>0</v>
      </c>
      <c r="AK765" s="4">
        <f t="shared" si="596"/>
        <v>21946.3</v>
      </c>
      <c r="AL765" s="4">
        <f t="shared" si="596"/>
        <v>0</v>
      </c>
      <c r="AM765" s="4">
        <f t="shared" si="596"/>
        <v>21946.3</v>
      </c>
    </row>
    <row r="766" spans="1:39" ht="31.5" hidden="1" outlineLevel="2" x14ac:dyDescent="0.2">
      <c r="A766" s="137" t="s">
        <v>381</v>
      </c>
      <c r="B766" s="137" t="s">
        <v>297</v>
      </c>
      <c r="C766" s="137" t="s">
        <v>289</v>
      </c>
      <c r="D766" s="137"/>
      <c r="E766" s="13" t="s">
        <v>290</v>
      </c>
      <c r="F766" s="4">
        <f t="shared" ref="F766:AM766" si="597">F767+F779</f>
        <v>24396.9</v>
      </c>
      <c r="G766" s="4">
        <f t="shared" si="597"/>
        <v>0</v>
      </c>
      <c r="H766" s="4">
        <f t="shared" si="597"/>
        <v>24396.9</v>
      </c>
      <c r="I766" s="4">
        <f t="shared" si="597"/>
        <v>0</v>
      </c>
      <c r="J766" s="4">
        <f t="shared" si="597"/>
        <v>0</v>
      </c>
      <c r="K766" s="4">
        <f t="shared" si="597"/>
        <v>0</v>
      </c>
      <c r="L766" s="4">
        <f t="shared" si="597"/>
        <v>24396.9</v>
      </c>
      <c r="M766" s="4">
        <f t="shared" si="597"/>
        <v>-15.6</v>
      </c>
      <c r="N766" s="4">
        <f t="shared" si="597"/>
        <v>24381.300000000003</v>
      </c>
      <c r="O766" s="4">
        <f t="shared" si="597"/>
        <v>0</v>
      </c>
      <c r="P766" s="4">
        <f t="shared" si="597"/>
        <v>0</v>
      </c>
      <c r="Q766" s="4">
        <f t="shared" si="597"/>
        <v>24381.300000000003</v>
      </c>
      <c r="R766" s="4">
        <f t="shared" si="597"/>
        <v>0</v>
      </c>
      <c r="S766" s="4">
        <f t="shared" si="597"/>
        <v>24381.300000000003</v>
      </c>
      <c r="T766" s="4">
        <f t="shared" si="597"/>
        <v>22441</v>
      </c>
      <c r="U766" s="4">
        <f t="shared" si="597"/>
        <v>0</v>
      </c>
      <c r="V766" s="4">
        <f t="shared" si="597"/>
        <v>22441</v>
      </c>
      <c r="W766" s="4">
        <f t="shared" si="597"/>
        <v>0</v>
      </c>
      <c r="X766" s="4">
        <f t="shared" si="597"/>
        <v>22441</v>
      </c>
      <c r="Y766" s="4">
        <f t="shared" si="597"/>
        <v>0</v>
      </c>
      <c r="Z766" s="4">
        <f t="shared" si="597"/>
        <v>22441</v>
      </c>
      <c r="AA766" s="4">
        <f t="shared" si="597"/>
        <v>0</v>
      </c>
      <c r="AB766" s="4">
        <f t="shared" si="597"/>
        <v>22441</v>
      </c>
      <c r="AC766" s="4">
        <f t="shared" si="597"/>
        <v>0</v>
      </c>
      <c r="AD766" s="4">
        <f t="shared" si="597"/>
        <v>22441</v>
      </c>
      <c r="AE766" s="4">
        <f t="shared" si="597"/>
        <v>21946.3</v>
      </c>
      <c r="AF766" s="4">
        <f t="shared" si="597"/>
        <v>0</v>
      </c>
      <c r="AG766" s="4">
        <f t="shared" si="597"/>
        <v>21946.3</v>
      </c>
      <c r="AH766" s="4">
        <f t="shared" si="597"/>
        <v>0</v>
      </c>
      <c r="AI766" s="4">
        <f t="shared" si="597"/>
        <v>21946.3</v>
      </c>
      <c r="AJ766" s="4">
        <f t="shared" si="597"/>
        <v>0</v>
      </c>
      <c r="AK766" s="4">
        <f t="shared" si="597"/>
        <v>21946.3</v>
      </c>
      <c r="AL766" s="4">
        <f t="shared" si="597"/>
        <v>0</v>
      </c>
      <c r="AM766" s="4">
        <f t="shared" si="597"/>
        <v>21946.3</v>
      </c>
    </row>
    <row r="767" spans="1:39" ht="31.5" hidden="1" outlineLevel="3" x14ac:dyDescent="0.2">
      <c r="A767" s="137" t="s">
        <v>381</v>
      </c>
      <c r="B767" s="137" t="s">
        <v>297</v>
      </c>
      <c r="C767" s="137" t="s">
        <v>291</v>
      </c>
      <c r="D767" s="137"/>
      <c r="E767" s="13" t="s">
        <v>292</v>
      </c>
      <c r="F767" s="4">
        <f t="shared" ref="F767:AM767" si="598">F768</f>
        <v>604.70000000000005</v>
      </c>
      <c r="G767" s="4">
        <f t="shared" si="598"/>
        <v>0</v>
      </c>
      <c r="H767" s="4">
        <f t="shared" si="598"/>
        <v>604.70000000000005</v>
      </c>
      <c r="I767" s="4">
        <f t="shared" si="598"/>
        <v>0</v>
      </c>
      <c r="J767" s="4">
        <f t="shared" si="598"/>
        <v>0</v>
      </c>
      <c r="K767" s="4">
        <f t="shared" si="598"/>
        <v>0</v>
      </c>
      <c r="L767" s="4">
        <f t="shared" si="598"/>
        <v>604.70000000000005</v>
      </c>
      <c r="M767" s="4">
        <f t="shared" si="598"/>
        <v>0</v>
      </c>
      <c r="N767" s="4">
        <f t="shared" si="598"/>
        <v>604.70000000000005</v>
      </c>
      <c r="O767" s="4">
        <f t="shared" si="598"/>
        <v>0</v>
      </c>
      <c r="P767" s="4">
        <f t="shared" si="598"/>
        <v>0</v>
      </c>
      <c r="Q767" s="4">
        <f t="shared" si="598"/>
        <v>604.70000000000005</v>
      </c>
      <c r="R767" s="4">
        <f t="shared" si="598"/>
        <v>0</v>
      </c>
      <c r="S767" s="4">
        <f t="shared" si="598"/>
        <v>604.70000000000005</v>
      </c>
      <c r="T767" s="4">
        <f t="shared" si="598"/>
        <v>604.70000000000005</v>
      </c>
      <c r="U767" s="4">
        <f t="shared" si="598"/>
        <v>0</v>
      </c>
      <c r="V767" s="4">
        <f t="shared" si="598"/>
        <v>604.70000000000005</v>
      </c>
      <c r="W767" s="4">
        <f t="shared" si="598"/>
        <v>0</v>
      </c>
      <c r="X767" s="4">
        <f t="shared" si="598"/>
        <v>604.70000000000005</v>
      </c>
      <c r="Y767" s="4">
        <f t="shared" si="598"/>
        <v>0</v>
      </c>
      <c r="Z767" s="4">
        <f t="shared" si="598"/>
        <v>604.70000000000005</v>
      </c>
      <c r="AA767" s="4">
        <f t="shared" si="598"/>
        <v>0</v>
      </c>
      <c r="AB767" s="4">
        <f t="shared" si="598"/>
        <v>604.70000000000005</v>
      </c>
      <c r="AC767" s="4">
        <f t="shared" si="598"/>
        <v>0</v>
      </c>
      <c r="AD767" s="4">
        <f t="shared" si="598"/>
        <v>604.70000000000005</v>
      </c>
      <c r="AE767" s="4">
        <f t="shared" si="598"/>
        <v>604.70000000000005</v>
      </c>
      <c r="AF767" s="4">
        <f t="shared" si="598"/>
        <v>0</v>
      </c>
      <c r="AG767" s="4">
        <f t="shared" si="598"/>
        <v>604.70000000000005</v>
      </c>
      <c r="AH767" s="4">
        <f t="shared" si="598"/>
        <v>0</v>
      </c>
      <c r="AI767" s="4">
        <f t="shared" si="598"/>
        <v>604.70000000000005</v>
      </c>
      <c r="AJ767" s="4">
        <f t="shared" si="598"/>
        <v>0</v>
      </c>
      <c r="AK767" s="4">
        <f t="shared" si="598"/>
        <v>604.70000000000005</v>
      </c>
      <c r="AL767" s="4">
        <f t="shared" si="598"/>
        <v>0</v>
      </c>
      <c r="AM767" s="4">
        <f t="shared" si="598"/>
        <v>604.70000000000005</v>
      </c>
    </row>
    <row r="768" spans="1:39" ht="47.25" hidden="1" outlineLevel="4" x14ac:dyDescent="0.2">
      <c r="A768" s="137" t="s">
        <v>381</v>
      </c>
      <c r="B768" s="137" t="s">
        <v>297</v>
      </c>
      <c r="C768" s="137" t="s">
        <v>405</v>
      </c>
      <c r="D768" s="137"/>
      <c r="E768" s="13" t="s">
        <v>406</v>
      </c>
      <c r="F768" s="4">
        <f t="shared" ref="F768:AM768" si="599">F769+F773+F776</f>
        <v>604.70000000000005</v>
      </c>
      <c r="G768" s="4">
        <f t="shared" si="599"/>
        <v>0</v>
      </c>
      <c r="H768" s="4">
        <f t="shared" si="599"/>
        <v>604.70000000000005</v>
      </c>
      <c r="I768" s="4">
        <f t="shared" si="599"/>
        <v>0</v>
      </c>
      <c r="J768" s="4">
        <f t="shared" si="599"/>
        <v>0</v>
      </c>
      <c r="K768" s="4">
        <f t="shared" si="599"/>
        <v>0</v>
      </c>
      <c r="L768" s="4">
        <f t="shared" si="599"/>
        <v>604.70000000000005</v>
      </c>
      <c r="M768" s="4">
        <f t="shared" si="599"/>
        <v>0</v>
      </c>
      <c r="N768" s="4">
        <f t="shared" si="599"/>
        <v>604.70000000000005</v>
      </c>
      <c r="O768" s="4">
        <f t="shared" si="599"/>
        <v>0</v>
      </c>
      <c r="P768" s="4">
        <f t="shared" si="599"/>
        <v>0</v>
      </c>
      <c r="Q768" s="4">
        <f t="shared" si="599"/>
        <v>604.70000000000005</v>
      </c>
      <c r="R768" s="4">
        <f t="shared" si="599"/>
        <v>0</v>
      </c>
      <c r="S768" s="4">
        <f t="shared" si="599"/>
        <v>604.70000000000005</v>
      </c>
      <c r="T768" s="4">
        <f t="shared" si="599"/>
        <v>604.70000000000005</v>
      </c>
      <c r="U768" s="4">
        <f t="shared" si="599"/>
        <v>0</v>
      </c>
      <c r="V768" s="4">
        <f t="shared" si="599"/>
        <v>604.70000000000005</v>
      </c>
      <c r="W768" s="4">
        <f t="shared" si="599"/>
        <v>0</v>
      </c>
      <c r="X768" s="4">
        <f t="shared" si="599"/>
        <v>604.70000000000005</v>
      </c>
      <c r="Y768" s="4">
        <f t="shared" si="599"/>
        <v>0</v>
      </c>
      <c r="Z768" s="4">
        <f t="shared" si="599"/>
        <v>604.70000000000005</v>
      </c>
      <c r="AA768" s="4">
        <f t="shared" si="599"/>
        <v>0</v>
      </c>
      <c r="AB768" s="4">
        <f t="shared" si="599"/>
        <v>604.70000000000005</v>
      </c>
      <c r="AC768" s="4">
        <f t="shared" si="599"/>
        <v>0</v>
      </c>
      <c r="AD768" s="4">
        <f t="shared" si="599"/>
        <v>604.70000000000005</v>
      </c>
      <c r="AE768" s="4">
        <f t="shared" si="599"/>
        <v>604.70000000000005</v>
      </c>
      <c r="AF768" s="4">
        <f t="shared" si="599"/>
        <v>0</v>
      </c>
      <c r="AG768" s="4">
        <f t="shared" si="599"/>
        <v>604.70000000000005</v>
      </c>
      <c r="AH768" s="4">
        <f t="shared" si="599"/>
        <v>0</v>
      </c>
      <c r="AI768" s="4">
        <f t="shared" si="599"/>
        <v>604.70000000000005</v>
      </c>
      <c r="AJ768" s="4">
        <f t="shared" si="599"/>
        <v>0</v>
      </c>
      <c r="AK768" s="4">
        <f t="shared" si="599"/>
        <v>604.70000000000005</v>
      </c>
      <c r="AL768" s="4">
        <f t="shared" si="599"/>
        <v>0</v>
      </c>
      <c r="AM768" s="4">
        <f t="shared" si="599"/>
        <v>604.70000000000005</v>
      </c>
    </row>
    <row r="769" spans="1:39" ht="15.75" hidden="1" outlineLevel="5" x14ac:dyDescent="0.2">
      <c r="A769" s="137" t="s">
        <v>381</v>
      </c>
      <c r="B769" s="137" t="s">
        <v>297</v>
      </c>
      <c r="C769" s="137" t="s">
        <v>424</v>
      </c>
      <c r="D769" s="137"/>
      <c r="E769" s="13" t="s">
        <v>425</v>
      </c>
      <c r="F769" s="4">
        <f t="shared" ref="F769:AM769" si="600">F770+F771+F772</f>
        <v>407.4</v>
      </c>
      <c r="G769" s="4">
        <f t="shared" si="600"/>
        <v>0</v>
      </c>
      <c r="H769" s="4">
        <f t="shared" si="600"/>
        <v>407.4</v>
      </c>
      <c r="I769" s="4">
        <f t="shared" si="600"/>
        <v>0</v>
      </c>
      <c r="J769" s="4">
        <f t="shared" si="600"/>
        <v>0</v>
      </c>
      <c r="K769" s="4">
        <f t="shared" si="600"/>
        <v>0</v>
      </c>
      <c r="L769" s="4">
        <f t="shared" si="600"/>
        <v>407.4</v>
      </c>
      <c r="M769" s="4">
        <f t="shared" si="600"/>
        <v>0</v>
      </c>
      <c r="N769" s="4">
        <f t="shared" si="600"/>
        <v>407.4</v>
      </c>
      <c r="O769" s="4">
        <f t="shared" si="600"/>
        <v>0</v>
      </c>
      <c r="P769" s="4">
        <f t="shared" si="600"/>
        <v>0</v>
      </c>
      <c r="Q769" s="4">
        <f t="shared" si="600"/>
        <v>407.4</v>
      </c>
      <c r="R769" s="4">
        <f t="shared" si="600"/>
        <v>0</v>
      </c>
      <c r="S769" s="4">
        <f t="shared" si="600"/>
        <v>407.4</v>
      </c>
      <c r="T769" s="4">
        <f t="shared" si="600"/>
        <v>407.4</v>
      </c>
      <c r="U769" s="4">
        <f t="shared" si="600"/>
        <v>0</v>
      </c>
      <c r="V769" s="4">
        <f t="shared" si="600"/>
        <v>407.4</v>
      </c>
      <c r="W769" s="4">
        <f t="shared" si="600"/>
        <v>0</v>
      </c>
      <c r="X769" s="4">
        <f t="shared" si="600"/>
        <v>407.4</v>
      </c>
      <c r="Y769" s="4">
        <f t="shared" si="600"/>
        <v>0</v>
      </c>
      <c r="Z769" s="4">
        <f t="shared" si="600"/>
        <v>407.4</v>
      </c>
      <c r="AA769" s="4">
        <f t="shared" si="600"/>
        <v>0</v>
      </c>
      <c r="AB769" s="4">
        <f t="shared" si="600"/>
        <v>407.4</v>
      </c>
      <c r="AC769" s="4">
        <f t="shared" si="600"/>
        <v>0</v>
      </c>
      <c r="AD769" s="4">
        <f t="shared" si="600"/>
        <v>407.4</v>
      </c>
      <c r="AE769" s="4">
        <f t="shared" si="600"/>
        <v>407.4</v>
      </c>
      <c r="AF769" s="4">
        <f t="shared" si="600"/>
        <v>0</v>
      </c>
      <c r="AG769" s="4">
        <f t="shared" si="600"/>
        <v>407.4</v>
      </c>
      <c r="AH769" s="4">
        <f t="shared" si="600"/>
        <v>0</v>
      </c>
      <c r="AI769" s="4">
        <f t="shared" si="600"/>
        <v>407.4</v>
      </c>
      <c r="AJ769" s="4">
        <f t="shared" si="600"/>
        <v>0</v>
      </c>
      <c r="AK769" s="4">
        <f t="shared" si="600"/>
        <v>407.4</v>
      </c>
      <c r="AL769" s="4">
        <f t="shared" si="600"/>
        <v>0</v>
      </c>
      <c r="AM769" s="4">
        <f t="shared" si="600"/>
        <v>407.4</v>
      </c>
    </row>
    <row r="770" spans="1:39" ht="31.5" hidden="1" outlineLevel="7" x14ac:dyDescent="0.2">
      <c r="A770" s="138" t="s">
        <v>381</v>
      </c>
      <c r="B770" s="138" t="s">
        <v>297</v>
      </c>
      <c r="C770" s="138" t="s">
        <v>424</v>
      </c>
      <c r="D770" s="138" t="s">
        <v>11</v>
      </c>
      <c r="E770" s="11" t="s">
        <v>12</v>
      </c>
      <c r="F770" s="5">
        <v>69</v>
      </c>
      <c r="G770" s="5"/>
      <c r="H770" s="5">
        <f>SUM(F770:G770)</f>
        <v>69</v>
      </c>
      <c r="I770" s="5"/>
      <c r="J770" s="5"/>
      <c r="K770" s="5"/>
      <c r="L770" s="5">
        <f>SUM(H770:K770)</f>
        <v>69</v>
      </c>
      <c r="M770" s="5"/>
      <c r="N770" s="5">
        <f>SUM(L770:M770)</f>
        <v>69</v>
      </c>
      <c r="O770" s="5"/>
      <c r="P770" s="5"/>
      <c r="Q770" s="5">
        <f>SUM(N770:P770)</f>
        <v>69</v>
      </c>
      <c r="R770" s="5"/>
      <c r="S770" s="5">
        <f>SUM(Q770:R770)</f>
        <v>69</v>
      </c>
      <c r="T770" s="5">
        <v>69</v>
      </c>
      <c r="U770" s="5"/>
      <c r="V770" s="5">
        <f>SUM(T770:U770)</f>
        <v>69</v>
      </c>
      <c r="W770" s="5"/>
      <c r="X770" s="5">
        <f>SUM(V770:W770)</f>
        <v>69</v>
      </c>
      <c r="Y770" s="5"/>
      <c r="Z770" s="5">
        <f>SUM(X770:Y770)</f>
        <v>69</v>
      </c>
      <c r="AA770" s="5"/>
      <c r="AB770" s="5">
        <f>SUM(Z770:AA770)</f>
        <v>69</v>
      </c>
      <c r="AC770" s="5"/>
      <c r="AD770" s="5">
        <f>SUM(AB770:AC770)</f>
        <v>69</v>
      </c>
      <c r="AE770" s="5">
        <v>69</v>
      </c>
      <c r="AF770" s="5"/>
      <c r="AG770" s="5">
        <f>SUM(AE770:AF770)</f>
        <v>69</v>
      </c>
      <c r="AH770" s="5"/>
      <c r="AI770" s="5">
        <f>SUM(AG770:AH770)</f>
        <v>69</v>
      </c>
      <c r="AJ770" s="5"/>
      <c r="AK770" s="5">
        <f>SUM(AI770:AJ770)</f>
        <v>69</v>
      </c>
      <c r="AL770" s="5"/>
      <c r="AM770" s="5">
        <f>SUM(AK770:AL770)</f>
        <v>69</v>
      </c>
    </row>
    <row r="771" spans="1:39" ht="15.75" hidden="1" outlineLevel="7" x14ac:dyDescent="0.2">
      <c r="A771" s="138" t="s">
        <v>381</v>
      </c>
      <c r="B771" s="138" t="s">
        <v>297</v>
      </c>
      <c r="C771" s="138" t="s">
        <v>424</v>
      </c>
      <c r="D771" s="138" t="s">
        <v>33</v>
      </c>
      <c r="E771" s="11" t="s">
        <v>34</v>
      </c>
      <c r="F771" s="5">
        <v>38.4</v>
      </c>
      <c r="G771" s="5"/>
      <c r="H771" s="5">
        <f>SUM(F771:G771)</f>
        <v>38.4</v>
      </c>
      <c r="I771" s="5"/>
      <c r="J771" s="5"/>
      <c r="K771" s="5"/>
      <c r="L771" s="5">
        <f>SUM(H771:K771)</f>
        <v>38.4</v>
      </c>
      <c r="M771" s="5"/>
      <c r="N771" s="5">
        <f>SUM(L771:M771)</f>
        <v>38.4</v>
      </c>
      <c r="O771" s="5"/>
      <c r="P771" s="5"/>
      <c r="Q771" s="5">
        <f>SUM(N771:P771)</f>
        <v>38.4</v>
      </c>
      <c r="R771" s="5"/>
      <c r="S771" s="5">
        <f>SUM(Q771:R771)</f>
        <v>38.4</v>
      </c>
      <c r="T771" s="5">
        <v>38.4</v>
      </c>
      <c r="U771" s="5"/>
      <c r="V771" s="5">
        <f>SUM(T771:U771)</f>
        <v>38.4</v>
      </c>
      <c r="W771" s="5"/>
      <c r="X771" s="5">
        <f>SUM(V771:W771)</f>
        <v>38.4</v>
      </c>
      <c r="Y771" s="5"/>
      <c r="Z771" s="5">
        <f>SUM(X771:Y771)</f>
        <v>38.4</v>
      </c>
      <c r="AA771" s="5"/>
      <c r="AB771" s="5">
        <f>SUM(Z771:AA771)</f>
        <v>38.4</v>
      </c>
      <c r="AC771" s="5"/>
      <c r="AD771" s="5">
        <f>SUM(AB771:AC771)</f>
        <v>38.4</v>
      </c>
      <c r="AE771" s="5">
        <v>38.4</v>
      </c>
      <c r="AF771" s="5"/>
      <c r="AG771" s="5">
        <f>SUM(AE771:AF771)</f>
        <v>38.4</v>
      </c>
      <c r="AH771" s="5"/>
      <c r="AI771" s="5">
        <f>SUM(AG771:AH771)</f>
        <v>38.4</v>
      </c>
      <c r="AJ771" s="5"/>
      <c r="AK771" s="5">
        <f>SUM(AI771:AJ771)</f>
        <v>38.4</v>
      </c>
      <c r="AL771" s="5"/>
      <c r="AM771" s="5">
        <f>SUM(AK771:AL771)</f>
        <v>38.4</v>
      </c>
    </row>
    <row r="772" spans="1:39" ht="31.5" hidden="1" outlineLevel="7" x14ac:dyDescent="0.2">
      <c r="A772" s="138" t="s">
        <v>381</v>
      </c>
      <c r="B772" s="138" t="s">
        <v>297</v>
      </c>
      <c r="C772" s="138" t="s">
        <v>424</v>
      </c>
      <c r="D772" s="138" t="s">
        <v>92</v>
      </c>
      <c r="E772" s="11" t="s">
        <v>93</v>
      </c>
      <c r="F772" s="5">
        <v>300</v>
      </c>
      <c r="G772" s="5"/>
      <c r="H772" s="5">
        <f>SUM(F772:G772)</f>
        <v>300</v>
      </c>
      <c r="I772" s="5"/>
      <c r="J772" s="5"/>
      <c r="K772" s="5"/>
      <c r="L772" s="5">
        <f>SUM(H772:K772)</f>
        <v>300</v>
      </c>
      <c r="M772" s="5"/>
      <c r="N772" s="5">
        <f>SUM(L772:M772)</f>
        <v>300</v>
      </c>
      <c r="O772" s="5"/>
      <c r="P772" s="5"/>
      <c r="Q772" s="5">
        <f>SUM(N772:P772)</f>
        <v>300</v>
      </c>
      <c r="R772" s="5"/>
      <c r="S772" s="5">
        <f>SUM(Q772:R772)</f>
        <v>300</v>
      </c>
      <c r="T772" s="5">
        <v>300</v>
      </c>
      <c r="U772" s="5"/>
      <c r="V772" s="5">
        <f>SUM(T772:U772)</f>
        <v>300</v>
      </c>
      <c r="W772" s="5"/>
      <c r="X772" s="5">
        <f>SUM(V772:W772)</f>
        <v>300</v>
      </c>
      <c r="Y772" s="5"/>
      <c r="Z772" s="5">
        <f>SUM(X772:Y772)</f>
        <v>300</v>
      </c>
      <c r="AA772" s="5"/>
      <c r="AB772" s="5">
        <f>SUM(Z772:AA772)</f>
        <v>300</v>
      </c>
      <c r="AC772" s="5"/>
      <c r="AD772" s="5">
        <f>SUM(AB772:AC772)</f>
        <v>300</v>
      </c>
      <c r="AE772" s="5">
        <v>300</v>
      </c>
      <c r="AF772" s="5"/>
      <c r="AG772" s="5">
        <f>SUM(AE772:AF772)</f>
        <v>300</v>
      </c>
      <c r="AH772" s="5"/>
      <c r="AI772" s="5">
        <f>SUM(AG772:AH772)</f>
        <v>300</v>
      </c>
      <c r="AJ772" s="5"/>
      <c r="AK772" s="5">
        <f>SUM(AI772:AJ772)</f>
        <v>300</v>
      </c>
      <c r="AL772" s="5"/>
      <c r="AM772" s="5">
        <f>SUM(AK772:AL772)</f>
        <v>300</v>
      </c>
    </row>
    <row r="773" spans="1:39" ht="31.5" hidden="1" outlineLevel="5" x14ac:dyDescent="0.2">
      <c r="A773" s="137" t="s">
        <v>381</v>
      </c>
      <c r="B773" s="137" t="s">
        <v>297</v>
      </c>
      <c r="C773" s="137" t="s">
        <v>426</v>
      </c>
      <c r="D773" s="137"/>
      <c r="E773" s="13" t="s">
        <v>427</v>
      </c>
      <c r="F773" s="4">
        <f t="shared" ref="F773:AM773" si="601">F775+F774</f>
        <v>97.3</v>
      </c>
      <c r="G773" s="4">
        <f t="shared" si="601"/>
        <v>0</v>
      </c>
      <c r="H773" s="4">
        <f t="shared" si="601"/>
        <v>97.3</v>
      </c>
      <c r="I773" s="4">
        <f t="shared" si="601"/>
        <v>0</v>
      </c>
      <c r="J773" s="4">
        <f t="shared" si="601"/>
        <v>0</v>
      </c>
      <c r="K773" s="4">
        <f t="shared" si="601"/>
        <v>0</v>
      </c>
      <c r="L773" s="4">
        <f t="shared" si="601"/>
        <v>97.3</v>
      </c>
      <c r="M773" s="4">
        <f t="shared" si="601"/>
        <v>0</v>
      </c>
      <c r="N773" s="4">
        <f t="shared" si="601"/>
        <v>97.3</v>
      </c>
      <c r="O773" s="4">
        <f t="shared" si="601"/>
        <v>0</v>
      </c>
      <c r="P773" s="4">
        <f t="shared" si="601"/>
        <v>0</v>
      </c>
      <c r="Q773" s="4">
        <f t="shared" si="601"/>
        <v>97.3</v>
      </c>
      <c r="R773" s="4">
        <f t="shared" si="601"/>
        <v>0</v>
      </c>
      <c r="S773" s="4">
        <f t="shared" si="601"/>
        <v>97.3</v>
      </c>
      <c r="T773" s="4">
        <f t="shared" si="601"/>
        <v>97.3</v>
      </c>
      <c r="U773" s="4">
        <f t="shared" si="601"/>
        <v>0</v>
      </c>
      <c r="V773" s="4">
        <f t="shared" si="601"/>
        <v>97.3</v>
      </c>
      <c r="W773" s="4">
        <f t="shared" si="601"/>
        <v>0</v>
      </c>
      <c r="X773" s="4">
        <f t="shared" si="601"/>
        <v>97.3</v>
      </c>
      <c r="Y773" s="4">
        <f t="shared" si="601"/>
        <v>0</v>
      </c>
      <c r="Z773" s="4">
        <f t="shared" si="601"/>
        <v>97.3</v>
      </c>
      <c r="AA773" s="4">
        <f t="shared" si="601"/>
        <v>0</v>
      </c>
      <c r="AB773" s="4">
        <f t="shared" si="601"/>
        <v>97.3</v>
      </c>
      <c r="AC773" s="4">
        <f t="shared" si="601"/>
        <v>0</v>
      </c>
      <c r="AD773" s="4">
        <f t="shared" si="601"/>
        <v>97.3</v>
      </c>
      <c r="AE773" s="4">
        <f t="shared" si="601"/>
        <v>97.3</v>
      </c>
      <c r="AF773" s="4">
        <f t="shared" si="601"/>
        <v>0</v>
      </c>
      <c r="AG773" s="4">
        <f t="shared" si="601"/>
        <v>97.3</v>
      </c>
      <c r="AH773" s="4">
        <f t="shared" si="601"/>
        <v>0</v>
      </c>
      <c r="AI773" s="4">
        <f t="shared" si="601"/>
        <v>97.3</v>
      </c>
      <c r="AJ773" s="4">
        <f t="shared" si="601"/>
        <v>0</v>
      </c>
      <c r="AK773" s="4">
        <f t="shared" si="601"/>
        <v>97.3</v>
      </c>
      <c r="AL773" s="4">
        <f t="shared" si="601"/>
        <v>0</v>
      </c>
      <c r="AM773" s="4">
        <f t="shared" si="601"/>
        <v>97.3</v>
      </c>
    </row>
    <row r="774" spans="1:39" ht="31.5" hidden="1" outlineLevel="5" x14ac:dyDescent="0.2">
      <c r="A774" s="138" t="s">
        <v>381</v>
      </c>
      <c r="B774" s="138" t="s">
        <v>297</v>
      </c>
      <c r="C774" s="138" t="s">
        <v>426</v>
      </c>
      <c r="D774" s="138" t="s">
        <v>11</v>
      </c>
      <c r="E774" s="11" t="s">
        <v>12</v>
      </c>
      <c r="F774" s="5">
        <v>20.8</v>
      </c>
      <c r="G774" s="5">
        <v>-20.8</v>
      </c>
      <c r="H774" s="5">
        <f>SUM(F774:G774)</f>
        <v>0</v>
      </c>
      <c r="I774" s="5"/>
      <c r="J774" s="5"/>
      <c r="K774" s="5"/>
      <c r="L774" s="5">
        <f>SUM(H774:K774)</f>
        <v>0</v>
      </c>
      <c r="M774" s="5"/>
      <c r="N774" s="5">
        <f>SUM(L774:M774)</f>
        <v>0</v>
      </c>
      <c r="O774" s="5"/>
      <c r="P774" s="5"/>
      <c r="Q774" s="5">
        <f>SUM(N774:P774)</f>
        <v>0</v>
      </c>
      <c r="R774" s="5"/>
      <c r="S774" s="5">
        <f>SUM(Q774:R774)</f>
        <v>0</v>
      </c>
      <c r="T774" s="5">
        <v>20.8</v>
      </c>
      <c r="U774" s="5">
        <v>-20.8</v>
      </c>
      <c r="V774" s="5">
        <f>SUM(T774:U774)</f>
        <v>0</v>
      </c>
      <c r="W774" s="5"/>
      <c r="X774" s="5">
        <f>SUM(V774:W774)</f>
        <v>0</v>
      </c>
      <c r="Y774" s="5"/>
      <c r="Z774" s="5">
        <f>SUM(X774:Y774)</f>
        <v>0</v>
      </c>
      <c r="AA774" s="5"/>
      <c r="AB774" s="5">
        <f>SUM(Z774:AA774)</f>
        <v>0</v>
      </c>
      <c r="AC774" s="5"/>
      <c r="AD774" s="5">
        <f>SUM(AB774:AC774)</f>
        <v>0</v>
      </c>
      <c r="AE774" s="5">
        <v>20.8</v>
      </c>
      <c r="AF774" s="5">
        <v>-20.8</v>
      </c>
      <c r="AG774" s="5">
        <f>SUM(AE774:AF774)</f>
        <v>0</v>
      </c>
      <c r="AH774" s="5"/>
      <c r="AI774" s="5">
        <f>SUM(AG774:AH774)</f>
        <v>0</v>
      </c>
      <c r="AJ774" s="5"/>
      <c r="AK774" s="5">
        <f>SUM(AI774:AJ774)</f>
        <v>0</v>
      </c>
      <c r="AL774" s="5"/>
      <c r="AM774" s="5">
        <f>SUM(AK774:AL774)</f>
        <v>0</v>
      </c>
    </row>
    <row r="775" spans="1:39" ht="31.5" hidden="1" outlineLevel="7" x14ac:dyDescent="0.2">
      <c r="A775" s="138" t="s">
        <v>381</v>
      </c>
      <c r="B775" s="138" t="s">
        <v>297</v>
      </c>
      <c r="C775" s="138" t="s">
        <v>426</v>
      </c>
      <c r="D775" s="138" t="s">
        <v>92</v>
      </c>
      <c r="E775" s="11" t="s">
        <v>93</v>
      </c>
      <c r="F775" s="5">
        <v>76.5</v>
      </c>
      <c r="G775" s="5">
        <v>20.8</v>
      </c>
      <c r="H775" s="5">
        <f>SUM(F775:G775)</f>
        <v>97.3</v>
      </c>
      <c r="I775" s="5"/>
      <c r="J775" s="5"/>
      <c r="K775" s="5"/>
      <c r="L775" s="5">
        <f>SUM(H775:K775)</f>
        <v>97.3</v>
      </c>
      <c r="M775" s="5"/>
      <c r="N775" s="5">
        <f>SUM(L775:M775)</f>
        <v>97.3</v>
      </c>
      <c r="O775" s="5"/>
      <c r="P775" s="5"/>
      <c r="Q775" s="5">
        <f>SUM(N775:P775)</f>
        <v>97.3</v>
      </c>
      <c r="R775" s="5"/>
      <c r="S775" s="5">
        <f>SUM(Q775:R775)</f>
        <v>97.3</v>
      </c>
      <c r="T775" s="5">
        <v>76.5</v>
      </c>
      <c r="U775" s="5">
        <v>20.8</v>
      </c>
      <c r="V775" s="5">
        <f>SUM(T775:U775)</f>
        <v>97.3</v>
      </c>
      <c r="W775" s="5"/>
      <c r="X775" s="5">
        <f>SUM(V775:W775)</f>
        <v>97.3</v>
      </c>
      <c r="Y775" s="5"/>
      <c r="Z775" s="5">
        <f>SUM(X775:Y775)</f>
        <v>97.3</v>
      </c>
      <c r="AA775" s="5"/>
      <c r="AB775" s="5">
        <f>SUM(Z775:AA775)</f>
        <v>97.3</v>
      </c>
      <c r="AC775" s="5"/>
      <c r="AD775" s="5">
        <f>SUM(AB775:AC775)</f>
        <v>97.3</v>
      </c>
      <c r="AE775" s="5">
        <v>76.5</v>
      </c>
      <c r="AF775" s="5">
        <v>20.8</v>
      </c>
      <c r="AG775" s="5">
        <f>SUM(AE775:AF775)</f>
        <v>97.3</v>
      </c>
      <c r="AH775" s="5"/>
      <c r="AI775" s="5">
        <f>SUM(AG775:AH775)</f>
        <v>97.3</v>
      </c>
      <c r="AJ775" s="5"/>
      <c r="AK775" s="5">
        <f>SUM(AI775:AJ775)</f>
        <v>97.3</v>
      </c>
      <c r="AL775" s="5"/>
      <c r="AM775" s="5">
        <f>SUM(AK775:AL775)</f>
        <v>97.3</v>
      </c>
    </row>
    <row r="776" spans="1:39" ht="15.75" hidden="1" outlineLevel="5" x14ac:dyDescent="0.2">
      <c r="A776" s="137" t="s">
        <v>381</v>
      </c>
      <c r="B776" s="137" t="s">
        <v>297</v>
      </c>
      <c r="C776" s="137" t="s">
        <v>428</v>
      </c>
      <c r="D776" s="137"/>
      <c r="E776" s="13" t="s">
        <v>429</v>
      </c>
      <c r="F776" s="4">
        <f t="shared" ref="F776:AM776" si="602">F777+F778</f>
        <v>100</v>
      </c>
      <c r="G776" s="4">
        <f t="shared" si="602"/>
        <v>0</v>
      </c>
      <c r="H776" s="4">
        <f t="shared" si="602"/>
        <v>100</v>
      </c>
      <c r="I776" s="4">
        <f t="shared" si="602"/>
        <v>0</v>
      </c>
      <c r="J776" s="4">
        <f t="shared" si="602"/>
        <v>0</v>
      </c>
      <c r="K776" s="4">
        <f t="shared" si="602"/>
        <v>0</v>
      </c>
      <c r="L776" s="4">
        <f t="shared" si="602"/>
        <v>100</v>
      </c>
      <c r="M776" s="4">
        <f t="shared" si="602"/>
        <v>0</v>
      </c>
      <c r="N776" s="4">
        <f t="shared" si="602"/>
        <v>100</v>
      </c>
      <c r="O776" s="4">
        <f t="shared" si="602"/>
        <v>0</v>
      </c>
      <c r="P776" s="4">
        <f t="shared" si="602"/>
        <v>0</v>
      </c>
      <c r="Q776" s="4">
        <f t="shared" si="602"/>
        <v>100</v>
      </c>
      <c r="R776" s="4">
        <f t="shared" si="602"/>
        <v>0</v>
      </c>
      <c r="S776" s="4">
        <f t="shared" si="602"/>
        <v>100</v>
      </c>
      <c r="T776" s="4">
        <f t="shared" si="602"/>
        <v>100</v>
      </c>
      <c r="U776" s="4">
        <f t="shared" si="602"/>
        <v>0</v>
      </c>
      <c r="V776" s="4">
        <f t="shared" si="602"/>
        <v>100</v>
      </c>
      <c r="W776" s="4">
        <f t="shared" si="602"/>
        <v>0</v>
      </c>
      <c r="X776" s="4">
        <f t="shared" si="602"/>
        <v>100</v>
      </c>
      <c r="Y776" s="4">
        <f t="shared" si="602"/>
        <v>0</v>
      </c>
      <c r="Z776" s="4">
        <f t="shared" si="602"/>
        <v>100</v>
      </c>
      <c r="AA776" s="4">
        <f t="shared" si="602"/>
        <v>0</v>
      </c>
      <c r="AB776" s="4">
        <f t="shared" si="602"/>
        <v>100</v>
      </c>
      <c r="AC776" s="4">
        <f t="shared" si="602"/>
        <v>0</v>
      </c>
      <c r="AD776" s="4">
        <f t="shared" si="602"/>
        <v>100</v>
      </c>
      <c r="AE776" s="4">
        <f t="shared" si="602"/>
        <v>100</v>
      </c>
      <c r="AF776" s="4">
        <f t="shared" si="602"/>
        <v>0</v>
      </c>
      <c r="AG776" s="4">
        <f t="shared" si="602"/>
        <v>100</v>
      </c>
      <c r="AH776" s="4">
        <f t="shared" si="602"/>
        <v>0</v>
      </c>
      <c r="AI776" s="4">
        <f t="shared" si="602"/>
        <v>100</v>
      </c>
      <c r="AJ776" s="4">
        <f t="shared" si="602"/>
        <v>0</v>
      </c>
      <c r="AK776" s="4">
        <f t="shared" si="602"/>
        <v>100</v>
      </c>
      <c r="AL776" s="4">
        <f t="shared" si="602"/>
        <v>0</v>
      </c>
      <c r="AM776" s="4">
        <f t="shared" si="602"/>
        <v>100</v>
      </c>
    </row>
    <row r="777" spans="1:39" ht="31.5" hidden="1" outlineLevel="7" x14ac:dyDescent="0.2">
      <c r="A777" s="138" t="s">
        <v>381</v>
      </c>
      <c r="B777" s="138" t="s">
        <v>297</v>
      </c>
      <c r="C777" s="138" t="s">
        <v>428</v>
      </c>
      <c r="D777" s="138" t="s">
        <v>11</v>
      </c>
      <c r="E777" s="11" t="s">
        <v>12</v>
      </c>
      <c r="F777" s="5">
        <v>25</v>
      </c>
      <c r="G777" s="5"/>
      <c r="H777" s="5">
        <f>SUM(F777:G777)</f>
        <v>25</v>
      </c>
      <c r="I777" s="5"/>
      <c r="J777" s="5"/>
      <c r="K777" s="5"/>
      <c r="L777" s="5">
        <f>SUM(H777:K777)</f>
        <v>25</v>
      </c>
      <c r="M777" s="5"/>
      <c r="N777" s="5">
        <f>SUM(L777:M777)</f>
        <v>25</v>
      </c>
      <c r="O777" s="5"/>
      <c r="P777" s="5"/>
      <c r="Q777" s="5">
        <f>SUM(N777:P777)</f>
        <v>25</v>
      </c>
      <c r="R777" s="5"/>
      <c r="S777" s="5">
        <f>SUM(Q777:R777)</f>
        <v>25</v>
      </c>
      <c r="T777" s="5">
        <v>25</v>
      </c>
      <c r="U777" s="5"/>
      <c r="V777" s="5">
        <f>SUM(T777:U777)</f>
        <v>25</v>
      </c>
      <c r="W777" s="5"/>
      <c r="X777" s="5">
        <f>SUM(V777:W777)</f>
        <v>25</v>
      </c>
      <c r="Y777" s="5"/>
      <c r="Z777" s="5">
        <f>SUM(X777:Y777)</f>
        <v>25</v>
      </c>
      <c r="AA777" s="5"/>
      <c r="AB777" s="5">
        <f>SUM(Z777:AA777)</f>
        <v>25</v>
      </c>
      <c r="AC777" s="5"/>
      <c r="AD777" s="5">
        <f>SUM(AB777:AC777)</f>
        <v>25</v>
      </c>
      <c r="AE777" s="5">
        <v>25</v>
      </c>
      <c r="AF777" s="5"/>
      <c r="AG777" s="5">
        <f>SUM(AE777:AF777)</f>
        <v>25</v>
      </c>
      <c r="AH777" s="5"/>
      <c r="AI777" s="5">
        <f>SUM(AG777:AH777)</f>
        <v>25</v>
      </c>
      <c r="AJ777" s="5"/>
      <c r="AK777" s="5">
        <f>SUM(AI777:AJ777)</f>
        <v>25</v>
      </c>
      <c r="AL777" s="5"/>
      <c r="AM777" s="5">
        <f>SUM(AK777:AL777)</f>
        <v>25</v>
      </c>
    </row>
    <row r="778" spans="1:39" ht="15.75" hidden="1" outlineLevel="7" x14ac:dyDescent="0.2">
      <c r="A778" s="138" t="s">
        <v>381</v>
      </c>
      <c r="B778" s="138" t="s">
        <v>297</v>
      </c>
      <c r="C778" s="138" t="s">
        <v>428</v>
      </c>
      <c r="D778" s="138" t="s">
        <v>33</v>
      </c>
      <c r="E778" s="11" t="s">
        <v>34</v>
      </c>
      <c r="F778" s="5">
        <v>75</v>
      </c>
      <c r="G778" s="5"/>
      <c r="H778" s="5">
        <f>SUM(F778:G778)</f>
        <v>75</v>
      </c>
      <c r="I778" s="5"/>
      <c r="J778" s="5"/>
      <c r="K778" s="5"/>
      <c r="L778" s="5">
        <f>SUM(H778:K778)</f>
        <v>75</v>
      </c>
      <c r="M778" s="5"/>
      <c r="N778" s="5">
        <f>SUM(L778:M778)</f>
        <v>75</v>
      </c>
      <c r="O778" s="5"/>
      <c r="P778" s="5"/>
      <c r="Q778" s="5">
        <f>SUM(N778:P778)</f>
        <v>75</v>
      </c>
      <c r="R778" s="5"/>
      <c r="S778" s="5">
        <f>SUM(Q778:R778)</f>
        <v>75</v>
      </c>
      <c r="T778" s="5">
        <v>75</v>
      </c>
      <c r="U778" s="5"/>
      <c r="V778" s="5">
        <f>SUM(T778:U778)</f>
        <v>75</v>
      </c>
      <c r="W778" s="5"/>
      <c r="X778" s="5">
        <f>SUM(V778:W778)</f>
        <v>75</v>
      </c>
      <c r="Y778" s="5"/>
      <c r="Z778" s="5">
        <f>SUM(X778:Y778)</f>
        <v>75</v>
      </c>
      <c r="AA778" s="5"/>
      <c r="AB778" s="5">
        <f>SUM(Z778:AA778)</f>
        <v>75</v>
      </c>
      <c r="AC778" s="5"/>
      <c r="AD778" s="5">
        <f>SUM(AB778:AC778)</f>
        <v>75</v>
      </c>
      <c r="AE778" s="5">
        <v>75</v>
      </c>
      <c r="AF778" s="5"/>
      <c r="AG778" s="5">
        <f>SUM(AE778:AF778)</f>
        <v>75</v>
      </c>
      <c r="AH778" s="5"/>
      <c r="AI778" s="5">
        <f>SUM(AG778:AH778)</f>
        <v>75</v>
      </c>
      <c r="AJ778" s="5"/>
      <c r="AK778" s="5">
        <f>SUM(AI778:AJ778)</f>
        <v>75</v>
      </c>
      <c r="AL778" s="5"/>
      <c r="AM778" s="5">
        <f>SUM(AK778:AL778)</f>
        <v>75</v>
      </c>
    </row>
    <row r="779" spans="1:39" ht="31.5" hidden="1" outlineLevel="3" x14ac:dyDescent="0.2">
      <c r="A779" s="137" t="s">
        <v>381</v>
      </c>
      <c r="B779" s="137" t="s">
        <v>297</v>
      </c>
      <c r="C779" s="137" t="s">
        <v>394</v>
      </c>
      <c r="D779" s="137"/>
      <c r="E779" s="13" t="s">
        <v>395</v>
      </c>
      <c r="F779" s="4">
        <f t="shared" ref="F779:AM779" si="603">F780+F786</f>
        <v>23792.2</v>
      </c>
      <c r="G779" s="4">
        <f t="shared" si="603"/>
        <v>0</v>
      </c>
      <c r="H779" s="4">
        <f t="shared" si="603"/>
        <v>23792.2</v>
      </c>
      <c r="I779" s="4">
        <f t="shared" si="603"/>
        <v>0</v>
      </c>
      <c r="J779" s="4">
        <f t="shared" si="603"/>
        <v>0</v>
      </c>
      <c r="K779" s="4">
        <f t="shared" si="603"/>
        <v>0</v>
      </c>
      <c r="L779" s="4">
        <f t="shared" si="603"/>
        <v>23792.2</v>
      </c>
      <c r="M779" s="4">
        <f t="shared" si="603"/>
        <v>-15.6</v>
      </c>
      <c r="N779" s="4">
        <f t="shared" si="603"/>
        <v>23776.600000000002</v>
      </c>
      <c r="O779" s="4">
        <f t="shared" si="603"/>
        <v>0</v>
      </c>
      <c r="P779" s="4">
        <f t="shared" si="603"/>
        <v>0</v>
      </c>
      <c r="Q779" s="4">
        <f t="shared" si="603"/>
        <v>23776.600000000002</v>
      </c>
      <c r="R779" s="4">
        <f t="shared" si="603"/>
        <v>0</v>
      </c>
      <c r="S779" s="4">
        <f t="shared" si="603"/>
        <v>23776.600000000002</v>
      </c>
      <c r="T779" s="4">
        <f t="shared" si="603"/>
        <v>21836.3</v>
      </c>
      <c r="U779" s="4">
        <f t="shared" si="603"/>
        <v>0</v>
      </c>
      <c r="V779" s="4">
        <f t="shared" si="603"/>
        <v>21836.3</v>
      </c>
      <c r="W779" s="4">
        <f t="shared" si="603"/>
        <v>0</v>
      </c>
      <c r="X779" s="4">
        <f t="shared" si="603"/>
        <v>21836.3</v>
      </c>
      <c r="Y779" s="4">
        <f t="shared" si="603"/>
        <v>0</v>
      </c>
      <c r="Z779" s="4">
        <f t="shared" si="603"/>
        <v>21836.3</v>
      </c>
      <c r="AA779" s="4">
        <f t="shared" si="603"/>
        <v>0</v>
      </c>
      <c r="AB779" s="4">
        <f t="shared" si="603"/>
        <v>21836.3</v>
      </c>
      <c r="AC779" s="4">
        <f t="shared" si="603"/>
        <v>0</v>
      </c>
      <c r="AD779" s="4">
        <f t="shared" si="603"/>
        <v>21836.3</v>
      </c>
      <c r="AE779" s="4">
        <f t="shared" si="603"/>
        <v>21341.599999999999</v>
      </c>
      <c r="AF779" s="4">
        <f t="shared" si="603"/>
        <v>0</v>
      </c>
      <c r="AG779" s="4">
        <f t="shared" si="603"/>
        <v>21341.599999999999</v>
      </c>
      <c r="AH779" s="4">
        <f t="shared" si="603"/>
        <v>0</v>
      </c>
      <c r="AI779" s="4">
        <f t="shared" si="603"/>
        <v>21341.599999999999</v>
      </c>
      <c r="AJ779" s="4">
        <f t="shared" si="603"/>
        <v>0</v>
      </c>
      <c r="AK779" s="4">
        <f t="shared" si="603"/>
        <v>21341.599999999999</v>
      </c>
      <c r="AL779" s="4">
        <f t="shared" si="603"/>
        <v>0</v>
      </c>
      <c r="AM779" s="4">
        <f t="shared" si="603"/>
        <v>21341.599999999999</v>
      </c>
    </row>
    <row r="780" spans="1:39" ht="31.5" hidden="1" outlineLevel="4" x14ac:dyDescent="0.2">
      <c r="A780" s="137" t="s">
        <v>381</v>
      </c>
      <c r="B780" s="137" t="s">
        <v>297</v>
      </c>
      <c r="C780" s="137" t="s">
        <v>396</v>
      </c>
      <c r="D780" s="137"/>
      <c r="E780" s="13" t="s">
        <v>57</v>
      </c>
      <c r="F780" s="4">
        <f t="shared" ref="F780:AM780" si="604">F781+F784</f>
        <v>23559.9</v>
      </c>
      <c r="G780" s="4">
        <f t="shared" si="604"/>
        <v>0</v>
      </c>
      <c r="H780" s="4">
        <f t="shared" si="604"/>
        <v>23559.9</v>
      </c>
      <c r="I780" s="4">
        <f t="shared" si="604"/>
        <v>0</v>
      </c>
      <c r="J780" s="4">
        <f t="shared" si="604"/>
        <v>0</v>
      </c>
      <c r="K780" s="4">
        <f t="shared" si="604"/>
        <v>0</v>
      </c>
      <c r="L780" s="4">
        <f t="shared" si="604"/>
        <v>23559.9</v>
      </c>
      <c r="M780" s="4">
        <f t="shared" si="604"/>
        <v>-15.6</v>
      </c>
      <c r="N780" s="4">
        <f t="shared" si="604"/>
        <v>23544.300000000003</v>
      </c>
      <c r="O780" s="4">
        <f t="shared" si="604"/>
        <v>0</v>
      </c>
      <c r="P780" s="4">
        <f t="shared" si="604"/>
        <v>0</v>
      </c>
      <c r="Q780" s="4">
        <f t="shared" si="604"/>
        <v>23544.300000000003</v>
      </c>
      <c r="R780" s="4">
        <f t="shared" si="604"/>
        <v>0</v>
      </c>
      <c r="S780" s="4">
        <f t="shared" si="604"/>
        <v>23544.300000000003</v>
      </c>
      <c r="T780" s="4">
        <f t="shared" si="604"/>
        <v>21604</v>
      </c>
      <c r="U780" s="4">
        <f t="shared" si="604"/>
        <v>0</v>
      </c>
      <c r="V780" s="4">
        <f t="shared" si="604"/>
        <v>21604</v>
      </c>
      <c r="W780" s="4">
        <f t="shared" si="604"/>
        <v>0</v>
      </c>
      <c r="X780" s="4">
        <f t="shared" si="604"/>
        <v>21604</v>
      </c>
      <c r="Y780" s="4">
        <f t="shared" si="604"/>
        <v>0</v>
      </c>
      <c r="Z780" s="4">
        <f t="shared" si="604"/>
        <v>21604</v>
      </c>
      <c r="AA780" s="4">
        <f t="shared" si="604"/>
        <v>0</v>
      </c>
      <c r="AB780" s="4">
        <f t="shared" si="604"/>
        <v>21604</v>
      </c>
      <c r="AC780" s="4">
        <f t="shared" si="604"/>
        <v>0</v>
      </c>
      <c r="AD780" s="4">
        <f t="shared" si="604"/>
        <v>21604</v>
      </c>
      <c r="AE780" s="4">
        <f t="shared" si="604"/>
        <v>21109.3</v>
      </c>
      <c r="AF780" s="4">
        <f t="shared" si="604"/>
        <v>0</v>
      </c>
      <c r="AG780" s="4">
        <f t="shared" si="604"/>
        <v>21109.3</v>
      </c>
      <c r="AH780" s="4">
        <f t="shared" si="604"/>
        <v>0</v>
      </c>
      <c r="AI780" s="4">
        <f t="shared" si="604"/>
        <v>21109.3</v>
      </c>
      <c r="AJ780" s="4">
        <f t="shared" si="604"/>
        <v>0</v>
      </c>
      <c r="AK780" s="4">
        <f t="shared" si="604"/>
        <v>21109.3</v>
      </c>
      <c r="AL780" s="4">
        <f t="shared" si="604"/>
        <v>0</v>
      </c>
      <c r="AM780" s="4">
        <f t="shared" si="604"/>
        <v>21109.3</v>
      </c>
    </row>
    <row r="781" spans="1:39" ht="15.75" hidden="1" outlineLevel="5" x14ac:dyDescent="0.2">
      <c r="A781" s="137" t="s">
        <v>381</v>
      </c>
      <c r="B781" s="137" t="s">
        <v>297</v>
      </c>
      <c r="C781" s="137" t="s">
        <v>430</v>
      </c>
      <c r="D781" s="137"/>
      <c r="E781" s="13" t="s">
        <v>59</v>
      </c>
      <c r="F781" s="4">
        <f t="shared" ref="F781:AM781" si="605">F782+F783</f>
        <v>10686.3</v>
      </c>
      <c r="G781" s="4">
        <f t="shared" si="605"/>
        <v>0</v>
      </c>
      <c r="H781" s="4">
        <f t="shared" si="605"/>
        <v>10686.3</v>
      </c>
      <c r="I781" s="4">
        <f t="shared" si="605"/>
        <v>0</v>
      </c>
      <c r="J781" s="4">
        <f t="shared" si="605"/>
        <v>0</v>
      </c>
      <c r="K781" s="4">
        <f t="shared" si="605"/>
        <v>0</v>
      </c>
      <c r="L781" s="4">
        <f t="shared" si="605"/>
        <v>10686.3</v>
      </c>
      <c r="M781" s="4">
        <f t="shared" si="605"/>
        <v>-15.6</v>
      </c>
      <c r="N781" s="4">
        <f t="shared" si="605"/>
        <v>10670.7</v>
      </c>
      <c r="O781" s="4">
        <f t="shared" si="605"/>
        <v>0</v>
      </c>
      <c r="P781" s="4">
        <f t="shared" si="605"/>
        <v>0</v>
      </c>
      <c r="Q781" s="4">
        <f t="shared" si="605"/>
        <v>10670.7</v>
      </c>
      <c r="R781" s="4">
        <f t="shared" si="605"/>
        <v>0</v>
      </c>
      <c r="S781" s="4">
        <f t="shared" si="605"/>
        <v>10670.7</v>
      </c>
      <c r="T781" s="4">
        <f t="shared" si="605"/>
        <v>10004</v>
      </c>
      <c r="U781" s="4">
        <f t="shared" si="605"/>
        <v>0</v>
      </c>
      <c r="V781" s="4">
        <f t="shared" si="605"/>
        <v>10004</v>
      </c>
      <c r="W781" s="4">
        <f t="shared" si="605"/>
        <v>0</v>
      </c>
      <c r="X781" s="4">
        <f t="shared" si="605"/>
        <v>10004</v>
      </c>
      <c r="Y781" s="4">
        <f t="shared" si="605"/>
        <v>0</v>
      </c>
      <c r="Z781" s="4">
        <f t="shared" si="605"/>
        <v>10004</v>
      </c>
      <c r="AA781" s="4">
        <f t="shared" si="605"/>
        <v>0</v>
      </c>
      <c r="AB781" s="4">
        <f t="shared" si="605"/>
        <v>10004</v>
      </c>
      <c r="AC781" s="4">
        <f t="shared" si="605"/>
        <v>0</v>
      </c>
      <c r="AD781" s="4">
        <f t="shared" si="605"/>
        <v>10004</v>
      </c>
      <c r="AE781" s="4">
        <f t="shared" si="605"/>
        <v>9509.2999999999993</v>
      </c>
      <c r="AF781" s="4">
        <f t="shared" si="605"/>
        <v>0</v>
      </c>
      <c r="AG781" s="4">
        <f t="shared" si="605"/>
        <v>9509.2999999999993</v>
      </c>
      <c r="AH781" s="4">
        <f t="shared" si="605"/>
        <v>0</v>
      </c>
      <c r="AI781" s="4">
        <f t="shared" si="605"/>
        <v>9509.2999999999993</v>
      </c>
      <c r="AJ781" s="4">
        <f t="shared" si="605"/>
        <v>0</v>
      </c>
      <c r="AK781" s="4">
        <f t="shared" si="605"/>
        <v>9509.2999999999993</v>
      </c>
      <c r="AL781" s="4">
        <f t="shared" si="605"/>
        <v>0</v>
      </c>
      <c r="AM781" s="4">
        <f t="shared" si="605"/>
        <v>9509.2999999999993</v>
      </c>
    </row>
    <row r="782" spans="1:39" ht="63" hidden="1" outlineLevel="7" x14ac:dyDescent="0.2">
      <c r="A782" s="138" t="s">
        <v>381</v>
      </c>
      <c r="B782" s="138" t="s">
        <v>297</v>
      </c>
      <c r="C782" s="138" t="s">
        <v>430</v>
      </c>
      <c r="D782" s="138" t="s">
        <v>8</v>
      </c>
      <c r="E782" s="11" t="s">
        <v>9</v>
      </c>
      <c r="F782" s="5">
        <v>10587</v>
      </c>
      <c r="G782" s="5"/>
      <c r="H782" s="5">
        <f>SUM(F782:G782)</f>
        <v>10587</v>
      </c>
      <c r="I782" s="5"/>
      <c r="J782" s="5"/>
      <c r="K782" s="5"/>
      <c r="L782" s="5">
        <f>SUM(H782:K782)</f>
        <v>10587</v>
      </c>
      <c r="M782" s="5"/>
      <c r="N782" s="5">
        <f>SUM(L782:M782)</f>
        <v>10587</v>
      </c>
      <c r="O782" s="5"/>
      <c r="P782" s="5"/>
      <c r="Q782" s="5">
        <f>SUM(N782:P782)</f>
        <v>10587</v>
      </c>
      <c r="R782" s="5"/>
      <c r="S782" s="5">
        <f>SUM(Q782:R782)</f>
        <v>10587</v>
      </c>
      <c r="T782" s="5">
        <v>9904.7000000000007</v>
      </c>
      <c r="U782" s="5"/>
      <c r="V782" s="5">
        <f>SUM(T782:U782)</f>
        <v>9904.7000000000007</v>
      </c>
      <c r="W782" s="5"/>
      <c r="X782" s="5">
        <f>SUM(V782:W782)</f>
        <v>9904.7000000000007</v>
      </c>
      <c r="Y782" s="5"/>
      <c r="Z782" s="5">
        <f>SUM(X782:Y782)</f>
        <v>9904.7000000000007</v>
      </c>
      <c r="AA782" s="5"/>
      <c r="AB782" s="5">
        <f>SUM(Z782:AA782)</f>
        <v>9904.7000000000007</v>
      </c>
      <c r="AC782" s="5"/>
      <c r="AD782" s="5">
        <f>SUM(AB782:AC782)</f>
        <v>9904.7000000000007</v>
      </c>
      <c r="AE782" s="5">
        <v>9410</v>
      </c>
      <c r="AF782" s="5"/>
      <c r="AG782" s="5">
        <f>SUM(AE782:AF782)</f>
        <v>9410</v>
      </c>
      <c r="AH782" s="5"/>
      <c r="AI782" s="5">
        <f>SUM(AG782:AH782)</f>
        <v>9410</v>
      </c>
      <c r="AJ782" s="5"/>
      <c r="AK782" s="5">
        <f>SUM(AI782:AJ782)</f>
        <v>9410</v>
      </c>
      <c r="AL782" s="5"/>
      <c r="AM782" s="5">
        <f>SUM(AK782:AL782)</f>
        <v>9410</v>
      </c>
    </row>
    <row r="783" spans="1:39" ht="31.5" hidden="1" outlineLevel="7" x14ac:dyDescent="0.2">
      <c r="A783" s="138" t="s">
        <v>381</v>
      </c>
      <c r="B783" s="138" t="s">
        <v>297</v>
      </c>
      <c r="C783" s="138" t="s">
        <v>430</v>
      </c>
      <c r="D783" s="138" t="s">
        <v>11</v>
      </c>
      <c r="E783" s="11" t="s">
        <v>12</v>
      </c>
      <c r="F783" s="5">
        <v>99.3</v>
      </c>
      <c r="G783" s="5"/>
      <c r="H783" s="5">
        <f>SUM(F783:G783)</f>
        <v>99.3</v>
      </c>
      <c r="I783" s="5"/>
      <c r="J783" s="5"/>
      <c r="K783" s="5"/>
      <c r="L783" s="5">
        <f>SUM(H783:K783)</f>
        <v>99.3</v>
      </c>
      <c r="M783" s="5">
        <v>-15.6</v>
      </c>
      <c r="N783" s="5">
        <f>SUM(L783:M783)</f>
        <v>83.7</v>
      </c>
      <c r="O783" s="5"/>
      <c r="P783" s="5"/>
      <c r="Q783" s="5">
        <f>SUM(N783:P783)</f>
        <v>83.7</v>
      </c>
      <c r="R783" s="5"/>
      <c r="S783" s="5">
        <f>SUM(Q783:R783)</f>
        <v>83.7</v>
      </c>
      <c r="T783" s="5">
        <v>99.3</v>
      </c>
      <c r="U783" s="5"/>
      <c r="V783" s="5">
        <f>SUM(T783:U783)</f>
        <v>99.3</v>
      </c>
      <c r="W783" s="5"/>
      <c r="X783" s="5">
        <f>SUM(V783:W783)</f>
        <v>99.3</v>
      </c>
      <c r="Y783" s="5"/>
      <c r="Z783" s="5">
        <f>SUM(X783:Y783)</f>
        <v>99.3</v>
      </c>
      <c r="AA783" s="5"/>
      <c r="AB783" s="5">
        <f>SUM(Z783:AA783)</f>
        <v>99.3</v>
      </c>
      <c r="AC783" s="5"/>
      <c r="AD783" s="5">
        <f>SUM(AB783:AC783)</f>
        <v>99.3</v>
      </c>
      <c r="AE783" s="5">
        <v>99.3</v>
      </c>
      <c r="AF783" s="5"/>
      <c r="AG783" s="5">
        <f>SUM(AE783:AF783)</f>
        <v>99.3</v>
      </c>
      <c r="AH783" s="5"/>
      <c r="AI783" s="5">
        <f>SUM(AG783:AH783)</f>
        <v>99.3</v>
      </c>
      <c r="AJ783" s="5"/>
      <c r="AK783" s="5">
        <f>SUM(AI783:AJ783)</f>
        <v>99.3</v>
      </c>
      <c r="AL783" s="5"/>
      <c r="AM783" s="5">
        <f>SUM(AK783:AL783)</f>
        <v>99.3</v>
      </c>
    </row>
    <row r="784" spans="1:39" ht="15.75" hidden="1" outlineLevel="5" x14ac:dyDescent="0.2">
      <c r="A784" s="137" t="s">
        <v>381</v>
      </c>
      <c r="B784" s="137" t="s">
        <v>297</v>
      </c>
      <c r="C784" s="137" t="s">
        <v>431</v>
      </c>
      <c r="D784" s="137"/>
      <c r="E784" s="13" t="s">
        <v>296</v>
      </c>
      <c r="F784" s="4">
        <f t="shared" ref="F784:AM784" si="606">F785</f>
        <v>12873.6</v>
      </c>
      <c r="G784" s="4">
        <f t="shared" si="606"/>
        <v>0</v>
      </c>
      <c r="H784" s="4">
        <f t="shared" si="606"/>
        <v>12873.6</v>
      </c>
      <c r="I784" s="4">
        <f t="shared" si="606"/>
        <v>0</v>
      </c>
      <c r="J784" s="4">
        <f t="shared" si="606"/>
        <v>0</v>
      </c>
      <c r="K784" s="4">
        <f t="shared" si="606"/>
        <v>0</v>
      </c>
      <c r="L784" s="4">
        <f t="shared" si="606"/>
        <v>12873.6</v>
      </c>
      <c r="M784" s="4">
        <f t="shared" si="606"/>
        <v>0</v>
      </c>
      <c r="N784" s="4">
        <f t="shared" si="606"/>
        <v>12873.6</v>
      </c>
      <c r="O784" s="4">
        <f t="shared" si="606"/>
        <v>0</v>
      </c>
      <c r="P784" s="4">
        <f t="shared" si="606"/>
        <v>0</v>
      </c>
      <c r="Q784" s="4">
        <f t="shared" si="606"/>
        <v>12873.6</v>
      </c>
      <c r="R784" s="4">
        <f t="shared" si="606"/>
        <v>0</v>
      </c>
      <c r="S784" s="4">
        <f t="shared" si="606"/>
        <v>12873.6</v>
      </c>
      <c r="T784" s="4">
        <f t="shared" si="606"/>
        <v>11600</v>
      </c>
      <c r="U784" s="4">
        <f t="shared" si="606"/>
        <v>0</v>
      </c>
      <c r="V784" s="4">
        <f t="shared" si="606"/>
        <v>11600</v>
      </c>
      <c r="W784" s="4">
        <f t="shared" si="606"/>
        <v>0</v>
      </c>
      <c r="X784" s="4">
        <f t="shared" si="606"/>
        <v>11600</v>
      </c>
      <c r="Y784" s="4">
        <f t="shared" si="606"/>
        <v>0</v>
      </c>
      <c r="Z784" s="4">
        <f t="shared" si="606"/>
        <v>11600</v>
      </c>
      <c r="AA784" s="4">
        <f t="shared" si="606"/>
        <v>0</v>
      </c>
      <c r="AB784" s="4">
        <f t="shared" si="606"/>
        <v>11600</v>
      </c>
      <c r="AC784" s="4">
        <f t="shared" si="606"/>
        <v>0</v>
      </c>
      <c r="AD784" s="4">
        <f t="shared" si="606"/>
        <v>11600</v>
      </c>
      <c r="AE784" s="4">
        <f t="shared" si="606"/>
        <v>11600</v>
      </c>
      <c r="AF784" s="4">
        <f t="shared" si="606"/>
        <v>0</v>
      </c>
      <c r="AG784" s="4">
        <f t="shared" si="606"/>
        <v>11600</v>
      </c>
      <c r="AH784" s="4">
        <f t="shared" si="606"/>
        <v>0</v>
      </c>
      <c r="AI784" s="4">
        <f t="shared" si="606"/>
        <v>11600</v>
      </c>
      <c r="AJ784" s="4">
        <f t="shared" si="606"/>
        <v>0</v>
      </c>
      <c r="AK784" s="4">
        <f t="shared" si="606"/>
        <v>11600</v>
      </c>
      <c r="AL784" s="4">
        <f t="shared" si="606"/>
        <v>0</v>
      </c>
      <c r="AM784" s="4">
        <f t="shared" si="606"/>
        <v>11600</v>
      </c>
    </row>
    <row r="785" spans="1:39" ht="31.5" hidden="1" outlineLevel="7" x14ac:dyDescent="0.2">
      <c r="A785" s="138" t="s">
        <v>381</v>
      </c>
      <c r="B785" s="138" t="s">
        <v>297</v>
      </c>
      <c r="C785" s="138" t="s">
        <v>431</v>
      </c>
      <c r="D785" s="138" t="s">
        <v>92</v>
      </c>
      <c r="E785" s="11" t="s">
        <v>93</v>
      </c>
      <c r="F785" s="5">
        <v>12873.6</v>
      </c>
      <c r="G785" s="5"/>
      <c r="H785" s="5">
        <f>SUM(F785:G785)</f>
        <v>12873.6</v>
      </c>
      <c r="I785" s="5"/>
      <c r="J785" s="5"/>
      <c r="K785" s="5"/>
      <c r="L785" s="5">
        <f>SUM(H785:K785)</f>
        <v>12873.6</v>
      </c>
      <c r="M785" s="5"/>
      <c r="N785" s="5">
        <f>SUM(L785:M785)</f>
        <v>12873.6</v>
      </c>
      <c r="O785" s="5"/>
      <c r="P785" s="5"/>
      <c r="Q785" s="5">
        <f>SUM(N785:P785)</f>
        <v>12873.6</v>
      </c>
      <c r="R785" s="5"/>
      <c r="S785" s="5">
        <f>SUM(Q785:R785)</f>
        <v>12873.6</v>
      </c>
      <c r="T785" s="5">
        <v>11600</v>
      </c>
      <c r="U785" s="5"/>
      <c r="V785" s="5">
        <f>SUM(T785:U785)</f>
        <v>11600</v>
      </c>
      <c r="W785" s="5"/>
      <c r="X785" s="5">
        <f>SUM(V785:W785)</f>
        <v>11600</v>
      </c>
      <c r="Y785" s="5"/>
      <c r="Z785" s="5">
        <f>SUM(X785:Y785)</f>
        <v>11600</v>
      </c>
      <c r="AA785" s="5"/>
      <c r="AB785" s="5">
        <f>SUM(Z785:AA785)</f>
        <v>11600</v>
      </c>
      <c r="AC785" s="5"/>
      <c r="AD785" s="5">
        <f>SUM(AB785:AC785)</f>
        <v>11600</v>
      </c>
      <c r="AE785" s="5">
        <v>11600</v>
      </c>
      <c r="AF785" s="5"/>
      <c r="AG785" s="5">
        <f>SUM(AE785:AF785)</f>
        <v>11600</v>
      </c>
      <c r="AH785" s="5"/>
      <c r="AI785" s="5">
        <f>SUM(AG785:AH785)</f>
        <v>11600</v>
      </c>
      <c r="AJ785" s="5"/>
      <c r="AK785" s="5">
        <f>SUM(AI785:AJ785)</f>
        <v>11600</v>
      </c>
      <c r="AL785" s="5"/>
      <c r="AM785" s="5">
        <f>SUM(AK785:AL785)</f>
        <v>11600</v>
      </c>
    </row>
    <row r="786" spans="1:39" ht="31.5" hidden="1" outlineLevel="4" x14ac:dyDescent="0.2">
      <c r="A786" s="137" t="s">
        <v>381</v>
      </c>
      <c r="B786" s="137" t="s">
        <v>297</v>
      </c>
      <c r="C786" s="137" t="s">
        <v>399</v>
      </c>
      <c r="D786" s="137"/>
      <c r="E786" s="13" t="s">
        <v>400</v>
      </c>
      <c r="F786" s="4">
        <f t="shared" ref="F786:AM786" si="607">F787</f>
        <v>232.3</v>
      </c>
      <c r="G786" s="4">
        <f t="shared" si="607"/>
        <v>0</v>
      </c>
      <c r="H786" s="4">
        <f t="shared" si="607"/>
        <v>232.3</v>
      </c>
      <c r="I786" s="4">
        <f t="shared" si="607"/>
        <v>0</v>
      </c>
      <c r="J786" s="4">
        <f t="shared" si="607"/>
        <v>0</v>
      </c>
      <c r="K786" s="4">
        <f t="shared" si="607"/>
        <v>0</v>
      </c>
      <c r="L786" s="4">
        <f t="shared" si="607"/>
        <v>232.3</v>
      </c>
      <c r="M786" s="4">
        <f t="shared" si="607"/>
        <v>0</v>
      </c>
      <c r="N786" s="4">
        <f t="shared" si="607"/>
        <v>232.3</v>
      </c>
      <c r="O786" s="4">
        <f t="shared" si="607"/>
        <v>0</v>
      </c>
      <c r="P786" s="4">
        <f t="shared" si="607"/>
        <v>0</v>
      </c>
      <c r="Q786" s="4">
        <f t="shared" si="607"/>
        <v>232.3</v>
      </c>
      <c r="R786" s="4">
        <f t="shared" si="607"/>
        <v>0</v>
      </c>
      <c r="S786" s="4">
        <f t="shared" si="607"/>
        <v>232.3</v>
      </c>
      <c r="T786" s="4">
        <f t="shared" si="607"/>
        <v>232.3</v>
      </c>
      <c r="U786" s="4">
        <f t="shared" si="607"/>
        <v>0</v>
      </c>
      <c r="V786" s="4">
        <f t="shared" si="607"/>
        <v>232.3</v>
      </c>
      <c r="W786" s="4">
        <f t="shared" si="607"/>
        <v>0</v>
      </c>
      <c r="X786" s="4">
        <f t="shared" si="607"/>
        <v>232.3</v>
      </c>
      <c r="Y786" s="4">
        <f t="shared" si="607"/>
        <v>0</v>
      </c>
      <c r="Z786" s="4">
        <f t="shared" si="607"/>
        <v>232.3</v>
      </c>
      <c r="AA786" s="4">
        <f t="shared" si="607"/>
        <v>0</v>
      </c>
      <c r="AB786" s="4">
        <f t="shared" si="607"/>
        <v>232.3</v>
      </c>
      <c r="AC786" s="4">
        <f t="shared" si="607"/>
        <v>0</v>
      </c>
      <c r="AD786" s="4">
        <f t="shared" si="607"/>
        <v>232.3</v>
      </c>
      <c r="AE786" s="4">
        <f t="shared" si="607"/>
        <v>232.3</v>
      </c>
      <c r="AF786" s="4">
        <f t="shared" si="607"/>
        <v>0</v>
      </c>
      <c r="AG786" s="4">
        <f t="shared" si="607"/>
        <v>232.3</v>
      </c>
      <c r="AH786" s="4">
        <f t="shared" si="607"/>
        <v>0</v>
      </c>
      <c r="AI786" s="4">
        <f t="shared" si="607"/>
        <v>232.3</v>
      </c>
      <c r="AJ786" s="4">
        <f t="shared" si="607"/>
        <v>0</v>
      </c>
      <c r="AK786" s="4">
        <f t="shared" si="607"/>
        <v>232.3</v>
      </c>
      <c r="AL786" s="4">
        <f t="shared" si="607"/>
        <v>0</v>
      </c>
      <c r="AM786" s="4">
        <f t="shared" si="607"/>
        <v>232.3</v>
      </c>
    </row>
    <row r="787" spans="1:39" ht="31.5" hidden="1" outlineLevel="5" x14ac:dyDescent="0.2">
      <c r="A787" s="137" t="s">
        <v>381</v>
      </c>
      <c r="B787" s="137" t="s">
        <v>297</v>
      </c>
      <c r="C787" s="137" t="s">
        <v>403</v>
      </c>
      <c r="D787" s="137"/>
      <c r="E787" s="13" t="s">
        <v>404</v>
      </c>
      <c r="F787" s="4">
        <f t="shared" ref="F787:AM787" si="608">F788+F789</f>
        <v>232.3</v>
      </c>
      <c r="G787" s="4">
        <f t="shared" si="608"/>
        <v>0</v>
      </c>
      <c r="H787" s="4">
        <f t="shared" si="608"/>
        <v>232.3</v>
      </c>
      <c r="I787" s="4">
        <f t="shared" si="608"/>
        <v>0</v>
      </c>
      <c r="J787" s="4">
        <f t="shared" si="608"/>
        <v>0</v>
      </c>
      <c r="K787" s="4">
        <f t="shared" si="608"/>
        <v>0</v>
      </c>
      <c r="L787" s="4">
        <f t="shared" si="608"/>
        <v>232.3</v>
      </c>
      <c r="M787" s="4">
        <f t="shared" si="608"/>
        <v>0</v>
      </c>
      <c r="N787" s="4">
        <f t="shared" si="608"/>
        <v>232.3</v>
      </c>
      <c r="O787" s="4">
        <f t="shared" si="608"/>
        <v>0</v>
      </c>
      <c r="P787" s="4">
        <f t="shared" si="608"/>
        <v>0</v>
      </c>
      <c r="Q787" s="4">
        <f t="shared" si="608"/>
        <v>232.3</v>
      </c>
      <c r="R787" s="4">
        <f t="shared" si="608"/>
        <v>0</v>
      </c>
      <c r="S787" s="4">
        <f t="shared" si="608"/>
        <v>232.3</v>
      </c>
      <c r="T787" s="4">
        <f t="shared" si="608"/>
        <v>232.3</v>
      </c>
      <c r="U787" s="4">
        <f t="shared" si="608"/>
        <v>0</v>
      </c>
      <c r="V787" s="4">
        <f t="shared" si="608"/>
        <v>232.3</v>
      </c>
      <c r="W787" s="4">
        <f t="shared" si="608"/>
        <v>0</v>
      </c>
      <c r="X787" s="4">
        <f t="shared" si="608"/>
        <v>232.3</v>
      </c>
      <c r="Y787" s="4">
        <f t="shared" si="608"/>
        <v>0</v>
      </c>
      <c r="Z787" s="4">
        <f t="shared" si="608"/>
        <v>232.3</v>
      </c>
      <c r="AA787" s="4">
        <f t="shared" si="608"/>
        <v>0</v>
      </c>
      <c r="AB787" s="4">
        <f t="shared" si="608"/>
        <v>232.3</v>
      </c>
      <c r="AC787" s="4">
        <f t="shared" si="608"/>
        <v>0</v>
      </c>
      <c r="AD787" s="4">
        <f t="shared" si="608"/>
        <v>232.3</v>
      </c>
      <c r="AE787" s="4">
        <f t="shared" si="608"/>
        <v>232.3</v>
      </c>
      <c r="AF787" s="4">
        <f t="shared" si="608"/>
        <v>0</v>
      </c>
      <c r="AG787" s="4">
        <f t="shared" si="608"/>
        <v>232.3</v>
      </c>
      <c r="AH787" s="4">
        <f t="shared" si="608"/>
        <v>0</v>
      </c>
      <c r="AI787" s="4">
        <f t="shared" si="608"/>
        <v>232.3</v>
      </c>
      <c r="AJ787" s="4">
        <f t="shared" si="608"/>
        <v>0</v>
      </c>
      <c r="AK787" s="4">
        <f t="shared" si="608"/>
        <v>232.3</v>
      </c>
      <c r="AL787" s="4">
        <f t="shared" si="608"/>
        <v>0</v>
      </c>
      <c r="AM787" s="4">
        <f t="shared" si="608"/>
        <v>232.3</v>
      </c>
    </row>
    <row r="788" spans="1:39" ht="31.5" hidden="1" outlineLevel="7" x14ac:dyDescent="0.2">
      <c r="A788" s="138" t="s">
        <v>381</v>
      </c>
      <c r="B788" s="138" t="s">
        <v>297</v>
      </c>
      <c r="C788" s="138" t="s">
        <v>403</v>
      </c>
      <c r="D788" s="138" t="s">
        <v>11</v>
      </c>
      <c r="E788" s="11" t="s">
        <v>12</v>
      </c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  <c r="AI788" s="5"/>
      <c r="AJ788" s="5"/>
      <c r="AK788" s="5"/>
      <c r="AL788" s="5"/>
      <c r="AM788" s="5"/>
    </row>
    <row r="789" spans="1:39" ht="31.5" hidden="1" outlineLevel="7" x14ac:dyDescent="0.2">
      <c r="A789" s="138" t="s">
        <v>381</v>
      </c>
      <c r="B789" s="138" t="s">
        <v>297</v>
      </c>
      <c r="C789" s="138" t="s">
        <v>403</v>
      </c>
      <c r="D789" s="138" t="s">
        <v>92</v>
      </c>
      <c r="E789" s="11" t="s">
        <v>93</v>
      </c>
      <c r="F789" s="5">
        <v>232.3</v>
      </c>
      <c r="G789" s="5"/>
      <c r="H789" s="5">
        <f>SUM(F789:G789)</f>
        <v>232.3</v>
      </c>
      <c r="I789" s="5"/>
      <c r="J789" s="5"/>
      <c r="K789" s="5"/>
      <c r="L789" s="5">
        <f>SUM(H789:K789)</f>
        <v>232.3</v>
      </c>
      <c r="M789" s="5"/>
      <c r="N789" s="5">
        <f>SUM(L789:M789)</f>
        <v>232.3</v>
      </c>
      <c r="O789" s="5"/>
      <c r="P789" s="5"/>
      <c r="Q789" s="5">
        <f>SUM(N789:P789)</f>
        <v>232.3</v>
      </c>
      <c r="R789" s="5"/>
      <c r="S789" s="5">
        <f>SUM(Q789:R789)</f>
        <v>232.3</v>
      </c>
      <c r="T789" s="5">
        <v>232.3</v>
      </c>
      <c r="U789" s="5"/>
      <c r="V789" s="5">
        <f>SUM(T789:U789)</f>
        <v>232.3</v>
      </c>
      <c r="W789" s="5"/>
      <c r="X789" s="5">
        <f>SUM(V789:W789)</f>
        <v>232.3</v>
      </c>
      <c r="Y789" s="5"/>
      <c r="Z789" s="5">
        <f>SUM(X789:Y789)</f>
        <v>232.3</v>
      </c>
      <c r="AA789" s="5"/>
      <c r="AB789" s="5">
        <f>SUM(Z789:AA789)</f>
        <v>232.3</v>
      </c>
      <c r="AC789" s="5"/>
      <c r="AD789" s="5">
        <f>SUM(AB789:AC789)</f>
        <v>232.3</v>
      </c>
      <c r="AE789" s="5">
        <v>232.3</v>
      </c>
      <c r="AF789" s="5"/>
      <c r="AG789" s="5">
        <f>SUM(AE789:AF789)</f>
        <v>232.3</v>
      </c>
      <c r="AH789" s="5"/>
      <c r="AI789" s="5">
        <f>SUM(AG789:AH789)</f>
        <v>232.3</v>
      </c>
      <c r="AJ789" s="5"/>
      <c r="AK789" s="5">
        <f>SUM(AI789:AJ789)</f>
        <v>232.3</v>
      </c>
      <c r="AL789" s="5"/>
      <c r="AM789" s="5">
        <f>SUM(AK789:AL789)</f>
        <v>232.3</v>
      </c>
    </row>
    <row r="790" spans="1:39" ht="47.25" hidden="1" outlineLevel="2" x14ac:dyDescent="0.2">
      <c r="A790" s="137" t="s">
        <v>381</v>
      </c>
      <c r="B790" s="137" t="s">
        <v>297</v>
      </c>
      <c r="C790" s="137" t="s">
        <v>76</v>
      </c>
      <c r="D790" s="137"/>
      <c r="E790" s="13" t="s">
        <v>77</v>
      </c>
      <c r="F790" s="4">
        <f t="shared" ref="F790:U790" si="609">F791</f>
        <v>95</v>
      </c>
      <c r="G790" s="4">
        <f t="shared" si="609"/>
        <v>0</v>
      </c>
      <c r="H790" s="4">
        <f t="shared" si="609"/>
        <v>95</v>
      </c>
      <c r="I790" s="4">
        <f t="shared" si="609"/>
        <v>0</v>
      </c>
      <c r="J790" s="4">
        <f t="shared" si="609"/>
        <v>0</v>
      </c>
      <c r="K790" s="4">
        <f t="shared" si="609"/>
        <v>0</v>
      </c>
      <c r="L790" s="4">
        <f t="shared" si="609"/>
        <v>95</v>
      </c>
      <c r="M790" s="4">
        <f t="shared" si="609"/>
        <v>0</v>
      </c>
      <c r="N790" s="4">
        <f t="shared" si="609"/>
        <v>95</v>
      </c>
      <c r="O790" s="4">
        <f t="shared" si="609"/>
        <v>0</v>
      </c>
      <c r="P790" s="4">
        <f t="shared" si="609"/>
        <v>0</v>
      </c>
      <c r="Q790" s="4">
        <f t="shared" si="609"/>
        <v>95</v>
      </c>
      <c r="R790" s="4">
        <f t="shared" si="609"/>
        <v>0</v>
      </c>
      <c r="S790" s="4">
        <f t="shared" si="609"/>
        <v>95</v>
      </c>
      <c r="T790" s="4">
        <f t="shared" si="609"/>
        <v>0</v>
      </c>
      <c r="U790" s="4">
        <f t="shared" si="609"/>
        <v>0</v>
      </c>
      <c r="V790" s="4"/>
      <c r="W790" s="4">
        <f t="shared" ref="W790:AF790" si="610">W791</f>
        <v>0</v>
      </c>
      <c r="X790" s="4">
        <f t="shared" si="610"/>
        <v>0</v>
      </c>
      <c r="Y790" s="4">
        <f t="shared" si="610"/>
        <v>0</v>
      </c>
      <c r="Z790" s="4">
        <f t="shared" si="610"/>
        <v>0</v>
      </c>
      <c r="AA790" s="4">
        <f t="shared" si="610"/>
        <v>0</v>
      </c>
      <c r="AB790" s="4">
        <f t="shared" si="610"/>
        <v>0</v>
      </c>
      <c r="AC790" s="4">
        <f t="shared" si="610"/>
        <v>0</v>
      </c>
      <c r="AD790" s="4">
        <f t="shared" si="610"/>
        <v>0</v>
      </c>
      <c r="AE790" s="4">
        <f t="shared" si="610"/>
        <v>0</v>
      </c>
      <c r="AF790" s="4">
        <f t="shared" si="610"/>
        <v>0</v>
      </c>
      <c r="AG790" s="4"/>
      <c r="AH790" s="4">
        <f t="shared" ref="AH790:AM790" si="611">AH791</f>
        <v>0</v>
      </c>
      <c r="AI790" s="4">
        <f t="shared" si="611"/>
        <v>0</v>
      </c>
      <c r="AJ790" s="4">
        <f t="shared" si="611"/>
        <v>0</v>
      </c>
      <c r="AK790" s="4">
        <f t="shared" si="611"/>
        <v>0</v>
      </c>
      <c r="AL790" s="4">
        <f t="shared" si="611"/>
        <v>0</v>
      </c>
      <c r="AM790" s="4">
        <f t="shared" si="611"/>
        <v>0</v>
      </c>
    </row>
    <row r="791" spans="1:39" ht="31.5" hidden="1" outlineLevel="3" x14ac:dyDescent="0.2">
      <c r="A791" s="137" t="s">
        <v>381</v>
      </c>
      <c r="B791" s="137" t="s">
        <v>297</v>
      </c>
      <c r="C791" s="137" t="s">
        <v>78</v>
      </c>
      <c r="D791" s="137"/>
      <c r="E791" s="13" t="s">
        <v>79</v>
      </c>
      <c r="F791" s="4">
        <f t="shared" ref="F791:U791" si="612">F792+F795</f>
        <v>95</v>
      </c>
      <c r="G791" s="4">
        <f t="shared" si="612"/>
        <v>0</v>
      </c>
      <c r="H791" s="4">
        <f t="shared" si="612"/>
        <v>95</v>
      </c>
      <c r="I791" s="4">
        <f t="shared" si="612"/>
        <v>0</v>
      </c>
      <c r="J791" s="4">
        <f t="shared" si="612"/>
        <v>0</v>
      </c>
      <c r="K791" s="4">
        <f t="shared" si="612"/>
        <v>0</v>
      </c>
      <c r="L791" s="4">
        <f t="shared" si="612"/>
        <v>95</v>
      </c>
      <c r="M791" s="4">
        <f t="shared" si="612"/>
        <v>0</v>
      </c>
      <c r="N791" s="4">
        <f t="shared" si="612"/>
        <v>95</v>
      </c>
      <c r="O791" s="4">
        <f t="shared" si="612"/>
        <v>0</v>
      </c>
      <c r="P791" s="4">
        <f t="shared" si="612"/>
        <v>0</v>
      </c>
      <c r="Q791" s="4">
        <f t="shared" si="612"/>
        <v>95</v>
      </c>
      <c r="R791" s="4">
        <f t="shared" si="612"/>
        <v>0</v>
      </c>
      <c r="S791" s="4">
        <f t="shared" si="612"/>
        <v>95</v>
      </c>
      <c r="T791" s="4">
        <f t="shared" si="612"/>
        <v>0</v>
      </c>
      <c r="U791" s="4">
        <f t="shared" si="612"/>
        <v>0</v>
      </c>
      <c r="V791" s="4"/>
      <c r="W791" s="4">
        <f t="shared" ref="W791:AF791" si="613">W792+W795</f>
        <v>0</v>
      </c>
      <c r="X791" s="4">
        <f t="shared" si="613"/>
        <v>0</v>
      </c>
      <c r="Y791" s="4">
        <f t="shared" si="613"/>
        <v>0</v>
      </c>
      <c r="Z791" s="4">
        <f t="shared" si="613"/>
        <v>0</v>
      </c>
      <c r="AA791" s="4">
        <f t="shared" si="613"/>
        <v>0</v>
      </c>
      <c r="AB791" s="4">
        <f t="shared" si="613"/>
        <v>0</v>
      </c>
      <c r="AC791" s="4">
        <f t="shared" si="613"/>
        <v>0</v>
      </c>
      <c r="AD791" s="4">
        <f t="shared" si="613"/>
        <v>0</v>
      </c>
      <c r="AE791" s="4">
        <f t="shared" si="613"/>
        <v>0</v>
      </c>
      <c r="AF791" s="4">
        <f t="shared" si="613"/>
        <v>0</v>
      </c>
      <c r="AG791" s="4"/>
      <c r="AH791" s="4">
        <f t="shared" ref="AH791:AM791" si="614">AH792+AH795</f>
        <v>0</v>
      </c>
      <c r="AI791" s="4">
        <f t="shared" si="614"/>
        <v>0</v>
      </c>
      <c r="AJ791" s="4">
        <f t="shared" si="614"/>
        <v>0</v>
      </c>
      <c r="AK791" s="4">
        <f t="shared" si="614"/>
        <v>0</v>
      </c>
      <c r="AL791" s="4">
        <f t="shared" si="614"/>
        <v>0</v>
      </c>
      <c r="AM791" s="4">
        <f t="shared" si="614"/>
        <v>0</v>
      </c>
    </row>
    <row r="792" spans="1:39" ht="31.5" hidden="1" outlineLevel="4" x14ac:dyDescent="0.2">
      <c r="A792" s="137" t="s">
        <v>381</v>
      </c>
      <c r="B792" s="137" t="s">
        <v>297</v>
      </c>
      <c r="C792" s="137" t="s">
        <v>147</v>
      </c>
      <c r="D792" s="137"/>
      <c r="E792" s="13" t="s">
        <v>148</v>
      </c>
      <c r="F792" s="4">
        <f t="shared" ref="F792:U793" si="615">F793</f>
        <v>65</v>
      </c>
      <c r="G792" s="4">
        <f t="shared" si="615"/>
        <v>0</v>
      </c>
      <c r="H792" s="4">
        <f t="shared" si="615"/>
        <v>65</v>
      </c>
      <c r="I792" s="4">
        <f t="shared" si="615"/>
        <v>0</v>
      </c>
      <c r="J792" s="4">
        <f t="shared" si="615"/>
        <v>0</v>
      </c>
      <c r="K792" s="4">
        <f t="shared" si="615"/>
        <v>0</v>
      </c>
      <c r="L792" s="4">
        <f t="shared" si="615"/>
        <v>65</v>
      </c>
      <c r="M792" s="4">
        <f t="shared" si="615"/>
        <v>0</v>
      </c>
      <c r="N792" s="4">
        <f t="shared" si="615"/>
        <v>65</v>
      </c>
      <c r="O792" s="4">
        <f t="shared" si="615"/>
        <v>0</v>
      </c>
      <c r="P792" s="4">
        <f t="shared" si="615"/>
        <v>0</v>
      </c>
      <c r="Q792" s="4">
        <f t="shared" si="615"/>
        <v>65</v>
      </c>
      <c r="R792" s="4">
        <f t="shared" si="615"/>
        <v>0</v>
      </c>
      <c r="S792" s="4">
        <f t="shared" si="615"/>
        <v>65</v>
      </c>
      <c r="T792" s="4">
        <f t="shared" si="615"/>
        <v>0</v>
      </c>
      <c r="U792" s="4">
        <f t="shared" si="615"/>
        <v>0</v>
      </c>
      <c r="V792" s="4"/>
      <c r="W792" s="4">
        <f t="shared" ref="W792:AF793" si="616">W793</f>
        <v>0</v>
      </c>
      <c r="X792" s="4">
        <f t="shared" si="616"/>
        <v>0</v>
      </c>
      <c r="Y792" s="4">
        <f t="shared" si="616"/>
        <v>0</v>
      </c>
      <c r="Z792" s="4">
        <f t="shared" si="616"/>
        <v>0</v>
      </c>
      <c r="AA792" s="4">
        <f t="shared" si="616"/>
        <v>0</v>
      </c>
      <c r="AB792" s="4">
        <f t="shared" si="616"/>
        <v>0</v>
      </c>
      <c r="AC792" s="4">
        <f t="shared" si="616"/>
        <v>0</v>
      </c>
      <c r="AD792" s="4">
        <f t="shared" si="616"/>
        <v>0</v>
      </c>
      <c r="AE792" s="4">
        <f t="shared" si="616"/>
        <v>0</v>
      </c>
      <c r="AF792" s="4">
        <f t="shared" si="616"/>
        <v>0</v>
      </c>
      <c r="AG792" s="4"/>
      <c r="AH792" s="4">
        <f t="shared" ref="AH792:AM793" si="617">AH793</f>
        <v>0</v>
      </c>
      <c r="AI792" s="4">
        <f t="shared" si="617"/>
        <v>0</v>
      </c>
      <c r="AJ792" s="4">
        <f t="shared" si="617"/>
        <v>0</v>
      </c>
      <c r="AK792" s="4">
        <f t="shared" si="617"/>
        <v>0</v>
      </c>
      <c r="AL792" s="4">
        <f t="shared" si="617"/>
        <v>0</v>
      </c>
      <c r="AM792" s="4">
        <f t="shared" si="617"/>
        <v>0</v>
      </c>
    </row>
    <row r="793" spans="1:39" ht="15.75" hidden="1" outlineLevel="5" x14ac:dyDescent="0.2">
      <c r="A793" s="137" t="s">
        <v>381</v>
      </c>
      <c r="B793" s="137" t="s">
        <v>297</v>
      </c>
      <c r="C793" s="137" t="s">
        <v>432</v>
      </c>
      <c r="D793" s="137"/>
      <c r="E793" s="13" t="s">
        <v>433</v>
      </c>
      <c r="F793" s="4">
        <f t="shared" si="615"/>
        <v>65</v>
      </c>
      <c r="G793" s="4">
        <f t="shared" si="615"/>
        <v>0</v>
      </c>
      <c r="H793" s="4">
        <f t="shared" si="615"/>
        <v>65</v>
      </c>
      <c r="I793" s="4">
        <f t="shared" si="615"/>
        <v>0</v>
      </c>
      <c r="J793" s="4">
        <f t="shared" si="615"/>
        <v>0</v>
      </c>
      <c r="K793" s="4">
        <f t="shared" si="615"/>
        <v>0</v>
      </c>
      <c r="L793" s="4">
        <f t="shared" si="615"/>
        <v>65</v>
      </c>
      <c r="M793" s="4">
        <f t="shared" si="615"/>
        <v>0</v>
      </c>
      <c r="N793" s="4">
        <f t="shared" si="615"/>
        <v>65</v>
      </c>
      <c r="O793" s="4">
        <f t="shared" si="615"/>
        <v>0</v>
      </c>
      <c r="P793" s="4">
        <f t="shared" si="615"/>
        <v>0</v>
      </c>
      <c r="Q793" s="4">
        <f t="shared" si="615"/>
        <v>65</v>
      </c>
      <c r="R793" s="4">
        <f t="shared" si="615"/>
        <v>0</v>
      </c>
      <c r="S793" s="4">
        <f t="shared" si="615"/>
        <v>65</v>
      </c>
      <c r="T793" s="4">
        <f t="shared" si="615"/>
        <v>0</v>
      </c>
      <c r="U793" s="4">
        <f t="shared" si="615"/>
        <v>0</v>
      </c>
      <c r="V793" s="4"/>
      <c r="W793" s="4">
        <f t="shared" si="616"/>
        <v>0</v>
      </c>
      <c r="X793" s="4">
        <f t="shared" si="616"/>
        <v>0</v>
      </c>
      <c r="Y793" s="4">
        <f t="shared" si="616"/>
        <v>0</v>
      </c>
      <c r="Z793" s="4">
        <f t="shared" si="616"/>
        <v>0</v>
      </c>
      <c r="AA793" s="4">
        <f t="shared" si="616"/>
        <v>0</v>
      </c>
      <c r="AB793" s="4">
        <f t="shared" si="616"/>
        <v>0</v>
      </c>
      <c r="AC793" s="4">
        <f t="shared" si="616"/>
        <v>0</v>
      </c>
      <c r="AD793" s="4">
        <f t="shared" si="616"/>
        <v>0</v>
      </c>
      <c r="AE793" s="4">
        <f t="shared" si="616"/>
        <v>0</v>
      </c>
      <c r="AF793" s="4">
        <f t="shared" si="616"/>
        <v>0</v>
      </c>
      <c r="AG793" s="4"/>
      <c r="AH793" s="4">
        <f t="shared" si="617"/>
        <v>0</v>
      </c>
      <c r="AI793" s="4">
        <f t="shared" si="617"/>
        <v>0</v>
      </c>
      <c r="AJ793" s="4">
        <f t="shared" si="617"/>
        <v>0</v>
      </c>
      <c r="AK793" s="4">
        <f t="shared" si="617"/>
        <v>0</v>
      </c>
      <c r="AL793" s="4">
        <f t="shared" si="617"/>
        <v>0</v>
      </c>
      <c r="AM793" s="4">
        <f t="shared" si="617"/>
        <v>0</v>
      </c>
    </row>
    <row r="794" spans="1:39" ht="31.5" hidden="1" outlineLevel="7" x14ac:dyDescent="0.2">
      <c r="A794" s="138" t="s">
        <v>381</v>
      </c>
      <c r="B794" s="138" t="s">
        <v>297</v>
      </c>
      <c r="C794" s="138" t="s">
        <v>432</v>
      </c>
      <c r="D794" s="138" t="s">
        <v>11</v>
      </c>
      <c r="E794" s="11" t="s">
        <v>12</v>
      </c>
      <c r="F794" s="5">
        <v>65</v>
      </c>
      <c r="G794" s="5"/>
      <c r="H794" s="5">
        <f>SUM(F794:G794)</f>
        <v>65</v>
      </c>
      <c r="I794" s="5"/>
      <c r="J794" s="5"/>
      <c r="K794" s="5"/>
      <c r="L794" s="5">
        <f>SUM(H794:K794)</f>
        <v>65</v>
      </c>
      <c r="M794" s="5"/>
      <c r="N794" s="5">
        <f>SUM(L794:M794)</f>
        <v>65</v>
      </c>
      <c r="O794" s="5"/>
      <c r="P794" s="5"/>
      <c r="Q794" s="5">
        <f>SUM(N794:P794)</f>
        <v>65</v>
      </c>
      <c r="R794" s="5"/>
      <c r="S794" s="5">
        <f>SUM(Q794:R794)</f>
        <v>65</v>
      </c>
      <c r="T794" s="5"/>
      <c r="U794" s="5"/>
      <c r="V794" s="5"/>
      <c r="W794" s="5"/>
      <c r="X794" s="5">
        <f>SUM(V794:W794)</f>
        <v>0</v>
      </c>
      <c r="Y794" s="5"/>
      <c r="Z794" s="5">
        <f>SUM(X794:Y794)</f>
        <v>0</v>
      </c>
      <c r="AA794" s="5"/>
      <c r="AB794" s="5">
        <f>SUM(Z794:AA794)</f>
        <v>0</v>
      </c>
      <c r="AC794" s="5"/>
      <c r="AD794" s="5">
        <f>SUM(AB794:AC794)</f>
        <v>0</v>
      </c>
      <c r="AE794" s="5"/>
      <c r="AF794" s="5"/>
      <c r="AG794" s="5"/>
      <c r="AH794" s="5"/>
      <c r="AI794" s="5">
        <f>SUM(AG794:AH794)</f>
        <v>0</v>
      </c>
      <c r="AJ794" s="5"/>
      <c r="AK794" s="5">
        <f>SUM(AI794:AJ794)</f>
        <v>0</v>
      </c>
      <c r="AL794" s="5"/>
      <c r="AM794" s="5">
        <f>SUM(AK794:AL794)</f>
        <v>0</v>
      </c>
    </row>
    <row r="795" spans="1:39" ht="47.25" hidden="1" outlineLevel="4" x14ac:dyDescent="0.2">
      <c r="A795" s="137" t="s">
        <v>381</v>
      </c>
      <c r="B795" s="137" t="s">
        <v>297</v>
      </c>
      <c r="C795" s="137" t="s">
        <v>434</v>
      </c>
      <c r="D795" s="137"/>
      <c r="E795" s="13" t="s">
        <v>435</v>
      </c>
      <c r="F795" s="4">
        <f t="shared" ref="F795:U796" si="618">F796</f>
        <v>30</v>
      </c>
      <c r="G795" s="4">
        <f t="shared" si="618"/>
        <v>0</v>
      </c>
      <c r="H795" s="4">
        <f t="shared" si="618"/>
        <v>30</v>
      </c>
      <c r="I795" s="4">
        <f t="shared" si="618"/>
        <v>0</v>
      </c>
      <c r="J795" s="4">
        <f t="shared" si="618"/>
        <v>0</v>
      </c>
      <c r="K795" s="4">
        <f t="shared" si="618"/>
        <v>0</v>
      </c>
      <c r="L795" s="4">
        <f t="shared" si="618"/>
        <v>30</v>
      </c>
      <c r="M795" s="4">
        <f t="shared" si="618"/>
        <v>0</v>
      </c>
      <c r="N795" s="4">
        <f t="shared" si="618"/>
        <v>30</v>
      </c>
      <c r="O795" s="4">
        <f t="shared" si="618"/>
        <v>0</v>
      </c>
      <c r="P795" s="4">
        <f t="shared" si="618"/>
        <v>0</v>
      </c>
      <c r="Q795" s="4">
        <f t="shared" si="618"/>
        <v>30</v>
      </c>
      <c r="R795" s="4">
        <f t="shared" si="618"/>
        <v>0</v>
      </c>
      <c r="S795" s="4">
        <f t="shared" si="618"/>
        <v>30</v>
      </c>
      <c r="T795" s="4">
        <f t="shared" si="618"/>
        <v>0</v>
      </c>
      <c r="U795" s="4">
        <f t="shared" si="618"/>
        <v>0</v>
      </c>
      <c r="V795" s="4"/>
      <c r="W795" s="4">
        <f t="shared" ref="W795:AF796" si="619">W796</f>
        <v>0</v>
      </c>
      <c r="X795" s="4">
        <f t="shared" si="619"/>
        <v>0</v>
      </c>
      <c r="Y795" s="4">
        <f t="shared" si="619"/>
        <v>0</v>
      </c>
      <c r="Z795" s="4">
        <f t="shared" si="619"/>
        <v>0</v>
      </c>
      <c r="AA795" s="4">
        <f t="shared" si="619"/>
        <v>0</v>
      </c>
      <c r="AB795" s="4">
        <f t="shared" si="619"/>
        <v>0</v>
      </c>
      <c r="AC795" s="4">
        <f t="shared" si="619"/>
        <v>0</v>
      </c>
      <c r="AD795" s="4">
        <f t="shared" si="619"/>
        <v>0</v>
      </c>
      <c r="AE795" s="4">
        <f t="shared" si="619"/>
        <v>0</v>
      </c>
      <c r="AF795" s="4">
        <f t="shared" si="619"/>
        <v>0</v>
      </c>
      <c r="AG795" s="4"/>
      <c r="AH795" s="4">
        <f t="shared" ref="AH795:AM796" si="620">AH796</f>
        <v>0</v>
      </c>
      <c r="AI795" s="4">
        <f t="shared" si="620"/>
        <v>0</v>
      </c>
      <c r="AJ795" s="4">
        <f t="shared" si="620"/>
        <v>0</v>
      </c>
      <c r="AK795" s="4">
        <f t="shared" si="620"/>
        <v>0</v>
      </c>
      <c r="AL795" s="4">
        <f t="shared" si="620"/>
        <v>0</v>
      </c>
      <c r="AM795" s="4">
        <f t="shared" si="620"/>
        <v>0</v>
      </c>
    </row>
    <row r="796" spans="1:39" ht="31.5" hidden="1" outlineLevel="5" x14ac:dyDescent="0.2">
      <c r="A796" s="137" t="s">
        <v>381</v>
      </c>
      <c r="B796" s="137" t="s">
        <v>297</v>
      </c>
      <c r="C796" s="137" t="s">
        <v>436</v>
      </c>
      <c r="D796" s="137"/>
      <c r="E796" s="13" t="s">
        <v>437</v>
      </c>
      <c r="F796" s="4">
        <f t="shared" si="618"/>
        <v>30</v>
      </c>
      <c r="G796" s="4">
        <f t="shared" si="618"/>
        <v>0</v>
      </c>
      <c r="H796" s="4">
        <f t="shared" si="618"/>
        <v>30</v>
      </c>
      <c r="I796" s="4">
        <f t="shared" si="618"/>
        <v>0</v>
      </c>
      <c r="J796" s="4">
        <f t="shared" si="618"/>
        <v>0</v>
      </c>
      <c r="K796" s="4">
        <f t="shared" si="618"/>
        <v>0</v>
      </c>
      <c r="L796" s="4">
        <f t="shared" si="618"/>
        <v>30</v>
      </c>
      <c r="M796" s="4">
        <f t="shared" si="618"/>
        <v>0</v>
      </c>
      <c r="N796" s="4">
        <f t="shared" si="618"/>
        <v>30</v>
      </c>
      <c r="O796" s="4">
        <f t="shared" si="618"/>
        <v>0</v>
      </c>
      <c r="P796" s="4">
        <f t="shared" si="618"/>
        <v>0</v>
      </c>
      <c r="Q796" s="4">
        <f t="shared" si="618"/>
        <v>30</v>
      </c>
      <c r="R796" s="4">
        <f t="shared" si="618"/>
        <v>0</v>
      </c>
      <c r="S796" s="4">
        <f t="shared" si="618"/>
        <v>30</v>
      </c>
      <c r="T796" s="4">
        <f t="shared" si="618"/>
        <v>0</v>
      </c>
      <c r="U796" s="4">
        <f t="shared" si="618"/>
        <v>0</v>
      </c>
      <c r="V796" s="4"/>
      <c r="W796" s="4">
        <f t="shared" si="619"/>
        <v>0</v>
      </c>
      <c r="X796" s="4">
        <f t="shared" si="619"/>
        <v>0</v>
      </c>
      <c r="Y796" s="4">
        <f t="shared" si="619"/>
        <v>0</v>
      </c>
      <c r="Z796" s="4">
        <f t="shared" si="619"/>
        <v>0</v>
      </c>
      <c r="AA796" s="4">
        <f t="shared" si="619"/>
        <v>0</v>
      </c>
      <c r="AB796" s="4">
        <f t="shared" si="619"/>
        <v>0</v>
      </c>
      <c r="AC796" s="4">
        <f t="shared" si="619"/>
        <v>0</v>
      </c>
      <c r="AD796" s="4">
        <f t="shared" si="619"/>
        <v>0</v>
      </c>
      <c r="AE796" s="4">
        <f t="shared" si="619"/>
        <v>0</v>
      </c>
      <c r="AF796" s="4">
        <f t="shared" si="619"/>
        <v>0</v>
      </c>
      <c r="AG796" s="4"/>
      <c r="AH796" s="4">
        <f t="shared" si="620"/>
        <v>0</v>
      </c>
      <c r="AI796" s="4">
        <f t="shared" si="620"/>
        <v>0</v>
      </c>
      <c r="AJ796" s="4">
        <f t="shared" si="620"/>
        <v>0</v>
      </c>
      <c r="AK796" s="4">
        <f t="shared" si="620"/>
        <v>0</v>
      </c>
      <c r="AL796" s="4">
        <f t="shared" si="620"/>
        <v>0</v>
      </c>
      <c r="AM796" s="4">
        <f t="shared" si="620"/>
        <v>0</v>
      </c>
    </row>
    <row r="797" spans="1:39" ht="31.5" hidden="1" outlineLevel="7" x14ac:dyDescent="0.2">
      <c r="A797" s="138" t="s">
        <v>381</v>
      </c>
      <c r="B797" s="138" t="s">
        <v>297</v>
      </c>
      <c r="C797" s="138" t="s">
        <v>436</v>
      </c>
      <c r="D797" s="138" t="s">
        <v>11</v>
      </c>
      <c r="E797" s="11" t="s">
        <v>12</v>
      </c>
      <c r="F797" s="5">
        <v>30</v>
      </c>
      <c r="G797" s="5"/>
      <c r="H797" s="5">
        <f>SUM(F797:G797)</f>
        <v>30</v>
      </c>
      <c r="I797" s="5"/>
      <c r="J797" s="5"/>
      <c r="K797" s="5"/>
      <c r="L797" s="5">
        <f>SUM(H797:K797)</f>
        <v>30</v>
      </c>
      <c r="M797" s="5"/>
      <c r="N797" s="5">
        <f>SUM(L797:M797)</f>
        <v>30</v>
      </c>
      <c r="O797" s="5"/>
      <c r="P797" s="5"/>
      <c r="Q797" s="5">
        <f>SUM(N797:P797)</f>
        <v>30</v>
      </c>
      <c r="R797" s="5"/>
      <c r="S797" s="5">
        <f>SUM(Q797:R797)</f>
        <v>30</v>
      </c>
      <c r="T797" s="5"/>
      <c r="U797" s="5"/>
      <c r="V797" s="5"/>
      <c r="W797" s="5"/>
      <c r="X797" s="5">
        <f>SUM(V797:W797)</f>
        <v>0</v>
      </c>
      <c r="Y797" s="5"/>
      <c r="Z797" s="5">
        <f>SUM(X797:Y797)</f>
        <v>0</v>
      </c>
      <c r="AA797" s="5"/>
      <c r="AB797" s="5">
        <f>SUM(Z797:AA797)</f>
        <v>0</v>
      </c>
      <c r="AC797" s="5"/>
      <c r="AD797" s="5">
        <f>SUM(AB797:AC797)</f>
        <v>0</v>
      </c>
      <c r="AE797" s="5"/>
      <c r="AF797" s="5"/>
      <c r="AG797" s="5"/>
      <c r="AH797" s="5"/>
      <c r="AI797" s="5">
        <f>SUM(AG797:AH797)</f>
        <v>0</v>
      </c>
      <c r="AJ797" s="5"/>
      <c r="AK797" s="5">
        <f>SUM(AI797:AJ797)</f>
        <v>0</v>
      </c>
      <c r="AL797" s="5"/>
      <c r="AM797" s="5">
        <f>SUM(AK797:AL797)</f>
        <v>0</v>
      </c>
    </row>
    <row r="798" spans="1:39" ht="15.75" hidden="1" outlineLevel="7" x14ac:dyDescent="0.2">
      <c r="A798" s="137" t="s">
        <v>381</v>
      </c>
      <c r="B798" s="137" t="s">
        <v>563</v>
      </c>
      <c r="C798" s="138"/>
      <c r="D798" s="138"/>
      <c r="E798" s="8" t="s">
        <v>547</v>
      </c>
      <c r="F798" s="4">
        <f t="shared" ref="F798:AM798" si="621">F799+F815</f>
        <v>28372.399999999998</v>
      </c>
      <c r="G798" s="4">
        <f t="shared" si="621"/>
        <v>-2.6</v>
      </c>
      <c r="H798" s="4">
        <f t="shared" si="621"/>
        <v>28369.8</v>
      </c>
      <c r="I798" s="4">
        <f t="shared" si="621"/>
        <v>198.22524000000001</v>
      </c>
      <c r="J798" s="4">
        <f t="shared" si="621"/>
        <v>0</v>
      </c>
      <c r="K798" s="4">
        <f t="shared" si="621"/>
        <v>0</v>
      </c>
      <c r="L798" s="4">
        <f t="shared" si="621"/>
        <v>28568.025239999999</v>
      </c>
      <c r="M798" s="4">
        <f t="shared" si="621"/>
        <v>0</v>
      </c>
      <c r="N798" s="4">
        <f t="shared" si="621"/>
        <v>28568.025239999999</v>
      </c>
      <c r="O798" s="4">
        <f t="shared" si="621"/>
        <v>337.7</v>
      </c>
      <c r="P798" s="4">
        <f t="shared" si="621"/>
        <v>0</v>
      </c>
      <c r="Q798" s="4">
        <f t="shared" si="621"/>
        <v>28905.725240000003</v>
      </c>
      <c r="R798" s="4">
        <f t="shared" si="621"/>
        <v>0</v>
      </c>
      <c r="S798" s="4">
        <f t="shared" si="621"/>
        <v>28905.725240000003</v>
      </c>
      <c r="T798" s="4">
        <f t="shared" si="621"/>
        <v>29336.7</v>
      </c>
      <c r="U798" s="4">
        <f t="shared" si="621"/>
        <v>-2.6</v>
      </c>
      <c r="V798" s="4">
        <f t="shared" si="621"/>
        <v>29334.100000000002</v>
      </c>
      <c r="W798" s="4">
        <f t="shared" si="621"/>
        <v>0</v>
      </c>
      <c r="X798" s="4">
        <f t="shared" si="621"/>
        <v>29334.100000000002</v>
      </c>
      <c r="Y798" s="4">
        <f t="shared" si="621"/>
        <v>0</v>
      </c>
      <c r="Z798" s="4">
        <f t="shared" si="621"/>
        <v>29334.100000000002</v>
      </c>
      <c r="AA798" s="4">
        <f t="shared" si="621"/>
        <v>357.36</v>
      </c>
      <c r="AB798" s="4">
        <f t="shared" si="621"/>
        <v>29691.460000000003</v>
      </c>
      <c r="AC798" s="4">
        <f t="shared" si="621"/>
        <v>0</v>
      </c>
      <c r="AD798" s="4">
        <f t="shared" si="621"/>
        <v>29691.460000000003</v>
      </c>
      <c r="AE798" s="4">
        <f t="shared" si="621"/>
        <v>28971.699999999997</v>
      </c>
      <c r="AF798" s="4">
        <f t="shared" si="621"/>
        <v>0</v>
      </c>
      <c r="AG798" s="4">
        <f t="shared" si="621"/>
        <v>28971.699999999997</v>
      </c>
      <c r="AH798" s="4">
        <f t="shared" si="621"/>
        <v>0</v>
      </c>
      <c r="AI798" s="4">
        <f t="shared" si="621"/>
        <v>28971.699999999997</v>
      </c>
      <c r="AJ798" s="4">
        <f t="shared" si="621"/>
        <v>367.7</v>
      </c>
      <c r="AK798" s="4">
        <f t="shared" si="621"/>
        <v>29339.4</v>
      </c>
      <c r="AL798" s="4">
        <f t="shared" si="621"/>
        <v>0</v>
      </c>
      <c r="AM798" s="4">
        <f t="shared" si="621"/>
        <v>29339.4</v>
      </c>
    </row>
    <row r="799" spans="1:39" ht="15.75" hidden="1" outlineLevel="1" x14ac:dyDescent="0.2">
      <c r="A799" s="137" t="s">
        <v>381</v>
      </c>
      <c r="B799" s="137" t="s">
        <v>308</v>
      </c>
      <c r="C799" s="137"/>
      <c r="D799" s="137"/>
      <c r="E799" s="13" t="s">
        <v>309</v>
      </c>
      <c r="F799" s="4">
        <f t="shared" ref="F799:AM799" si="622">F800+F808</f>
        <v>26762.399999999998</v>
      </c>
      <c r="G799" s="4">
        <f t="shared" si="622"/>
        <v>-2.6</v>
      </c>
      <c r="H799" s="4">
        <f t="shared" si="622"/>
        <v>26759.8</v>
      </c>
      <c r="I799" s="4">
        <f t="shared" si="622"/>
        <v>198.22524000000001</v>
      </c>
      <c r="J799" s="4">
        <f t="shared" si="622"/>
        <v>0</v>
      </c>
      <c r="K799" s="4">
        <f t="shared" si="622"/>
        <v>0</v>
      </c>
      <c r="L799" s="4">
        <f t="shared" si="622"/>
        <v>26958.025239999999</v>
      </c>
      <c r="M799" s="4">
        <f t="shared" si="622"/>
        <v>0</v>
      </c>
      <c r="N799" s="4">
        <f t="shared" si="622"/>
        <v>26958.025239999999</v>
      </c>
      <c r="O799" s="4">
        <f t="shared" si="622"/>
        <v>337.7</v>
      </c>
      <c r="P799" s="4">
        <f t="shared" si="622"/>
        <v>0</v>
      </c>
      <c r="Q799" s="4">
        <f t="shared" si="622"/>
        <v>27295.725240000003</v>
      </c>
      <c r="R799" s="4">
        <f t="shared" si="622"/>
        <v>0</v>
      </c>
      <c r="S799" s="4">
        <f t="shared" si="622"/>
        <v>27295.725240000003</v>
      </c>
      <c r="T799" s="4">
        <f t="shared" si="622"/>
        <v>27756.7</v>
      </c>
      <c r="U799" s="4">
        <f t="shared" si="622"/>
        <v>-2.6</v>
      </c>
      <c r="V799" s="4">
        <f t="shared" si="622"/>
        <v>27754.100000000002</v>
      </c>
      <c r="W799" s="4">
        <f t="shared" si="622"/>
        <v>0</v>
      </c>
      <c r="X799" s="4">
        <f t="shared" si="622"/>
        <v>27754.100000000002</v>
      </c>
      <c r="Y799" s="4">
        <f t="shared" si="622"/>
        <v>0</v>
      </c>
      <c r="Z799" s="4">
        <f t="shared" si="622"/>
        <v>27754.100000000002</v>
      </c>
      <c r="AA799" s="4">
        <f t="shared" si="622"/>
        <v>357.36</v>
      </c>
      <c r="AB799" s="4">
        <f t="shared" si="622"/>
        <v>28111.460000000003</v>
      </c>
      <c r="AC799" s="4">
        <f t="shared" si="622"/>
        <v>0</v>
      </c>
      <c r="AD799" s="4">
        <f t="shared" si="622"/>
        <v>28111.460000000003</v>
      </c>
      <c r="AE799" s="4">
        <f t="shared" si="622"/>
        <v>27441.699999999997</v>
      </c>
      <c r="AF799" s="4">
        <f t="shared" si="622"/>
        <v>0</v>
      </c>
      <c r="AG799" s="4">
        <f t="shared" si="622"/>
        <v>27441.699999999997</v>
      </c>
      <c r="AH799" s="4">
        <f t="shared" si="622"/>
        <v>0</v>
      </c>
      <c r="AI799" s="4">
        <f t="shared" si="622"/>
        <v>27441.699999999997</v>
      </c>
      <c r="AJ799" s="4">
        <f t="shared" si="622"/>
        <v>367.7</v>
      </c>
      <c r="AK799" s="4">
        <f t="shared" si="622"/>
        <v>27809.4</v>
      </c>
      <c r="AL799" s="4">
        <f t="shared" si="622"/>
        <v>0</v>
      </c>
      <c r="AM799" s="4">
        <f t="shared" si="622"/>
        <v>27809.4</v>
      </c>
    </row>
    <row r="800" spans="1:39" ht="31.5" hidden="1" outlineLevel="2" x14ac:dyDescent="0.2">
      <c r="A800" s="137" t="s">
        <v>381</v>
      </c>
      <c r="B800" s="137" t="s">
        <v>308</v>
      </c>
      <c r="C800" s="137" t="s">
        <v>289</v>
      </c>
      <c r="D800" s="137"/>
      <c r="E800" s="13" t="s">
        <v>290</v>
      </c>
      <c r="F800" s="4">
        <f t="shared" ref="F800:O801" si="623">F801</f>
        <v>25860.6</v>
      </c>
      <c r="G800" s="4">
        <f t="shared" si="623"/>
        <v>0</v>
      </c>
      <c r="H800" s="4">
        <f t="shared" si="623"/>
        <v>25860.6</v>
      </c>
      <c r="I800" s="4">
        <f t="shared" si="623"/>
        <v>198.22524000000001</v>
      </c>
      <c r="J800" s="4">
        <f t="shared" si="623"/>
        <v>0</v>
      </c>
      <c r="K800" s="4">
        <f t="shared" si="623"/>
        <v>0</v>
      </c>
      <c r="L800" s="4">
        <f t="shared" si="623"/>
        <v>26058.825239999998</v>
      </c>
      <c r="M800" s="4">
        <f t="shared" si="623"/>
        <v>0</v>
      </c>
      <c r="N800" s="4">
        <f t="shared" si="623"/>
        <v>26058.825239999998</v>
      </c>
      <c r="O800" s="4">
        <f t="shared" si="623"/>
        <v>337.7</v>
      </c>
      <c r="P800" s="4">
        <f t="shared" ref="P800:Y801" si="624">P801</f>
        <v>0</v>
      </c>
      <c r="Q800" s="4">
        <f t="shared" si="624"/>
        <v>26396.525240000003</v>
      </c>
      <c r="R800" s="4">
        <f t="shared" si="624"/>
        <v>0</v>
      </c>
      <c r="S800" s="4">
        <f t="shared" si="624"/>
        <v>26396.525240000003</v>
      </c>
      <c r="T800" s="4">
        <f t="shared" si="624"/>
        <v>26854.9</v>
      </c>
      <c r="U800" s="4">
        <f t="shared" si="624"/>
        <v>0</v>
      </c>
      <c r="V800" s="4">
        <f t="shared" si="624"/>
        <v>26854.9</v>
      </c>
      <c r="W800" s="4">
        <f t="shared" si="624"/>
        <v>0</v>
      </c>
      <c r="X800" s="4">
        <f t="shared" si="624"/>
        <v>26854.9</v>
      </c>
      <c r="Y800" s="4">
        <f t="shared" si="624"/>
        <v>0</v>
      </c>
      <c r="Z800" s="4">
        <f t="shared" ref="Z800:AI801" si="625">Z801</f>
        <v>26854.9</v>
      </c>
      <c r="AA800" s="4">
        <f t="shared" si="625"/>
        <v>357.36</v>
      </c>
      <c r="AB800" s="4">
        <f t="shared" si="625"/>
        <v>27212.260000000002</v>
      </c>
      <c r="AC800" s="4">
        <f t="shared" si="625"/>
        <v>0</v>
      </c>
      <c r="AD800" s="4">
        <f t="shared" si="625"/>
        <v>27212.260000000002</v>
      </c>
      <c r="AE800" s="4">
        <f t="shared" si="625"/>
        <v>27441.699999999997</v>
      </c>
      <c r="AF800" s="4">
        <f t="shared" si="625"/>
        <v>0</v>
      </c>
      <c r="AG800" s="4">
        <f t="shared" si="625"/>
        <v>27441.699999999997</v>
      </c>
      <c r="AH800" s="4">
        <f t="shared" si="625"/>
        <v>0</v>
      </c>
      <c r="AI800" s="4">
        <f t="shared" si="625"/>
        <v>27441.699999999997</v>
      </c>
      <c r="AJ800" s="4">
        <f t="shared" ref="AJ800:AM801" si="626">AJ801</f>
        <v>367.7</v>
      </c>
      <c r="AK800" s="4">
        <f t="shared" si="626"/>
        <v>27809.4</v>
      </c>
      <c r="AL800" s="4">
        <f t="shared" si="626"/>
        <v>0</v>
      </c>
      <c r="AM800" s="4">
        <f t="shared" si="626"/>
        <v>27809.4</v>
      </c>
    </row>
    <row r="801" spans="1:39" ht="31.5" hidden="1" outlineLevel="3" x14ac:dyDescent="0.2">
      <c r="A801" s="137" t="s">
        <v>381</v>
      </c>
      <c r="B801" s="137" t="s">
        <v>308</v>
      </c>
      <c r="C801" s="137" t="s">
        <v>394</v>
      </c>
      <c r="D801" s="137"/>
      <c r="E801" s="13" t="s">
        <v>395</v>
      </c>
      <c r="F801" s="4">
        <f t="shared" si="623"/>
        <v>25860.6</v>
      </c>
      <c r="G801" s="4">
        <f t="shared" si="623"/>
        <v>0</v>
      </c>
      <c r="H801" s="4">
        <f t="shared" si="623"/>
        <v>25860.6</v>
      </c>
      <c r="I801" s="4">
        <f t="shared" si="623"/>
        <v>198.22524000000001</v>
      </c>
      <c r="J801" s="4">
        <f t="shared" si="623"/>
        <v>0</v>
      </c>
      <c r="K801" s="4">
        <f t="shared" si="623"/>
        <v>0</v>
      </c>
      <c r="L801" s="4">
        <f t="shared" si="623"/>
        <v>26058.825239999998</v>
      </c>
      <c r="M801" s="4">
        <f t="shared" si="623"/>
        <v>0</v>
      </c>
      <c r="N801" s="4">
        <f t="shared" si="623"/>
        <v>26058.825239999998</v>
      </c>
      <c r="O801" s="4">
        <f t="shared" si="623"/>
        <v>337.7</v>
      </c>
      <c r="P801" s="4">
        <f t="shared" si="624"/>
        <v>0</v>
      </c>
      <c r="Q801" s="4">
        <f t="shared" si="624"/>
        <v>26396.525240000003</v>
      </c>
      <c r="R801" s="4">
        <f t="shared" si="624"/>
        <v>0</v>
      </c>
      <c r="S801" s="4">
        <f t="shared" si="624"/>
        <v>26396.525240000003</v>
      </c>
      <c r="T801" s="4">
        <f t="shared" si="624"/>
        <v>26854.9</v>
      </c>
      <c r="U801" s="4">
        <f t="shared" si="624"/>
        <v>0</v>
      </c>
      <c r="V801" s="4">
        <f t="shared" si="624"/>
        <v>26854.9</v>
      </c>
      <c r="W801" s="4">
        <f t="shared" si="624"/>
        <v>0</v>
      </c>
      <c r="X801" s="4">
        <f t="shared" si="624"/>
        <v>26854.9</v>
      </c>
      <c r="Y801" s="4">
        <f t="shared" si="624"/>
        <v>0</v>
      </c>
      <c r="Z801" s="4">
        <f t="shared" si="625"/>
        <v>26854.9</v>
      </c>
      <c r="AA801" s="4">
        <f t="shared" si="625"/>
        <v>357.36</v>
      </c>
      <c r="AB801" s="4">
        <f t="shared" si="625"/>
        <v>27212.260000000002</v>
      </c>
      <c r="AC801" s="4">
        <f t="shared" si="625"/>
        <v>0</v>
      </c>
      <c r="AD801" s="4">
        <f t="shared" si="625"/>
        <v>27212.260000000002</v>
      </c>
      <c r="AE801" s="4">
        <f t="shared" si="625"/>
        <v>27441.699999999997</v>
      </c>
      <c r="AF801" s="4">
        <f t="shared" si="625"/>
        <v>0</v>
      </c>
      <c r="AG801" s="4">
        <f t="shared" si="625"/>
        <v>27441.699999999997</v>
      </c>
      <c r="AH801" s="4">
        <f t="shared" si="625"/>
        <v>0</v>
      </c>
      <c r="AI801" s="4">
        <f t="shared" si="625"/>
        <v>27441.699999999997</v>
      </c>
      <c r="AJ801" s="4">
        <f t="shared" si="626"/>
        <v>367.7</v>
      </c>
      <c r="AK801" s="4">
        <f t="shared" si="626"/>
        <v>27809.4</v>
      </c>
      <c r="AL801" s="4">
        <f t="shared" si="626"/>
        <v>0</v>
      </c>
      <c r="AM801" s="4">
        <f t="shared" si="626"/>
        <v>27809.4</v>
      </c>
    </row>
    <row r="802" spans="1:39" ht="31.5" hidden="1" outlineLevel="4" x14ac:dyDescent="0.2">
      <c r="A802" s="137" t="s">
        <v>381</v>
      </c>
      <c r="B802" s="137" t="s">
        <v>308</v>
      </c>
      <c r="C802" s="137" t="s">
        <v>399</v>
      </c>
      <c r="D802" s="137"/>
      <c r="E802" s="13" t="s">
        <v>400</v>
      </c>
      <c r="F802" s="4">
        <f t="shared" ref="F802:AM802" si="627">F803+F806</f>
        <v>25860.6</v>
      </c>
      <c r="G802" s="4">
        <f t="shared" si="627"/>
        <v>0</v>
      </c>
      <c r="H802" s="4">
        <f t="shared" si="627"/>
        <v>25860.6</v>
      </c>
      <c r="I802" s="4">
        <f t="shared" si="627"/>
        <v>198.22524000000001</v>
      </c>
      <c r="J802" s="4">
        <f t="shared" si="627"/>
        <v>0</v>
      </c>
      <c r="K802" s="4">
        <f t="shared" si="627"/>
        <v>0</v>
      </c>
      <c r="L802" s="4">
        <f t="shared" si="627"/>
        <v>26058.825239999998</v>
      </c>
      <c r="M802" s="4">
        <f t="shared" si="627"/>
        <v>0</v>
      </c>
      <c r="N802" s="4">
        <f t="shared" si="627"/>
        <v>26058.825239999998</v>
      </c>
      <c r="O802" s="4">
        <f t="shared" si="627"/>
        <v>337.7</v>
      </c>
      <c r="P802" s="4">
        <f t="shared" si="627"/>
        <v>0</v>
      </c>
      <c r="Q802" s="4">
        <f t="shared" si="627"/>
        <v>26396.525240000003</v>
      </c>
      <c r="R802" s="4">
        <f t="shared" si="627"/>
        <v>0</v>
      </c>
      <c r="S802" s="4">
        <f t="shared" si="627"/>
        <v>26396.525240000003</v>
      </c>
      <c r="T802" s="4">
        <f t="shared" si="627"/>
        <v>26854.9</v>
      </c>
      <c r="U802" s="4">
        <f t="shared" si="627"/>
        <v>0</v>
      </c>
      <c r="V802" s="4">
        <f t="shared" si="627"/>
        <v>26854.9</v>
      </c>
      <c r="W802" s="4">
        <f t="shared" si="627"/>
        <v>0</v>
      </c>
      <c r="X802" s="4">
        <f t="shared" si="627"/>
        <v>26854.9</v>
      </c>
      <c r="Y802" s="4">
        <f t="shared" si="627"/>
        <v>0</v>
      </c>
      <c r="Z802" s="4">
        <f t="shared" si="627"/>
        <v>26854.9</v>
      </c>
      <c r="AA802" s="4">
        <f t="shared" si="627"/>
        <v>357.36</v>
      </c>
      <c r="AB802" s="4">
        <f t="shared" si="627"/>
        <v>27212.260000000002</v>
      </c>
      <c r="AC802" s="4">
        <f t="shared" si="627"/>
        <v>0</v>
      </c>
      <c r="AD802" s="4">
        <f t="shared" si="627"/>
        <v>27212.260000000002</v>
      </c>
      <c r="AE802" s="4">
        <f t="shared" si="627"/>
        <v>27441.699999999997</v>
      </c>
      <c r="AF802" s="4">
        <f t="shared" si="627"/>
        <v>0</v>
      </c>
      <c r="AG802" s="4">
        <f t="shared" si="627"/>
        <v>27441.699999999997</v>
      </c>
      <c r="AH802" s="4">
        <f t="shared" si="627"/>
        <v>0</v>
      </c>
      <c r="AI802" s="4">
        <f t="shared" si="627"/>
        <v>27441.699999999997</v>
      </c>
      <c r="AJ802" s="4">
        <f t="shared" si="627"/>
        <v>367.7</v>
      </c>
      <c r="AK802" s="4">
        <f t="shared" si="627"/>
        <v>27809.4</v>
      </c>
      <c r="AL802" s="4">
        <f t="shared" si="627"/>
        <v>0</v>
      </c>
      <c r="AM802" s="4">
        <f t="shared" si="627"/>
        <v>27809.4</v>
      </c>
    </row>
    <row r="803" spans="1:39" ht="31.5" hidden="1" outlineLevel="5" x14ac:dyDescent="0.2">
      <c r="A803" s="137" t="s">
        <v>381</v>
      </c>
      <c r="B803" s="137" t="s">
        <v>308</v>
      </c>
      <c r="C803" s="137" t="s">
        <v>403</v>
      </c>
      <c r="D803" s="137"/>
      <c r="E803" s="13" t="s">
        <v>404</v>
      </c>
      <c r="F803" s="4">
        <f t="shared" ref="F803:AM803" si="628">F804+F805</f>
        <v>21144</v>
      </c>
      <c r="G803" s="4">
        <f t="shared" si="628"/>
        <v>0</v>
      </c>
      <c r="H803" s="4">
        <f t="shared" si="628"/>
        <v>21144</v>
      </c>
      <c r="I803" s="4">
        <f t="shared" si="628"/>
        <v>198.22524000000001</v>
      </c>
      <c r="J803" s="4">
        <f t="shared" si="628"/>
        <v>0</v>
      </c>
      <c r="K803" s="4">
        <f t="shared" si="628"/>
        <v>0</v>
      </c>
      <c r="L803" s="4">
        <f t="shared" si="628"/>
        <v>21342.22524</v>
      </c>
      <c r="M803" s="4">
        <f t="shared" si="628"/>
        <v>0</v>
      </c>
      <c r="N803" s="4">
        <f t="shared" si="628"/>
        <v>21342.22524</v>
      </c>
      <c r="O803" s="4">
        <f t="shared" si="628"/>
        <v>337.7</v>
      </c>
      <c r="P803" s="4">
        <f t="shared" si="628"/>
        <v>0</v>
      </c>
      <c r="Q803" s="4">
        <f t="shared" si="628"/>
        <v>21679.92524</v>
      </c>
      <c r="R803" s="4">
        <f t="shared" si="628"/>
        <v>0</v>
      </c>
      <c r="S803" s="4">
        <f t="shared" si="628"/>
        <v>21679.92524</v>
      </c>
      <c r="T803" s="4">
        <f t="shared" si="628"/>
        <v>22138.3</v>
      </c>
      <c r="U803" s="4">
        <f t="shared" si="628"/>
        <v>0</v>
      </c>
      <c r="V803" s="4">
        <f t="shared" si="628"/>
        <v>22138.3</v>
      </c>
      <c r="W803" s="4">
        <f t="shared" si="628"/>
        <v>0</v>
      </c>
      <c r="X803" s="4">
        <f t="shared" si="628"/>
        <v>22138.3</v>
      </c>
      <c r="Y803" s="4">
        <f t="shared" si="628"/>
        <v>0</v>
      </c>
      <c r="Z803" s="4">
        <f t="shared" si="628"/>
        <v>22138.3</v>
      </c>
      <c r="AA803" s="4">
        <f t="shared" si="628"/>
        <v>357.36</v>
      </c>
      <c r="AB803" s="4">
        <f t="shared" si="628"/>
        <v>22495.66</v>
      </c>
      <c r="AC803" s="4">
        <f t="shared" si="628"/>
        <v>0</v>
      </c>
      <c r="AD803" s="4">
        <f t="shared" si="628"/>
        <v>22495.66</v>
      </c>
      <c r="AE803" s="4">
        <f t="shared" si="628"/>
        <v>22725.1</v>
      </c>
      <c r="AF803" s="4">
        <f t="shared" si="628"/>
        <v>0</v>
      </c>
      <c r="AG803" s="4">
        <f t="shared" si="628"/>
        <v>22725.1</v>
      </c>
      <c r="AH803" s="4">
        <f t="shared" si="628"/>
        <v>0</v>
      </c>
      <c r="AI803" s="4">
        <f t="shared" si="628"/>
        <v>22725.1</v>
      </c>
      <c r="AJ803" s="4">
        <f t="shared" si="628"/>
        <v>367.7</v>
      </c>
      <c r="AK803" s="4">
        <f t="shared" si="628"/>
        <v>23092.799999999999</v>
      </c>
      <c r="AL803" s="4">
        <f t="shared" si="628"/>
        <v>0</v>
      </c>
      <c r="AM803" s="4">
        <f t="shared" si="628"/>
        <v>23092.799999999999</v>
      </c>
    </row>
    <row r="804" spans="1:39" ht="15.75" hidden="1" outlineLevel="7" x14ac:dyDescent="0.2">
      <c r="A804" s="138" t="s">
        <v>381</v>
      </c>
      <c r="B804" s="138" t="s">
        <v>308</v>
      </c>
      <c r="C804" s="138" t="s">
        <v>403</v>
      </c>
      <c r="D804" s="138" t="s">
        <v>33</v>
      </c>
      <c r="E804" s="11" t="s">
        <v>34</v>
      </c>
      <c r="F804" s="5">
        <v>1635</v>
      </c>
      <c r="G804" s="5"/>
      <c r="H804" s="5">
        <f>SUM(F804:G804)</f>
        <v>1635</v>
      </c>
      <c r="I804" s="5"/>
      <c r="J804" s="5"/>
      <c r="K804" s="5"/>
      <c r="L804" s="5">
        <f>SUM(H804:K804)</f>
        <v>1635</v>
      </c>
      <c r="M804" s="5"/>
      <c r="N804" s="5">
        <f>SUM(L804:M804)</f>
        <v>1635</v>
      </c>
      <c r="O804" s="5"/>
      <c r="P804" s="5"/>
      <c r="Q804" s="5">
        <f>SUM(N804:P804)</f>
        <v>1635</v>
      </c>
      <c r="R804" s="5"/>
      <c r="S804" s="5">
        <f>SUM(Q804:R804)</f>
        <v>1635</v>
      </c>
      <c r="T804" s="5">
        <v>1485</v>
      </c>
      <c r="U804" s="5"/>
      <c r="V804" s="5">
        <f>SUM(T804:U804)</f>
        <v>1485</v>
      </c>
      <c r="W804" s="5"/>
      <c r="X804" s="5">
        <f>SUM(V804:W804)</f>
        <v>1485</v>
      </c>
      <c r="Y804" s="5"/>
      <c r="Z804" s="5">
        <f>SUM(X804:Y804)</f>
        <v>1485</v>
      </c>
      <c r="AA804" s="5"/>
      <c r="AB804" s="5">
        <f>SUM(Z804:AA804)</f>
        <v>1485</v>
      </c>
      <c r="AC804" s="5"/>
      <c r="AD804" s="5">
        <f>SUM(AB804:AC804)</f>
        <v>1485</v>
      </c>
      <c r="AE804" s="5">
        <v>1485</v>
      </c>
      <c r="AF804" s="5"/>
      <c r="AG804" s="5">
        <f>SUM(AE804:AF804)</f>
        <v>1485</v>
      </c>
      <c r="AH804" s="5"/>
      <c r="AI804" s="5">
        <f>SUM(AG804:AH804)</f>
        <v>1485</v>
      </c>
      <c r="AJ804" s="5"/>
      <c r="AK804" s="5">
        <f>SUM(AI804:AJ804)</f>
        <v>1485</v>
      </c>
      <c r="AL804" s="5"/>
      <c r="AM804" s="5">
        <f>SUM(AK804:AL804)</f>
        <v>1485</v>
      </c>
    </row>
    <row r="805" spans="1:39" ht="31.5" hidden="1" outlineLevel="7" x14ac:dyDescent="0.2">
      <c r="A805" s="138" t="s">
        <v>381</v>
      </c>
      <c r="B805" s="138" t="s">
        <v>308</v>
      </c>
      <c r="C805" s="138" t="s">
        <v>403</v>
      </c>
      <c r="D805" s="138" t="s">
        <v>92</v>
      </c>
      <c r="E805" s="11" t="s">
        <v>93</v>
      </c>
      <c r="F805" s="5">
        <v>19509</v>
      </c>
      <c r="G805" s="5"/>
      <c r="H805" s="5">
        <f>SUM(F805:G805)</f>
        <v>19509</v>
      </c>
      <c r="I805" s="5">
        <v>198.22524000000001</v>
      </c>
      <c r="J805" s="5"/>
      <c r="K805" s="5"/>
      <c r="L805" s="5">
        <f>SUM(H805:K805)</f>
        <v>19707.22524</v>
      </c>
      <c r="M805" s="5"/>
      <c r="N805" s="5">
        <f>SUM(L805:M805)</f>
        <v>19707.22524</v>
      </c>
      <c r="O805" s="5">
        <v>337.7</v>
      </c>
      <c r="P805" s="5"/>
      <c r="Q805" s="5">
        <f>SUM(N805:P805)</f>
        <v>20044.92524</v>
      </c>
      <c r="R805" s="5"/>
      <c r="S805" s="5">
        <f>SUM(Q805:R805)</f>
        <v>20044.92524</v>
      </c>
      <c r="T805" s="5">
        <v>20653.3</v>
      </c>
      <c r="U805" s="5"/>
      <c r="V805" s="5">
        <f>SUM(T805:U805)</f>
        <v>20653.3</v>
      </c>
      <c r="W805" s="5"/>
      <c r="X805" s="5">
        <f>SUM(V805:W805)</f>
        <v>20653.3</v>
      </c>
      <c r="Y805" s="5"/>
      <c r="Z805" s="5">
        <f>SUM(X805:Y805)</f>
        <v>20653.3</v>
      </c>
      <c r="AA805" s="5">
        <v>357.36</v>
      </c>
      <c r="AB805" s="5">
        <f>SUM(Z805:AA805)</f>
        <v>21010.66</v>
      </c>
      <c r="AC805" s="5"/>
      <c r="AD805" s="5">
        <f>SUM(AB805:AC805)</f>
        <v>21010.66</v>
      </c>
      <c r="AE805" s="5">
        <v>21240.1</v>
      </c>
      <c r="AF805" s="5"/>
      <c r="AG805" s="5">
        <f>SUM(AE805:AF805)</f>
        <v>21240.1</v>
      </c>
      <c r="AH805" s="5"/>
      <c r="AI805" s="5">
        <f>SUM(AG805:AH805)</f>
        <v>21240.1</v>
      </c>
      <c r="AJ805" s="5">
        <v>367.7</v>
      </c>
      <c r="AK805" s="5">
        <f>SUM(AI805:AJ805)</f>
        <v>21607.8</v>
      </c>
      <c r="AL805" s="5"/>
      <c r="AM805" s="5">
        <f>SUM(AK805:AL805)</f>
        <v>21607.8</v>
      </c>
    </row>
    <row r="806" spans="1:39" ht="78.75" hidden="1" outlineLevel="5" x14ac:dyDescent="0.2">
      <c r="A806" s="137" t="s">
        <v>381</v>
      </c>
      <c r="B806" s="137" t="s">
        <v>308</v>
      </c>
      <c r="C806" s="137" t="s">
        <v>438</v>
      </c>
      <c r="D806" s="137"/>
      <c r="E806" s="34" t="s">
        <v>439</v>
      </c>
      <c r="F806" s="4">
        <f t="shared" ref="F806:AM806" si="629">F807</f>
        <v>4716.6000000000004</v>
      </c>
      <c r="G806" s="4">
        <f t="shared" si="629"/>
        <v>0</v>
      </c>
      <c r="H806" s="4">
        <f t="shared" si="629"/>
        <v>4716.6000000000004</v>
      </c>
      <c r="I806" s="4">
        <f t="shared" si="629"/>
        <v>0</v>
      </c>
      <c r="J806" s="4">
        <f t="shared" si="629"/>
        <v>0</v>
      </c>
      <c r="K806" s="4">
        <f t="shared" si="629"/>
        <v>0</v>
      </c>
      <c r="L806" s="4">
        <f t="shared" si="629"/>
        <v>4716.6000000000004</v>
      </c>
      <c r="M806" s="4">
        <f t="shared" si="629"/>
        <v>0</v>
      </c>
      <c r="N806" s="4">
        <f t="shared" si="629"/>
        <v>4716.6000000000004</v>
      </c>
      <c r="O806" s="4">
        <f t="shared" si="629"/>
        <v>0</v>
      </c>
      <c r="P806" s="4">
        <f t="shared" si="629"/>
        <v>0</v>
      </c>
      <c r="Q806" s="4">
        <f t="shared" si="629"/>
        <v>4716.6000000000004</v>
      </c>
      <c r="R806" s="4">
        <f t="shared" si="629"/>
        <v>0</v>
      </c>
      <c r="S806" s="4">
        <f t="shared" si="629"/>
        <v>4716.6000000000004</v>
      </c>
      <c r="T806" s="4">
        <f t="shared" si="629"/>
        <v>4716.6000000000004</v>
      </c>
      <c r="U806" s="4">
        <f t="shared" si="629"/>
        <v>0</v>
      </c>
      <c r="V806" s="4">
        <f t="shared" si="629"/>
        <v>4716.6000000000004</v>
      </c>
      <c r="W806" s="4">
        <f t="shared" si="629"/>
        <v>0</v>
      </c>
      <c r="X806" s="4">
        <f t="shared" si="629"/>
        <v>4716.6000000000004</v>
      </c>
      <c r="Y806" s="4">
        <f t="shared" si="629"/>
        <v>0</v>
      </c>
      <c r="Z806" s="4">
        <f t="shared" si="629"/>
        <v>4716.6000000000004</v>
      </c>
      <c r="AA806" s="4">
        <f t="shared" si="629"/>
        <v>0</v>
      </c>
      <c r="AB806" s="4">
        <f t="shared" si="629"/>
        <v>4716.6000000000004</v>
      </c>
      <c r="AC806" s="4">
        <f t="shared" si="629"/>
        <v>0</v>
      </c>
      <c r="AD806" s="4">
        <f t="shared" si="629"/>
        <v>4716.6000000000004</v>
      </c>
      <c r="AE806" s="4">
        <f t="shared" si="629"/>
        <v>4716.6000000000004</v>
      </c>
      <c r="AF806" s="4">
        <f t="shared" si="629"/>
        <v>0</v>
      </c>
      <c r="AG806" s="4">
        <f t="shared" si="629"/>
        <v>4716.6000000000004</v>
      </c>
      <c r="AH806" s="4">
        <f t="shared" si="629"/>
        <v>0</v>
      </c>
      <c r="AI806" s="4">
        <f t="shared" si="629"/>
        <v>4716.6000000000004</v>
      </c>
      <c r="AJ806" s="4">
        <f t="shared" si="629"/>
        <v>0</v>
      </c>
      <c r="AK806" s="4">
        <f t="shared" si="629"/>
        <v>4716.6000000000004</v>
      </c>
      <c r="AL806" s="4">
        <f t="shared" si="629"/>
        <v>0</v>
      </c>
      <c r="AM806" s="4">
        <f t="shared" si="629"/>
        <v>4716.6000000000004</v>
      </c>
    </row>
    <row r="807" spans="1:39" ht="31.5" hidden="1" outlineLevel="7" x14ac:dyDescent="0.2">
      <c r="A807" s="138" t="s">
        <v>381</v>
      </c>
      <c r="B807" s="138" t="s">
        <v>308</v>
      </c>
      <c r="C807" s="138" t="s">
        <v>438</v>
      </c>
      <c r="D807" s="138" t="s">
        <v>92</v>
      </c>
      <c r="E807" s="11" t="s">
        <v>93</v>
      </c>
      <c r="F807" s="5">
        <v>4716.6000000000004</v>
      </c>
      <c r="G807" s="5"/>
      <c r="H807" s="5">
        <f>SUM(F807:G807)</f>
        <v>4716.6000000000004</v>
      </c>
      <c r="I807" s="5"/>
      <c r="J807" s="5"/>
      <c r="K807" s="5"/>
      <c r="L807" s="5">
        <f>SUM(H807:K807)</f>
        <v>4716.6000000000004</v>
      </c>
      <c r="M807" s="5"/>
      <c r="N807" s="5">
        <f>SUM(L807:M807)</f>
        <v>4716.6000000000004</v>
      </c>
      <c r="O807" s="5"/>
      <c r="P807" s="5"/>
      <c r="Q807" s="5">
        <f>SUM(N807:P807)</f>
        <v>4716.6000000000004</v>
      </c>
      <c r="R807" s="5"/>
      <c r="S807" s="5">
        <f>SUM(Q807:R807)</f>
        <v>4716.6000000000004</v>
      </c>
      <c r="T807" s="5">
        <v>4716.6000000000004</v>
      </c>
      <c r="U807" s="5"/>
      <c r="V807" s="5">
        <f>SUM(T807:U807)</f>
        <v>4716.6000000000004</v>
      </c>
      <c r="W807" s="5"/>
      <c r="X807" s="5">
        <f>SUM(V807:W807)</f>
        <v>4716.6000000000004</v>
      </c>
      <c r="Y807" s="5"/>
      <c r="Z807" s="5">
        <f>SUM(X807:Y807)</f>
        <v>4716.6000000000004</v>
      </c>
      <c r="AA807" s="5"/>
      <c r="AB807" s="5">
        <f>SUM(Z807:AA807)</f>
        <v>4716.6000000000004</v>
      </c>
      <c r="AC807" s="5"/>
      <c r="AD807" s="5">
        <f>SUM(AB807:AC807)</f>
        <v>4716.6000000000004</v>
      </c>
      <c r="AE807" s="5">
        <v>4716.6000000000004</v>
      </c>
      <c r="AF807" s="5"/>
      <c r="AG807" s="5">
        <f>SUM(AE807:AF807)</f>
        <v>4716.6000000000004</v>
      </c>
      <c r="AH807" s="5"/>
      <c r="AI807" s="5">
        <f>SUM(AG807:AH807)</f>
        <v>4716.6000000000004</v>
      </c>
      <c r="AJ807" s="5"/>
      <c r="AK807" s="5">
        <f>SUM(AI807:AJ807)</f>
        <v>4716.6000000000004</v>
      </c>
      <c r="AL807" s="5"/>
      <c r="AM807" s="5">
        <f>SUM(AK807:AL807)</f>
        <v>4716.6000000000004</v>
      </c>
    </row>
    <row r="808" spans="1:39" ht="31.5" hidden="1" outlineLevel="2" x14ac:dyDescent="0.2">
      <c r="A808" s="137" t="s">
        <v>381</v>
      </c>
      <c r="B808" s="137" t="s">
        <v>308</v>
      </c>
      <c r="C808" s="137" t="s">
        <v>42</v>
      </c>
      <c r="D808" s="137"/>
      <c r="E808" s="13" t="s">
        <v>43</v>
      </c>
      <c r="F808" s="4">
        <f t="shared" ref="F808:O809" si="630">F809</f>
        <v>901.80000000000007</v>
      </c>
      <c r="G808" s="4">
        <f t="shared" si="630"/>
        <v>-2.6</v>
      </c>
      <c r="H808" s="4">
        <f t="shared" si="630"/>
        <v>899.2</v>
      </c>
      <c r="I808" s="4">
        <f t="shared" si="630"/>
        <v>0</v>
      </c>
      <c r="J808" s="4">
        <f t="shared" si="630"/>
        <v>0</v>
      </c>
      <c r="K808" s="4">
        <f t="shared" si="630"/>
        <v>0</v>
      </c>
      <c r="L808" s="4">
        <f t="shared" si="630"/>
        <v>899.2</v>
      </c>
      <c r="M808" s="4">
        <f t="shared" si="630"/>
        <v>0</v>
      </c>
      <c r="N808" s="4">
        <f t="shared" si="630"/>
        <v>899.2</v>
      </c>
      <c r="O808" s="4">
        <f t="shared" si="630"/>
        <v>0</v>
      </c>
      <c r="P808" s="4">
        <f t="shared" ref="P808:Y809" si="631">P809</f>
        <v>0</v>
      </c>
      <c r="Q808" s="4">
        <f t="shared" si="631"/>
        <v>899.2</v>
      </c>
      <c r="R808" s="4">
        <f t="shared" si="631"/>
        <v>0</v>
      </c>
      <c r="S808" s="4">
        <f t="shared" si="631"/>
        <v>899.2</v>
      </c>
      <c r="T808" s="4">
        <f t="shared" si="631"/>
        <v>901.80000000000007</v>
      </c>
      <c r="U808" s="4">
        <f t="shared" si="631"/>
        <v>-2.6</v>
      </c>
      <c r="V808" s="4">
        <f t="shared" si="631"/>
        <v>899.2</v>
      </c>
      <c r="W808" s="4">
        <f t="shared" si="631"/>
        <v>0</v>
      </c>
      <c r="X808" s="4">
        <f t="shared" si="631"/>
        <v>899.2</v>
      </c>
      <c r="Y808" s="4">
        <f t="shared" si="631"/>
        <v>0</v>
      </c>
      <c r="Z808" s="4">
        <f t="shared" ref="Z808:AF809" si="632">Z809</f>
        <v>899.2</v>
      </c>
      <c r="AA808" s="4">
        <f t="shared" si="632"/>
        <v>0</v>
      </c>
      <c r="AB808" s="4">
        <f t="shared" si="632"/>
        <v>899.2</v>
      </c>
      <c r="AC808" s="4">
        <f t="shared" si="632"/>
        <v>0</v>
      </c>
      <c r="AD808" s="4">
        <f t="shared" si="632"/>
        <v>899.2</v>
      </c>
      <c r="AE808" s="4">
        <f t="shared" si="632"/>
        <v>0</v>
      </c>
      <c r="AF808" s="4">
        <f t="shared" si="632"/>
        <v>0</v>
      </c>
      <c r="AG808" s="4"/>
      <c r="AH808" s="4">
        <f t="shared" ref="AH808:AM809" si="633">AH809</f>
        <v>0</v>
      </c>
      <c r="AI808" s="4">
        <f t="shared" si="633"/>
        <v>0</v>
      </c>
      <c r="AJ808" s="4">
        <f t="shared" si="633"/>
        <v>0</v>
      </c>
      <c r="AK808" s="4">
        <f t="shared" si="633"/>
        <v>0</v>
      </c>
      <c r="AL808" s="4">
        <f t="shared" si="633"/>
        <v>0</v>
      </c>
      <c r="AM808" s="4">
        <f t="shared" si="633"/>
        <v>0</v>
      </c>
    </row>
    <row r="809" spans="1:39" ht="47.25" hidden="1" outlineLevel="3" x14ac:dyDescent="0.2">
      <c r="A809" s="137" t="s">
        <v>381</v>
      </c>
      <c r="B809" s="137" t="s">
        <v>308</v>
      </c>
      <c r="C809" s="137" t="s">
        <v>44</v>
      </c>
      <c r="D809" s="137"/>
      <c r="E809" s="13" t="s">
        <v>45</v>
      </c>
      <c r="F809" s="4">
        <f t="shared" si="630"/>
        <v>901.80000000000007</v>
      </c>
      <c r="G809" s="4">
        <f t="shared" si="630"/>
        <v>-2.6</v>
      </c>
      <c r="H809" s="4">
        <f t="shared" si="630"/>
        <v>899.2</v>
      </c>
      <c r="I809" s="4">
        <f t="shared" si="630"/>
        <v>0</v>
      </c>
      <c r="J809" s="4">
        <f t="shared" si="630"/>
        <v>0</v>
      </c>
      <c r="K809" s="4">
        <f t="shared" si="630"/>
        <v>0</v>
      </c>
      <c r="L809" s="4">
        <f t="shared" si="630"/>
        <v>899.2</v>
      </c>
      <c r="M809" s="4">
        <f t="shared" si="630"/>
        <v>0</v>
      </c>
      <c r="N809" s="4">
        <f t="shared" si="630"/>
        <v>899.2</v>
      </c>
      <c r="O809" s="4">
        <f t="shared" si="630"/>
        <v>0</v>
      </c>
      <c r="P809" s="4">
        <f t="shared" si="631"/>
        <v>0</v>
      </c>
      <c r="Q809" s="4">
        <f t="shared" si="631"/>
        <v>899.2</v>
      </c>
      <c r="R809" s="4">
        <f t="shared" si="631"/>
        <v>0</v>
      </c>
      <c r="S809" s="4">
        <f t="shared" si="631"/>
        <v>899.2</v>
      </c>
      <c r="T809" s="4">
        <f t="shared" si="631"/>
        <v>901.80000000000007</v>
      </c>
      <c r="U809" s="4">
        <f t="shared" si="631"/>
        <v>-2.6</v>
      </c>
      <c r="V809" s="4">
        <f t="shared" si="631"/>
        <v>899.2</v>
      </c>
      <c r="W809" s="4">
        <f t="shared" si="631"/>
        <v>0</v>
      </c>
      <c r="X809" s="4">
        <f t="shared" si="631"/>
        <v>899.2</v>
      </c>
      <c r="Y809" s="4">
        <f t="shared" si="631"/>
        <v>0</v>
      </c>
      <c r="Z809" s="4">
        <f t="shared" si="632"/>
        <v>899.2</v>
      </c>
      <c r="AA809" s="4">
        <f t="shared" si="632"/>
        <v>0</v>
      </c>
      <c r="AB809" s="4">
        <f t="shared" si="632"/>
        <v>899.2</v>
      </c>
      <c r="AC809" s="4">
        <f t="shared" si="632"/>
        <v>0</v>
      </c>
      <c r="AD809" s="4">
        <f t="shared" si="632"/>
        <v>899.2</v>
      </c>
      <c r="AE809" s="4">
        <f t="shared" si="632"/>
        <v>0</v>
      </c>
      <c r="AF809" s="4">
        <f t="shared" si="632"/>
        <v>0</v>
      </c>
      <c r="AG809" s="4"/>
      <c r="AH809" s="4">
        <f t="shared" si="633"/>
        <v>0</v>
      </c>
      <c r="AI809" s="4">
        <f t="shared" si="633"/>
        <v>0</v>
      </c>
      <c r="AJ809" s="4">
        <f t="shared" si="633"/>
        <v>0</v>
      </c>
      <c r="AK809" s="4">
        <f t="shared" si="633"/>
        <v>0</v>
      </c>
      <c r="AL809" s="4">
        <f t="shared" si="633"/>
        <v>0</v>
      </c>
      <c r="AM809" s="4">
        <f t="shared" si="633"/>
        <v>0</v>
      </c>
    </row>
    <row r="810" spans="1:39" ht="31.5" hidden="1" outlineLevel="4" x14ac:dyDescent="0.2">
      <c r="A810" s="137" t="s">
        <v>381</v>
      </c>
      <c r="B810" s="137" t="s">
        <v>308</v>
      </c>
      <c r="C810" s="137" t="s">
        <v>332</v>
      </c>
      <c r="D810" s="137"/>
      <c r="E810" s="13" t="s">
        <v>333</v>
      </c>
      <c r="F810" s="4">
        <f t="shared" ref="F810:AF810" si="634">F811+F813</f>
        <v>901.80000000000007</v>
      </c>
      <c r="G810" s="4">
        <f t="shared" si="634"/>
        <v>-2.6</v>
      </c>
      <c r="H810" s="4">
        <f t="shared" si="634"/>
        <v>899.2</v>
      </c>
      <c r="I810" s="4">
        <f t="shared" si="634"/>
        <v>0</v>
      </c>
      <c r="J810" s="4">
        <f t="shared" si="634"/>
        <v>0</v>
      </c>
      <c r="K810" s="4">
        <f t="shared" si="634"/>
        <v>0</v>
      </c>
      <c r="L810" s="4">
        <f t="shared" si="634"/>
        <v>899.2</v>
      </c>
      <c r="M810" s="4">
        <f t="shared" si="634"/>
        <v>0</v>
      </c>
      <c r="N810" s="4">
        <f t="shared" si="634"/>
        <v>899.2</v>
      </c>
      <c r="O810" s="4">
        <f t="shared" si="634"/>
        <v>0</v>
      </c>
      <c r="P810" s="4">
        <f t="shared" si="634"/>
        <v>0</v>
      </c>
      <c r="Q810" s="4">
        <f t="shared" si="634"/>
        <v>899.2</v>
      </c>
      <c r="R810" s="4">
        <f t="shared" si="634"/>
        <v>0</v>
      </c>
      <c r="S810" s="4">
        <f t="shared" si="634"/>
        <v>899.2</v>
      </c>
      <c r="T810" s="4">
        <f t="shared" si="634"/>
        <v>901.80000000000007</v>
      </c>
      <c r="U810" s="4">
        <f t="shared" si="634"/>
        <v>-2.6</v>
      </c>
      <c r="V810" s="4">
        <f t="shared" si="634"/>
        <v>899.2</v>
      </c>
      <c r="W810" s="4">
        <f t="shared" si="634"/>
        <v>0</v>
      </c>
      <c r="X810" s="4">
        <f t="shared" si="634"/>
        <v>899.2</v>
      </c>
      <c r="Y810" s="4">
        <f t="shared" si="634"/>
        <v>0</v>
      </c>
      <c r="Z810" s="4">
        <f t="shared" si="634"/>
        <v>899.2</v>
      </c>
      <c r="AA810" s="4">
        <f t="shared" si="634"/>
        <v>0</v>
      </c>
      <c r="AB810" s="4">
        <f t="shared" si="634"/>
        <v>899.2</v>
      </c>
      <c r="AC810" s="4">
        <f t="shared" si="634"/>
        <v>0</v>
      </c>
      <c r="AD810" s="4">
        <f t="shared" si="634"/>
        <v>899.2</v>
      </c>
      <c r="AE810" s="4">
        <f t="shared" si="634"/>
        <v>0</v>
      </c>
      <c r="AF810" s="4">
        <f t="shared" si="634"/>
        <v>0</v>
      </c>
      <c r="AG810" s="4"/>
      <c r="AH810" s="4">
        <f t="shared" ref="AH810:AM810" si="635">AH811+AH813</f>
        <v>0</v>
      </c>
      <c r="AI810" s="4">
        <f t="shared" si="635"/>
        <v>0</v>
      </c>
      <c r="AJ810" s="4">
        <f t="shared" si="635"/>
        <v>0</v>
      </c>
      <c r="AK810" s="4">
        <f t="shared" si="635"/>
        <v>0</v>
      </c>
      <c r="AL810" s="4">
        <f t="shared" si="635"/>
        <v>0</v>
      </c>
      <c r="AM810" s="4">
        <f t="shared" si="635"/>
        <v>0</v>
      </c>
    </row>
    <row r="811" spans="1:39" ht="47.25" hidden="1" outlineLevel="5" x14ac:dyDescent="0.2">
      <c r="A811" s="137" t="s">
        <v>381</v>
      </c>
      <c r="B811" s="137" t="s">
        <v>308</v>
      </c>
      <c r="C811" s="137" t="s">
        <v>440</v>
      </c>
      <c r="D811" s="137"/>
      <c r="E811" s="13" t="s">
        <v>566</v>
      </c>
      <c r="F811" s="4">
        <f t="shared" ref="F811:AF811" si="636">F812</f>
        <v>300.60000000000002</v>
      </c>
      <c r="G811" s="4">
        <f t="shared" si="636"/>
        <v>0</v>
      </c>
      <c r="H811" s="4">
        <f t="shared" si="636"/>
        <v>300.60000000000002</v>
      </c>
      <c r="I811" s="4">
        <f t="shared" si="636"/>
        <v>0</v>
      </c>
      <c r="J811" s="4">
        <f t="shared" si="636"/>
        <v>0</v>
      </c>
      <c r="K811" s="4">
        <f t="shared" si="636"/>
        <v>0</v>
      </c>
      <c r="L811" s="4">
        <f t="shared" si="636"/>
        <v>300.60000000000002</v>
      </c>
      <c r="M811" s="4">
        <f t="shared" si="636"/>
        <v>0</v>
      </c>
      <c r="N811" s="4">
        <f t="shared" si="636"/>
        <v>300.60000000000002</v>
      </c>
      <c r="O811" s="4">
        <f t="shared" si="636"/>
        <v>0</v>
      </c>
      <c r="P811" s="4">
        <f t="shared" si="636"/>
        <v>0</v>
      </c>
      <c r="Q811" s="4">
        <f t="shared" si="636"/>
        <v>300.60000000000002</v>
      </c>
      <c r="R811" s="4">
        <f t="shared" si="636"/>
        <v>0</v>
      </c>
      <c r="S811" s="4">
        <f t="shared" si="636"/>
        <v>300.60000000000002</v>
      </c>
      <c r="T811" s="4">
        <f t="shared" si="636"/>
        <v>300.60000000000002</v>
      </c>
      <c r="U811" s="4">
        <f t="shared" si="636"/>
        <v>0</v>
      </c>
      <c r="V811" s="4">
        <f t="shared" si="636"/>
        <v>300.60000000000002</v>
      </c>
      <c r="W811" s="4">
        <f t="shared" si="636"/>
        <v>0</v>
      </c>
      <c r="X811" s="4">
        <f t="shared" si="636"/>
        <v>300.60000000000002</v>
      </c>
      <c r="Y811" s="4">
        <f t="shared" si="636"/>
        <v>0</v>
      </c>
      <c r="Z811" s="4">
        <f t="shared" si="636"/>
        <v>300.60000000000002</v>
      </c>
      <c r="AA811" s="4">
        <f t="shared" si="636"/>
        <v>0</v>
      </c>
      <c r="AB811" s="4">
        <f t="shared" si="636"/>
        <v>300.60000000000002</v>
      </c>
      <c r="AC811" s="4">
        <f t="shared" si="636"/>
        <v>0</v>
      </c>
      <c r="AD811" s="4">
        <f t="shared" si="636"/>
        <v>300.60000000000002</v>
      </c>
      <c r="AE811" s="4">
        <f t="shared" si="636"/>
        <v>0</v>
      </c>
      <c r="AF811" s="4">
        <f t="shared" si="636"/>
        <v>0</v>
      </c>
      <c r="AG811" s="4"/>
      <c r="AH811" s="4">
        <f t="shared" ref="AH811:AM811" si="637">AH812</f>
        <v>0</v>
      </c>
      <c r="AI811" s="4">
        <f t="shared" si="637"/>
        <v>0</v>
      </c>
      <c r="AJ811" s="4">
        <f t="shared" si="637"/>
        <v>0</v>
      </c>
      <c r="AK811" s="4">
        <f t="shared" si="637"/>
        <v>0</v>
      </c>
      <c r="AL811" s="4">
        <f t="shared" si="637"/>
        <v>0</v>
      </c>
      <c r="AM811" s="4">
        <f t="shared" si="637"/>
        <v>0</v>
      </c>
    </row>
    <row r="812" spans="1:39" ht="31.5" hidden="1" outlineLevel="7" x14ac:dyDescent="0.2">
      <c r="A812" s="138" t="s">
        <v>381</v>
      </c>
      <c r="B812" s="138" t="s">
        <v>308</v>
      </c>
      <c r="C812" s="138" t="s">
        <v>440</v>
      </c>
      <c r="D812" s="138" t="s">
        <v>92</v>
      </c>
      <c r="E812" s="11" t="s">
        <v>93</v>
      </c>
      <c r="F812" s="5">
        <v>300.60000000000002</v>
      </c>
      <c r="G812" s="5"/>
      <c r="H812" s="5">
        <f>SUM(F812:G812)</f>
        <v>300.60000000000002</v>
      </c>
      <c r="I812" s="5"/>
      <c r="J812" s="5"/>
      <c r="K812" s="5"/>
      <c r="L812" s="5">
        <f>SUM(H812:K812)</f>
        <v>300.60000000000002</v>
      </c>
      <c r="M812" s="5"/>
      <c r="N812" s="5">
        <f>SUM(L812:M812)</f>
        <v>300.60000000000002</v>
      </c>
      <c r="O812" s="5"/>
      <c r="P812" s="5"/>
      <c r="Q812" s="5">
        <f>SUM(N812:P812)</f>
        <v>300.60000000000002</v>
      </c>
      <c r="R812" s="5"/>
      <c r="S812" s="5">
        <f>SUM(Q812:R812)</f>
        <v>300.60000000000002</v>
      </c>
      <c r="T812" s="5">
        <v>300.60000000000002</v>
      </c>
      <c r="U812" s="5"/>
      <c r="V812" s="5">
        <f>SUM(T812:U812)</f>
        <v>300.60000000000002</v>
      </c>
      <c r="W812" s="5"/>
      <c r="X812" s="5">
        <f>SUM(V812:W812)</f>
        <v>300.60000000000002</v>
      </c>
      <c r="Y812" s="5"/>
      <c r="Z812" s="5">
        <f>SUM(X812:Y812)</f>
        <v>300.60000000000002</v>
      </c>
      <c r="AA812" s="5"/>
      <c r="AB812" s="5">
        <f>SUM(Z812:AA812)</f>
        <v>300.60000000000002</v>
      </c>
      <c r="AC812" s="5"/>
      <c r="AD812" s="5">
        <f>SUM(AB812:AC812)</f>
        <v>300.60000000000002</v>
      </c>
      <c r="AE812" s="5"/>
      <c r="AF812" s="5"/>
      <c r="AG812" s="5"/>
      <c r="AH812" s="5"/>
      <c r="AI812" s="5">
        <f>SUM(AG812:AH812)</f>
        <v>0</v>
      </c>
      <c r="AJ812" s="5"/>
      <c r="AK812" s="5">
        <f>SUM(AI812:AJ812)</f>
        <v>0</v>
      </c>
      <c r="AL812" s="5"/>
      <c r="AM812" s="5">
        <f>SUM(AK812:AL812)</f>
        <v>0</v>
      </c>
    </row>
    <row r="813" spans="1:39" ht="47.25" hidden="1" outlineLevel="5" x14ac:dyDescent="0.2">
      <c r="A813" s="137" t="s">
        <v>381</v>
      </c>
      <c r="B813" s="137" t="s">
        <v>308</v>
      </c>
      <c r="C813" s="137" t="s">
        <v>440</v>
      </c>
      <c r="D813" s="137"/>
      <c r="E813" s="13" t="s">
        <v>569</v>
      </c>
      <c r="F813" s="4">
        <f t="shared" ref="F813:AF813" si="638">F814</f>
        <v>601.20000000000005</v>
      </c>
      <c r="G813" s="4">
        <f t="shared" si="638"/>
        <v>-2.6</v>
      </c>
      <c r="H813" s="4">
        <f t="shared" si="638"/>
        <v>598.6</v>
      </c>
      <c r="I813" s="4">
        <f t="shared" si="638"/>
        <v>0</v>
      </c>
      <c r="J813" s="4">
        <f t="shared" si="638"/>
        <v>0</v>
      </c>
      <c r="K813" s="4">
        <f t="shared" si="638"/>
        <v>0</v>
      </c>
      <c r="L813" s="4">
        <f t="shared" si="638"/>
        <v>598.6</v>
      </c>
      <c r="M813" s="4">
        <f t="shared" si="638"/>
        <v>0</v>
      </c>
      <c r="N813" s="4">
        <f t="shared" si="638"/>
        <v>598.6</v>
      </c>
      <c r="O813" s="4">
        <f t="shared" si="638"/>
        <v>0</v>
      </c>
      <c r="P813" s="4">
        <f t="shared" si="638"/>
        <v>0</v>
      </c>
      <c r="Q813" s="4">
        <f t="shared" si="638"/>
        <v>598.6</v>
      </c>
      <c r="R813" s="4">
        <f t="shared" si="638"/>
        <v>0</v>
      </c>
      <c r="S813" s="4">
        <f t="shared" si="638"/>
        <v>598.6</v>
      </c>
      <c r="T813" s="4">
        <f t="shared" si="638"/>
        <v>601.20000000000005</v>
      </c>
      <c r="U813" s="4">
        <f t="shared" si="638"/>
        <v>-2.6</v>
      </c>
      <c r="V813" s="4">
        <f t="shared" si="638"/>
        <v>598.6</v>
      </c>
      <c r="W813" s="4">
        <f t="shared" si="638"/>
        <v>0</v>
      </c>
      <c r="X813" s="4">
        <f t="shared" si="638"/>
        <v>598.6</v>
      </c>
      <c r="Y813" s="4">
        <f t="shared" si="638"/>
        <v>0</v>
      </c>
      <c r="Z813" s="4">
        <f t="shared" si="638"/>
        <v>598.6</v>
      </c>
      <c r="AA813" s="4">
        <f t="shared" si="638"/>
        <v>0</v>
      </c>
      <c r="AB813" s="4">
        <f t="shared" si="638"/>
        <v>598.6</v>
      </c>
      <c r="AC813" s="4">
        <f t="shared" si="638"/>
        <v>0</v>
      </c>
      <c r="AD813" s="4">
        <f t="shared" si="638"/>
        <v>598.6</v>
      </c>
      <c r="AE813" s="4">
        <f t="shared" si="638"/>
        <v>0</v>
      </c>
      <c r="AF813" s="4">
        <f t="shared" si="638"/>
        <v>0</v>
      </c>
      <c r="AG813" s="4"/>
      <c r="AH813" s="4">
        <f t="shared" ref="AH813:AM813" si="639">AH814</f>
        <v>0</v>
      </c>
      <c r="AI813" s="4">
        <f t="shared" si="639"/>
        <v>0</v>
      </c>
      <c r="AJ813" s="4">
        <f t="shared" si="639"/>
        <v>0</v>
      </c>
      <c r="AK813" s="4">
        <f t="shared" si="639"/>
        <v>0</v>
      </c>
      <c r="AL813" s="4">
        <f t="shared" si="639"/>
        <v>0</v>
      </c>
      <c r="AM813" s="4">
        <f t="shared" si="639"/>
        <v>0</v>
      </c>
    </row>
    <row r="814" spans="1:39" ht="31.5" hidden="1" outlineLevel="7" x14ac:dyDescent="0.2">
      <c r="A814" s="138" t="s">
        <v>381</v>
      </c>
      <c r="B814" s="138" t="s">
        <v>308</v>
      </c>
      <c r="C814" s="138" t="s">
        <v>440</v>
      </c>
      <c r="D814" s="138" t="s">
        <v>92</v>
      </c>
      <c r="E814" s="11" t="s">
        <v>93</v>
      </c>
      <c r="F814" s="5">
        <v>601.20000000000005</v>
      </c>
      <c r="G814" s="5">
        <v>-2.6</v>
      </c>
      <c r="H814" s="5">
        <f>SUM(F814:G814)</f>
        <v>598.6</v>
      </c>
      <c r="I814" s="5"/>
      <c r="J814" s="5"/>
      <c r="K814" s="5"/>
      <c r="L814" s="5">
        <f>SUM(H814:K814)</f>
        <v>598.6</v>
      </c>
      <c r="M814" s="5"/>
      <c r="N814" s="5">
        <f>SUM(L814:M814)</f>
        <v>598.6</v>
      </c>
      <c r="O814" s="5"/>
      <c r="P814" s="5"/>
      <c r="Q814" s="5">
        <f>SUM(N814:P814)</f>
        <v>598.6</v>
      </c>
      <c r="R814" s="5"/>
      <c r="S814" s="5">
        <f>SUM(Q814:R814)</f>
        <v>598.6</v>
      </c>
      <c r="T814" s="5">
        <v>601.20000000000005</v>
      </c>
      <c r="U814" s="5">
        <v>-2.6</v>
      </c>
      <c r="V814" s="5">
        <f>SUM(T814:U814)</f>
        <v>598.6</v>
      </c>
      <c r="W814" s="5"/>
      <c r="X814" s="5">
        <f>SUM(V814:W814)</f>
        <v>598.6</v>
      </c>
      <c r="Y814" s="5"/>
      <c r="Z814" s="5">
        <f>SUM(X814:Y814)</f>
        <v>598.6</v>
      </c>
      <c r="AA814" s="5"/>
      <c r="AB814" s="5">
        <f>SUM(Z814:AA814)</f>
        <v>598.6</v>
      </c>
      <c r="AC814" s="5"/>
      <c r="AD814" s="5">
        <f>SUM(AB814:AC814)</f>
        <v>598.6</v>
      </c>
      <c r="AE814" s="5"/>
      <c r="AF814" s="5"/>
      <c r="AG814" s="5"/>
      <c r="AH814" s="5"/>
      <c r="AI814" s="5">
        <f>SUM(AG814:AH814)</f>
        <v>0</v>
      </c>
      <c r="AJ814" s="5"/>
      <c r="AK814" s="5">
        <f>SUM(AI814:AJ814)</f>
        <v>0</v>
      </c>
      <c r="AL814" s="5"/>
      <c r="AM814" s="5">
        <f>SUM(AK814:AL814)</f>
        <v>0</v>
      </c>
    </row>
    <row r="815" spans="1:39" ht="15.75" hidden="1" outlineLevel="1" x14ac:dyDescent="0.2">
      <c r="A815" s="137" t="s">
        <v>381</v>
      </c>
      <c r="B815" s="137" t="s">
        <v>314</v>
      </c>
      <c r="C815" s="137"/>
      <c r="D815" s="137"/>
      <c r="E815" s="13" t="s">
        <v>315</v>
      </c>
      <c r="F815" s="4">
        <f t="shared" ref="F815:O819" si="640">F816</f>
        <v>1610</v>
      </c>
      <c r="G815" s="4">
        <f t="shared" si="640"/>
        <v>0</v>
      </c>
      <c r="H815" s="4">
        <f t="shared" si="640"/>
        <v>1610</v>
      </c>
      <c r="I815" s="4">
        <f t="shared" si="640"/>
        <v>0</v>
      </c>
      <c r="J815" s="4">
        <f t="shared" si="640"/>
        <v>0</v>
      </c>
      <c r="K815" s="4">
        <f t="shared" si="640"/>
        <v>0</v>
      </c>
      <c r="L815" s="4">
        <f t="shared" si="640"/>
        <v>1610</v>
      </c>
      <c r="M815" s="4">
        <f t="shared" si="640"/>
        <v>0</v>
      </c>
      <c r="N815" s="4">
        <f t="shared" si="640"/>
        <v>1610</v>
      </c>
      <c r="O815" s="4">
        <f t="shared" si="640"/>
        <v>0</v>
      </c>
      <c r="P815" s="4">
        <f t="shared" ref="P815:Y819" si="641">P816</f>
        <v>0</v>
      </c>
      <c r="Q815" s="4">
        <f t="shared" si="641"/>
        <v>1610</v>
      </c>
      <c r="R815" s="4">
        <f t="shared" si="641"/>
        <v>0</v>
      </c>
      <c r="S815" s="4">
        <f t="shared" si="641"/>
        <v>1610</v>
      </c>
      <c r="T815" s="4">
        <f t="shared" si="641"/>
        <v>1580</v>
      </c>
      <c r="U815" s="4">
        <f t="shared" si="641"/>
        <v>0</v>
      </c>
      <c r="V815" s="4">
        <f t="shared" si="641"/>
        <v>1580</v>
      </c>
      <c r="W815" s="4">
        <f t="shared" si="641"/>
        <v>0</v>
      </c>
      <c r="X815" s="4">
        <f t="shared" si="641"/>
        <v>1580</v>
      </c>
      <c r="Y815" s="4">
        <f t="shared" si="641"/>
        <v>0</v>
      </c>
      <c r="Z815" s="4">
        <f t="shared" ref="Z815:AI819" si="642">Z816</f>
        <v>1580</v>
      </c>
      <c r="AA815" s="4">
        <f t="shared" si="642"/>
        <v>0</v>
      </c>
      <c r="AB815" s="4">
        <f t="shared" si="642"/>
        <v>1580</v>
      </c>
      <c r="AC815" s="4">
        <f t="shared" si="642"/>
        <v>0</v>
      </c>
      <c r="AD815" s="4">
        <f t="shared" si="642"/>
        <v>1580</v>
      </c>
      <c r="AE815" s="4">
        <f t="shared" si="642"/>
        <v>1530</v>
      </c>
      <c r="AF815" s="4">
        <f t="shared" si="642"/>
        <v>0</v>
      </c>
      <c r="AG815" s="4">
        <f t="shared" si="642"/>
        <v>1530</v>
      </c>
      <c r="AH815" s="4">
        <f t="shared" si="642"/>
        <v>0</v>
      </c>
      <c r="AI815" s="4">
        <f t="shared" si="642"/>
        <v>1530</v>
      </c>
      <c r="AJ815" s="4">
        <f t="shared" ref="AJ815:AM819" si="643">AJ816</f>
        <v>0</v>
      </c>
      <c r="AK815" s="4">
        <f t="shared" si="643"/>
        <v>1530</v>
      </c>
      <c r="AL815" s="4">
        <f t="shared" si="643"/>
        <v>0</v>
      </c>
      <c r="AM815" s="4">
        <f t="shared" si="643"/>
        <v>1530</v>
      </c>
    </row>
    <row r="816" spans="1:39" ht="31.5" hidden="1" outlineLevel="2" x14ac:dyDescent="0.2">
      <c r="A816" s="137" t="s">
        <v>381</v>
      </c>
      <c r="B816" s="137" t="s">
        <v>314</v>
      </c>
      <c r="C816" s="137" t="s">
        <v>289</v>
      </c>
      <c r="D816" s="137"/>
      <c r="E816" s="13" t="s">
        <v>290</v>
      </c>
      <c r="F816" s="4">
        <f t="shared" si="640"/>
        <v>1610</v>
      </c>
      <c r="G816" s="4">
        <f t="shared" si="640"/>
        <v>0</v>
      </c>
      <c r="H816" s="4">
        <f t="shared" si="640"/>
        <v>1610</v>
      </c>
      <c r="I816" s="4">
        <f t="shared" si="640"/>
        <v>0</v>
      </c>
      <c r="J816" s="4">
        <f t="shared" si="640"/>
        <v>0</v>
      </c>
      <c r="K816" s="4">
        <f t="shared" si="640"/>
        <v>0</v>
      </c>
      <c r="L816" s="4">
        <f t="shared" si="640"/>
        <v>1610</v>
      </c>
      <c r="M816" s="4">
        <f t="shared" si="640"/>
        <v>0</v>
      </c>
      <c r="N816" s="4">
        <f t="shared" si="640"/>
        <v>1610</v>
      </c>
      <c r="O816" s="4">
        <f t="shared" si="640"/>
        <v>0</v>
      </c>
      <c r="P816" s="4">
        <f t="shared" si="641"/>
        <v>0</v>
      </c>
      <c r="Q816" s="4">
        <f t="shared" si="641"/>
        <v>1610</v>
      </c>
      <c r="R816" s="4">
        <f t="shared" si="641"/>
        <v>0</v>
      </c>
      <c r="S816" s="4">
        <f t="shared" si="641"/>
        <v>1610</v>
      </c>
      <c r="T816" s="4">
        <f t="shared" si="641"/>
        <v>1580</v>
      </c>
      <c r="U816" s="4">
        <f t="shared" si="641"/>
        <v>0</v>
      </c>
      <c r="V816" s="4">
        <f t="shared" si="641"/>
        <v>1580</v>
      </c>
      <c r="W816" s="4">
        <f t="shared" si="641"/>
        <v>0</v>
      </c>
      <c r="X816" s="4">
        <f t="shared" si="641"/>
        <v>1580</v>
      </c>
      <c r="Y816" s="4">
        <f t="shared" si="641"/>
        <v>0</v>
      </c>
      <c r="Z816" s="4">
        <f t="shared" si="642"/>
        <v>1580</v>
      </c>
      <c r="AA816" s="4">
        <f t="shared" si="642"/>
        <v>0</v>
      </c>
      <c r="AB816" s="4">
        <f t="shared" si="642"/>
        <v>1580</v>
      </c>
      <c r="AC816" s="4">
        <f t="shared" si="642"/>
        <v>0</v>
      </c>
      <c r="AD816" s="4">
        <f t="shared" si="642"/>
        <v>1580</v>
      </c>
      <c r="AE816" s="4">
        <f t="shared" si="642"/>
        <v>1530</v>
      </c>
      <c r="AF816" s="4">
        <f t="shared" si="642"/>
        <v>0</v>
      </c>
      <c r="AG816" s="4">
        <f t="shared" si="642"/>
        <v>1530</v>
      </c>
      <c r="AH816" s="4">
        <f t="shared" si="642"/>
        <v>0</v>
      </c>
      <c r="AI816" s="4">
        <f t="shared" si="642"/>
        <v>1530</v>
      </c>
      <c r="AJ816" s="4">
        <f t="shared" si="643"/>
        <v>0</v>
      </c>
      <c r="AK816" s="4">
        <f t="shared" si="643"/>
        <v>1530</v>
      </c>
      <c r="AL816" s="4">
        <f t="shared" si="643"/>
        <v>0</v>
      </c>
      <c r="AM816" s="4">
        <f t="shared" si="643"/>
        <v>1530</v>
      </c>
    </row>
    <row r="817" spans="1:39" ht="31.5" hidden="1" outlineLevel="3" x14ac:dyDescent="0.2">
      <c r="A817" s="137" t="s">
        <v>381</v>
      </c>
      <c r="B817" s="137" t="s">
        <v>314</v>
      </c>
      <c r="C817" s="137" t="s">
        <v>394</v>
      </c>
      <c r="D817" s="137"/>
      <c r="E817" s="13" t="s">
        <v>395</v>
      </c>
      <c r="F817" s="4">
        <f t="shared" si="640"/>
        <v>1610</v>
      </c>
      <c r="G817" s="4">
        <f t="shared" si="640"/>
        <v>0</v>
      </c>
      <c r="H817" s="4">
        <f t="shared" si="640"/>
        <v>1610</v>
      </c>
      <c r="I817" s="4">
        <f t="shared" si="640"/>
        <v>0</v>
      </c>
      <c r="J817" s="4">
        <f t="shared" si="640"/>
        <v>0</v>
      </c>
      <c r="K817" s="4">
        <f t="shared" si="640"/>
        <v>0</v>
      </c>
      <c r="L817" s="4">
        <f t="shared" si="640"/>
        <v>1610</v>
      </c>
      <c r="M817" s="4">
        <f t="shared" si="640"/>
        <v>0</v>
      </c>
      <c r="N817" s="4">
        <f t="shared" si="640"/>
        <v>1610</v>
      </c>
      <c r="O817" s="4">
        <f t="shared" si="640"/>
        <v>0</v>
      </c>
      <c r="P817" s="4">
        <f t="shared" si="641"/>
        <v>0</v>
      </c>
      <c r="Q817" s="4">
        <f t="shared" si="641"/>
        <v>1610</v>
      </c>
      <c r="R817" s="4">
        <f t="shared" si="641"/>
        <v>0</v>
      </c>
      <c r="S817" s="4">
        <f t="shared" si="641"/>
        <v>1610</v>
      </c>
      <c r="T817" s="4">
        <f t="shared" si="641"/>
        <v>1580</v>
      </c>
      <c r="U817" s="4">
        <f t="shared" si="641"/>
        <v>0</v>
      </c>
      <c r="V817" s="4">
        <f t="shared" si="641"/>
        <v>1580</v>
      </c>
      <c r="W817" s="4">
        <f t="shared" si="641"/>
        <v>0</v>
      </c>
      <c r="X817" s="4">
        <f t="shared" si="641"/>
        <v>1580</v>
      </c>
      <c r="Y817" s="4">
        <f t="shared" si="641"/>
        <v>0</v>
      </c>
      <c r="Z817" s="4">
        <f t="shared" si="642"/>
        <v>1580</v>
      </c>
      <c r="AA817" s="4">
        <f t="shared" si="642"/>
        <v>0</v>
      </c>
      <c r="AB817" s="4">
        <f t="shared" si="642"/>
        <v>1580</v>
      </c>
      <c r="AC817" s="4">
        <f t="shared" si="642"/>
        <v>0</v>
      </c>
      <c r="AD817" s="4">
        <f t="shared" si="642"/>
        <v>1580</v>
      </c>
      <c r="AE817" s="4">
        <f t="shared" si="642"/>
        <v>1530</v>
      </c>
      <c r="AF817" s="4">
        <f t="shared" si="642"/>
        <v>0</v>
      </c>
      <c r="AG817" s="4">
        <f t="shared" si="642"/>
        <v>1530</v>
      </c>
      <c r="AH817" s="4">
        <f t="shared" si="642"/>
        <v>0</v>
      </c>
      <c r="AI817" s="4">
        <f t="shared" si="642"/>
        <v>1530</v>
      </c>
      <c r="AJ817" s="4">
        <f t="shared" si="643"/>
        <v>0</v>
      </c>
      <c r="AK817" s="4">
        <f t="shared" si="643"/>
        <v>1530</v>
      </c>
      <c r="AL817" s="4">
        <f t="shared" si="643"/>
        <v>0</v>
      </c>
      <c r="AM817" s="4">
        <f t="shared" si="643"/>
        <v>1530</v>
      </c>
    </row>
    <row r="818" spans="1:39" ht="31.5" hidden="1" outlineLevel="4" x14ac:dyDescent="0.2">
      <c r="A818" s="137" t="s">
        <v>381</v>
      </c>
      <c r="B818" s="137" t="s">
        <v>314</v>
      </c>
      <c r="C818" s="137" t="s">
        <v>399</v>
      </c>
      <c r="D818" s="137"/>
      <c r="E818" s="13" t="s">
        <v>400</v>
      </c>
      <c r="F818" s="4">
        <f t="shared" si="640"/>
        <v>1610</v>
      </c>
      <c r="G818" s="4">
        <f t="shared" si="640"/>
        <v>0</v>
      </c>
      <c r="H818" s="4">
        <f t="shared" si="640"/>
        <v>1610</v>
      </c>
      <c r="I818" s="4">
        <f t="shared" si="640"/>
        <v>0</v>
      </c>
      <c r="J818" s="4">
        <f t="shared" si="640"/>
        <v>0</v>
      </c>
      <c r="K818" s="4">
        <f t="shared" si="640"/>
        <v>0</v>
      </c>
      <c r="L818" s="4">
        <f t="shared" si="640"/>
        <v>1610</v>
      </c>
      <c r="M818" s="4">
        <f t="shared" si="640"/>
        <v>0</v>
      </c>
      <c r="N818" s="4">
        <f t="shared" si="640"/>
        <v>1610</v>
      </c>
      <c r="O818" s="4">
        <f t="shared" si="640"/>
        <v>0</v>
      </c>
      <c r="P818" s="4">
        <f t="shared" si="641"/>
        <v>0</v>
      </c>
      <c r="Q818" s="4">
        <f t="shared" si="641"/>
        <v>1610</v>
      </c>
      <c r="R818" s="4">
        <f t="shared" si="641"/>
        <v>0</v>
      </c>
      <c r="S818" s="4">
        <f t="shared" si="641"/>
        <v>1610</v>
      </c>
      <c r="T818" s="4">
        <f t="shared" si="641"/>
        <v>1580</v>
      </c>
      <c r="U818" s="4">
        <f t="shared" si="641"/>
        <v>0</v>
      </c>
      <c r="V818" s="4">
        <f t="shared" si="641"/>
        <v>1580</v>
      </c>
      <c r="W818" s="4">
        <f t="shared" si="641"/>
        <v>0</v>
      </c>
      <c r="X818" s="4">
        <f t="shared" si="641"/>
        <v>1580</v>
      </c>
      <c r="Y818" s="4">
        <f t="shared" si="641"/>
        <v>0</v>
      </c>
      <c r="Z818" s="4">
        <f t="shared" si="642"/>
        <v>1580</v>
      </c>
      <c r="AA818" s="4">
        <f t="shared" si="642"/>
        <v>0</v>
      </c>
      <c r="AB818" s="4">
        <f t="shared" si="642"/>
        <v>1580</v>
      </c>
      <c r="AC818" s="4">
        <f t="shared" si="642"/>
        <v>0</v>
      </c>
      <c r="AD818" s="4">
        <f t="shared" si="642"/>
        <v>1580</v>
      </c>
      <c r="AE818" s="4">
        <f t="shared" si="642"/>
        <v>1530</v>
      </c>
      <c r="AF818" s="4">
        <f t="shared" si="642"/>
        <v>0</v>
      </c>
      <c r="AG818" s="4">
        <f t="shared" si="642"/>
        <v>1530</v>
      </c>
      <c r="AH818" s="4">
        <f t="shared" si="642"/>
        <v>0</v>
      </c>
      <c r="AI818" s="4">
        <f t="shared" si="642"/>
        <v>1530</v>
      </c>
      <c r="AJ818" s="4">
        <f t="shared" si="643"/>
        <v>0</v>
      </c>
      <c r="AK818" s="4">
        <f t="shared" si="643"/>
        <v>1530</v>
      </c>
      <c r="AL818" s="4">
        <f t="shared" si="643"/>
        <v>0</v>
      </c>
      <c r="AM818" s="4">
        <f t="shared" si="643"/>
        <v>1530</v>
      </c>
    </row>
    <row r="819" spans="1:39" ht="31.5" hidden="1" outlineLevel="5" x14ac:dyDescent="0.2">
      <c r="A819" s="137" t="s">
        <v>381</v>
      </c>
      <c r="B819" s="137" t="s">
        <v>314</v>
      </c>
      <c r="C819" s="137" t="s">
        <v>403</v>
      </c>
      <c r="D819" s="137"/>
      <c r="E819" s="13" t="s">
        <v>404</v>
      </c>
      <c r="F819" s="4">
        <f t="shared" si="640"/>
        <v>1610</v>
      </c>
      <c r="G819" s="4">
        <f t="shared" si="640"/>
        <v>0</v>
      </c>
      <c r="H819" s="4">
        <f t="shared" si="640"/>
        <v>1610</v>
      </c>
      <c r="I819" s="4">
        <f t="shared" si="640"/>
        <v>0</v>
      </c>
      <c r="J819" s="4">
        <f t="shared" si="640"/>
        <v>0</v>
      </c>
      <c r="K819" s="4">
        <f t="shared" si="640"/>
        <v>0</v>
      </c>
      <c r="L819" s="4">
        <f t="shared" si="640"/>
        <v>1610</v>
      </c>
      <c r="M819" s="4">
        <f t="shared" si="640"/>
        <v>0</v>
      </c>
      <c r="N819" s="4">
        <f t="shared" si="640"/>
        <v>1610</v>
      </c>
      <c r="O819" s="4">
        <f t="shared" si="640"/>
        <v>0</v>
      </c>
      <c r="P819" s="4">
        <f t="shared" si="641"/>
        <v>0</v>
      </c>
      <c r="Q819" s="4">
        <f t="shared" si="641"/>
        <v>1610</v>
      </c>
      <c r="R819" s="4">
        <f t="shared" si="641"/>
        <v>0</v>
      </c>
      <c r="S819" s="4">
        <f t="shared" si="641"/>
        <v>1610</v>
      </c>
      <c r="T819" s="4">
        <f t="shared" si="641"/>
        <v>1580</v>
      </c>
      <c r="U819" s="4">
        <f t="shared" si="641"/>
        <v>0</v>
      </c>
      <c r="V819" s="4">
        <f t="shared" si="641"/>
        <v>1580</v>
      </c>
      <c r="W819" s="4">
        <f t="shared" si="641"/>
        <v>0</v>
      </c>
      <c r="X819" s="4">
        <f t="shared" si="641"/>
        <v>1580</v>
      </c>
      <c r="Y819" s="4">
        <f t="shared" si="641"/>
        <v>0</v>
      </c>
      <c r="Z819" s="4">
        <f t="shared" si="642"/>
        <v>1580</v>
      </c>
      <c r="AA819" s="4">
        <f t="shared" si="642"/>
        <v>0</v>
      </c>
      <c r="AB819" s="4">
        <f t="shared" si="642"/>
        <v>1580</v>
      </c>
      <c r="AC819" s="4">
        <f t="shared" si="642"/>
        <v>0</v>
      </c>
      <c r="AD819" s="4">
        <f t="shared" si="642"/>
        <v>1580</v>
      </c>
      <c r="AE819" s="4">
        <f t="shared" si="642"/>
        <v>1530</v>
      </c>
      <c r="AF819" s="4">
        <f t="shared" si="642"/>
        <v>0</v>
      </c>
      <c r="AG819" s="4">
        <f t="shared" si="642"/>
        <v>1530</v>
      </c>
      <c r="AH819" s="4">
        <f t="shared" si="642"/>
        <v>0</v>
      </c>
      <c r="AI819" s="4">
        <f t="shared" si="642"/>
        <v>1530</v>
      </c>
      <c r="AJ819" s="4">
        <f t="shared" si="643"/>
        <v>0</v>
      </c>
      <c r="AK819" s="4">
        <f t="shared" si="643"/>
        <v>1530</v>
      </c>
      <c r="AL819" s="4">
        <f t="shared" si="643"/>
        <v>0</v>
      </c>
      <c r="AM819" s="4">
        <f t="shared" si="643"/>
        <v>1530</v>
      </c>
    </row>
    <row r="820" spans="1:39" ht="15.75" hidden="1" outlineLevel="7" x14ac:dyDescent="0.2">
      <c r="A820" s="138" t="s">
        <v>381</v>
      </c>
      <c r="B820" s="138" t="s">
        <v>314</v>
      </c>
      <c r="C820" s="138" t="s">
        <v>403</v>
      </c>
      <c r="D820" s="138" t="s">
        <v>33</v>
      </c>
      <c r="E820" s="11" t="s">
        <v>34</v>
      </c>
      <c r="F820" s="5">
        <v>1610</v>
      </c>
      <c r="G820" s="5"/>
      <c r="H820" s="5">
        <f>SUM(F820:G820)</f>
        <v>1610</v>
      </c>
      <c r="I820" s="5"/>
      <c r="J820" s="5"/>
      <c r="K820" s="5"/>
      <c r="L820" s="5">
        <f>SUM(H820:K820)</f>
        <v>1610</v>
      </c>
      <c r="M820" s="5"/>
      <c r="N820" s="5">
        <f>SUM(L820:M820)</f>
        <v>1610</v>
      </c>
      <c r="O820" s="5"/>
      <c r="P820" s="5"/>
      <c r="Q820" s="5">
        <f>SUM(N820:P820)</f>
        <v>1610</v>
      </c>
      <c r="R820" s="5"/>
      <c r="S820" s="5">
        <f>SUM(Q820:R820)</f>
        <v>1610</v>
      </c>
      <c r="T820" s="5">
        <v>1580</v>
      </c>
      <c r="U820" s="5"/>
      <c r="V820" s="5">
        <f>SUM(T820:U820)</f>
        <v>1580</v>
      </c>
      <c r="W820" s="5"/>
      <c r="X820" s="5">
        <f>SUM(V820:W820)</f>
        <v>1580</v>
      </c>
      <c r="Y820" s="5"/>
      <c r="Z820" s="5">
        <f>SUM(X820:Y820)</f>
        <v>1580</v>
      </c>
      <c r="AA820" s="5"/>
      <c r="AB820" s="5">
        <f>SUM(Z820:AA820)</f>
        <v>1580</v>
      </c>
      <c r="AC820" s="5"/>
      <c r="AD820" s="5">
        <f>SUM(AB820:AC820)</f>
        <v>1580</v>
      </c>
      <c r="AE820" s="5">
        <v>1530</v>
      </c>
      <c r="AF820" s="5"/>
      <c r="AG820" s="5">
        <f>SUM(AE820:AF820)</f>
        <v>1530</v>
      </c>
      <c r="AH820" s="5"/>
      <c r="AI820" s="5">
        <f>SUM(AG820:AH820)</f>
        <v>1530</v>
      </c>
      <c r="AJ820" s="5"/>
      <c r="AK820" s="5">
        <f>SUM(AI820:AJ820)</f>
        <v>1530</v>
      </c>
      <c r="AL820" s="5"/>
      <c r="AM820" s="5">
        <f>SUM(AK820:AL820)</f>
        <v>1530</v>
      </c>
    </row>
    <row r="821" spans="1:39" s="56" customFormat="1" ht="15.75" hidden="1" outlineLevel="7" x14ac:dyDescent="0.25">
      <c r="A821" s="137" t="s">
        <v>381</v>
      </c>
      <c r="B821" s="40" t="s">
        <v>565</v>
      </c>
      <c r="C821" s="55"/>
      <c r="D821" s="7"/>
      <c r="E821" s="41" t="s">
        <v>548</v>
      </c>
      <c r="F821" s="4"/>
      <c r="G821" s="4"/>
      <c r="H821" s="4"/>
      <c r="I821" s="4"/>
      <c r="J821" s="37">
        <f>J830+J822</f>
        <v>87.188370000000006</v>
      </c>
      <c r="K821" s="4"/>
      <c r="L821" s="37">
        <f>L830+L822</f>
        <v>87.188370000000006</v>
      </c>
      <c r="M821" s="4"/>
      <c r="N821" s="37">
        <f t="shared" ref="N821:S821" si="644">N830+N822</f>
        <v>87.188370000000006</v>
      </c>
      <c r="O821" s="37">
        <f t="shared" si="644"/>
        <v>1802.8</v>
      </c>
      <c r="P821" s="37">
        <f t="shared" si="644"/>
        <v>0</v>
      </c>
      <c r="Q821" s="37">
        <f t="shared" si="644"/>
        <v>1889.98837</v>
      </c>
      <c r="R821" s="37">
        <f t="shared" si="644"/>
        <v>0</v>
      </c>
      <c r="S821" s="37">
        <f t="shared" si="644"/>
        <v>1889.98837</v>
      </c>
      <c r="T821" s="4"/>
      <c r="U821" s="4"/>
      <c r="V821" s="4"/>
      <c r="W821" s="4"/>
      <c r="X821" s="4"/>
      <c r="Y821" s="4"/>
      <c r="Z821" s="37">
        <f>Z830+Z822</f>
        <v>0</v>
      </c>
      <c r="AA821" s="4"/>
      <c r="AB821" s="37"/>
      <c r="AC821" s="4"/>
      <c r="AD821" s="37"/>
      <c r="AE821" s="4"/>
      <c r="AF821" s="4"/>
      <c r="AG821" s="4"/>
      <c r="AH821" s="4"/>
      <c r="AI821" s="4"/>
      <c r="AJ821" s="4"/>
      <c r="AK821" s="37"/>
      <c r="AL821" s="4"/>
      <c r="AM821" s="37"/>
    </row>
    <row r="822" spans="1:39" s="56" customFormat="1" ht="15.75" hidden="1" outlineLevel="7" x14ac:dyDescent="0.25">
      <c r="A822" s="137" t="s">
        <v>381</v>
      </c>
      <c r="B822" s="44" t="s">
        <v>696</v>
      </c>
      <c r="C822" s="46"/>
      <c r="D822" s="47"/>
      <c r="E822" s="51" t="s">
        <v>697</v>
      </c>
      <c r="F822" s="4"/>
      <c r="G822" s="4"/>
      <c r="H822" s="4"/>
      <c r="I822" s="4"/>
      <c r="J822" s="37">
        <f>J823</f>
        <v>87.188370000000006</v>
      </c>
      <c r="K822" s="4"/>
      <c r="L822" s="37">
        <f>L823</f>
        <v>87.188370000000006</v>
      </c>
      <c r="M822" s="4"/>
      <c r="N822" s="37">
        <f t="shared" ref="N822:S824" si="645">N823</f>
        <v>87.188370000000006</v>
      </c>
      <c r="O822" s="37">
        <f t="shared" si="645"/>
        <v>1802.8</v>
      </c>
      <c r="P822" s="37">
        <f t="shared" si="645"/>
        <v>0</v>
      </c>
      <c r="Q822" s="37">
        <f t="shared" si="645"/>
        <v>1889.98837</v>
      </c>
      <c r="R822" s="37">
        <f t="shared" si="645"/>
        <v>0</v>
      </c>
      <c r="S822" s="37">
        <f t="shared" si="645"/>
        <v>1889.98837</v>
      </c>
      <c r="T822" s="4"/>
      <c r="U822" s="4"/>
      <c r="V822" s="4"/>
      <c r="W822" s="4"/>
      <c r="X822" s="4"/>
      <c r="Y822" s="4"/>
      <c r="Z822" s="37">
        <f>Z823</f>
        <v>0</v>
      </c>
      <c r="AA822" s="4"/>
      <c r="AB822" s="37"/>
      <c r="AC822" s="4"/>
      <c r="AD822" s="37"/>
      <c r="AE822" s="4"/>
      <c r="AF822" s="4"/>
      <c r="AG822" s="4"/>
      <c r="AH822" s="4"/>
      <c r="AI822" s="4"/>
      <c r="AJ822" s="4"/>
      <c r="AK822" s="37"/>
      <c r="AL822" s="4"/>
      <c r="AM822" s="37"/>
    </row>
    <row r="823" spans="1:39" s="56" customFormat="1" ht="31.5" hidden="1" outlineLevel="7" x14ac:dyDescent="0.25">
      <c r="A823" s="137" t="s">
        <v>381</v>
      </c>
      <c r="B823" s="44" t="s">
        <v>696</v>
      </c>
      <c r="C823" s="44" t="s">
        <v>289</v>
      </c>
      <c r="D823" s="46"/>
      <c r="E823" s="45" t="s">
        <v>290</v>
      </c>
      <c r="F823" s="4"/>
      <c r="G823" s="4"/>
      <c r="H823" s="4"/>
      <c r="I823" s="4"/>
      <c r="J823" s="37">
        <f>J824</f>
        <v>87.188370000000006</v>
      </c>
      <c r="K823" s="4"/>
      <c r="L823" s="37">
        <f>L824</f>
        <v>87.188370000000006</v>
      </c>
      <c r="M823" s="4"/>
      <c r="N823" s="37">
        <f t="shared" si="645"/>
        <v>87.188370000000006</v>
      </c>
      <c r="O823" s="37">
        <f t="shared" si="645"/>
        <v>1802.8</v>
      </c>
      <c r="P823" s="37">
        <f t="shared" si="645"/>
        <v>0</v>
      </c>
      <c r="Q823" s="37">
        <f t="shared" si="645"/>
        <v>1889.98837</v>
      </c>
      <c r="R823" s="37">
        <f t="shared" si="645"/>
        <v>0</v>
      </c>
      <c r="S823" s="37">
        <f t="shared" si="645"/>
        <v>1889.98837</v>
      </c>
      <c r="T823" s="4"/>
      <c r="U823" s="4"/>
      <c r="V823" s="4"/>
      <c r="W823" s="4"/>
      <c r="X823" s="4"/>
      <c r="Y823" s="4"/>
      <c r="Z823" s="37">
        <f>Z824</f>
        <v>0</v>
      </c>
      <c r="AA823" s="4"/>
      <c r="AB823" s="37"/>
      <c r="AC823" s="4"/>
      <c r="AD823" s="37"/>
      <c r="AE823" s="4"/>
      <c r="AF823" s="4"/>
      <c r="AG823" s="4"/>
      <c r="AH823" s="4"/>
      <c r="AI823" s="4"/>
      <c r="AJ823" s="4"/>
      <c r="AK823" s="37"/>
      <c r="AL823" s="4"/>
      <c r="AM823" s="37"/>
    </row>
    <row r="824" spans="1:39" s="56" customFormat="1" ht="31.5" hidden="1" outlineLevel="7" x14ac:dyDescent="0.25">
      <c r="A824" s="137" t="s">
        <v>381</v>
      </c>
      <c r="B824" s="44" t="s">
        <v>696</v>
      </c>
      <c r="C824" s="46">
        <v>190000000</v>
      </c>
      <c r="D824" s="47"/>
      <c r="E824" s="48" t="s">
        <v>698</v>
      </c>
      <c r="F824" s="4"/>
      <c r="G824" s="4"/>
      <c r="H824" s="4"/>
      <c r="I824" s="4"/>
      <c r="J824" s="37">
        <f>J825</f>
        <v>87.188370000000006</v>
      </c>
      <c r="K824" s="4"/>
      <c r="L824" s="37">
        <f>L825</f>
        <v>87.188370000000006</v>
      </c>
      <c r="M824" s="4"/>
      <c r="N824" s="37">
        <f t="shared" si="645"/>
        <v>87.188370000000006</v>
      </c>
      <c r="O824" s="37">
        <f t="shared" si="645"/>
        <v>1802.8</v>
      </c>
      <c r="P824" s="37">
        <f t="shared" si="645"/>
        <v>0</v>
      </c>
      <c r="Q824" s="37">
        <f t="shared" si="645"/>
        <v>1889.98837</v>
      </c>
      <c r="R824" s="37">
        <f t="shared" si="645"/>
        <v>0</v>
      </c>
      <c r="S824" s="37">
        <f t="shared" si="645"/>
        <v>1889.98837</v>
      </c>
      <c r="T824" s="4"/>
      <c r="U824" s="4"/>
      <c r="V824" s="4"/>
      <c r="W824" s="4"/>
      <c r="X824" s="4"/>
      <c r="Y824" s="4"/>
      <c r="Z824" s="37">
        <f>Z825</f>
        <v>0</v>
      </c>
      <c r="AA824" s="4"/>
      <c r="AB824" s="37"/>
      <c r="AC824" s="4"/>
      <c r="AD824" s="37"/>
      <c r="AE824" s="4"/>
      <c r="AF824" s="4"/>
      <c r="AG824" s="4"/>
      <c r="AH824" s="4"/>
      <c r="AI824" s="4"/>
      <c r="AJ824" s="4"/>
      <c r="AK824" s="37"/>
      <c r="AL824" s="4"/>
      <c r="AM824" s="37"/>
    </row>
    <row r="825" spans="1:39" s="56" customFormat="1" ht="31.5" hidden="1" outlineLevel="7" x14ac:dyDescent="0.25">
      <c r="A825" s="137" t="s">
        <v>381</v>
      </c>
      <c r="B825" s="44" t="s">
        <v>696</v>
      </c>
      <c r="C825" s="47" t="s">
        <v>396</v>
      </c>
      <c r="D825" s="47"/>
      <c r="E825" s="49" t="s">
        <v>57</v>
      </c>
      <c r="F825" s="4"/>
      <c r="G825" s="4"/>
      <c r="H825" s="4"/>
      <c r="I825" s="4"/>
      <c r="J825" s="37">
        <f>J828</f>
        <v>87.188370000000006</v>
      </c>
      <c r="K825" s="4"/>
      <c r="L825" s="37">
        <f>L828</f>
        <v>87.188370000000006</v>
      </c>
      <c r="M825" s="4"/>
      <c r="N825" s="37">
        <f t="shared" ref="N825:AA825" si="646">N828+N826</f>
        <v>87.188370000000006</v>
      </c>
      <c r="O825" s="37">
        <f t="shared" si="646"/>
        <v>1802.8</v>
      </c>
      <c r="P825" s="37">
        <f t="shared" si="646"/>
        <v>0</v>
      </c>
      <c r="Q825" s="37">
        <f t="shared" si="646"/>
        <v>1889.98837</v>
      </c>
      <c r="R825" s="37">
        <f t="shared" si="646"/>
        <v>0</v>
      </c>
      <c r="S825" s="37">
        <f t="shared" si="646"/>
        <v>1889.98837</v>
      </c>
      <c r="T825" s="37">
        <f t="shared" si="646"/>
        <v>0</v>
      </c>
      <c r="U825" s="37">
        <f t="shared" si="646"/>
        <v>0</v>
      </c>
      <c r="V825" s="37">
        <f t="shared" si="646"/>
        <v>0</v>
      </c>
      <c r="W825" s="37">
        <f t="shared" si="646"/>
        <v>0</v>
      </c>
      <c r="X825" s="37">
        <f t="shared" si="646"/>
        <v>0</v>
      </c>
      <c r="Y825" s="37">
        <f t="shared" si="646"/>
        <v>0</v>
      </c>
      <c r="Z825" s="37">
        <f t="shared" si="646"/>
        <v>0</v>
      </c>
      <c r="AA825" s="37">
        <f t="shared" si="646"/>
        <v>0</v>
      </c>
      <c r="AB825" s="37"/>
      <c r="AC825" s="37">
        <f>AC828+AC826</f>
        <v>0</v>
      </c>
      <c r="AD825" s="37"/>
      <c r="AE825" s="37">
        <f t="shared" ref="AE825:AJ825" si="647">AE828+AE826</f>
        <v>0</v>
      </c>
      <c r="AF825" s="37">
        <f t="shared" si="647"/>
        <v>0</v>
      </c>
      <c r="AG825" s="37">
        <f t="shared" si="647"/>
        <v>0</v>
      </c>
      <c r="AH825" s="37">
        <f t="shared" si="647"/>
        <v>0</v>
      </c>
      <c r="AI825" s="37">
        <f t="shared" si="647"/>
        <v>0</v>
      </c>
      <c r="AJ825" s="37">
        <f t="shared" si="647"/>
        <v>0</v>
      </c>
      <c r="AK825" s="37"/>
      <c r="AL825" s="37">
        <f>AL828+AL826</f>
        <v>0</v>
      </c>
      <c r="AM825" s="37"/>
    </row>
    <row r="826" spans="1:39" s="56" customFormat="1" ht="31.5" hidden="1" outlineLevel="7" x14ac:dyDescent="0.25">
      <c r="A826" s="137" t="s">
        <v>381</v>
      </c>
      <c r="B826" s="44" t="s">
        <v>696</v>
      </c>
      <c r="C826" s="47" t="s">
        <v>750</v>
      </c>
      <c r="D826" s="47"/>
      <c r="E826" s="49" t="s">
        <v>751</v>
      </c>
      <c r="F826" s="4"/>
      <c r="G826" s="4"/>
      <c r="H826" s="4"/>
      <c r="I826" s="4"/>
      <c r="J826" s="37"/>
      <c r="K826" s="4"/>
      <c r="L826" s="37"/>
      <c r="M826" s="4"/>
      <c r="N826" s="37"/>
      <c r="O826" s="4">
        <f>O827</f>
        <v>1802.8</v>
      </c>
      <c r="P826" s="4">
        <f>P827</f>
        <v>0</v>
      </c>
      <c r="Q826" s="4">
        <f>Q827</f>
        <v>1802.8</v>
      </c>
      <c r="R826" s="4">
        <f>R827</f>
        <v>0</v>
      </c>
      <c r="S826" s="4">
        <f>S827</f>
        <v>1802.8</v>
      </c>
      <c r="T826" s="4"/>
      <c r="U826" s="4"/>
      <c r="V826" s="4"/>
      <c r="W826" s="4"/>
      <c r="X826" s="4"/>
      <c r="Y826" s="4"/>
      <c r="Z826" s="37"/>
      <c r="AA826" s="4"/>
      <c r="AB826" s="37"/>
      <c r="AC826" s="4"/>
      <c r="AD826" s="37"/>
      <c r="AE826" s="4"/>
      <c r="AF826" s="4"/>
      <c r="AG826" s="4"/>
      <c r="AH826" s="4"/>
      <c r="AI826" s="4"/>
      <c r="AJ826" s="4"/>
      <c r="AK826" s="37"/>
      <c r="AL826" s="4"/>
      <c r="AM826" s="37"/>
    </row>
    <row r="827" spans="1:39" s="56" customFormat="1" ht="31.5" hidden="1" outlineLevel="7" x14ac:dyDescent="0.25">
      <c r="A827" s="138" t="s">
        <v>381</v>
      </c>
      <c r="B827" s="53" t="s">
        <v>696</v>
      </c>
      <c r="C827" s="50" t="s">
        <v>750</v>
      </c>
      <c r="D827" s="50" t="s">
        <v>92</v>
      </c>
      <c r="E827" s="54" t="s">
        <v>584</v>
      </c>
      <c r="F827" s="4"/>
      <c r="G827" s="4"/>
      <c r="H827" s="4"/>
      <c r="I827" s="4"/>
      <c r="J827" s="37"/>
      <c r="K827" s="4"/>
      <c r="L827" s="37"/>
      <c r="M827" s="4"/>
      <c r="N827" s="37"/>
      <c r="O827" s="5">
        <v>1802.8</v>
      </c>
      <c r="P827" s="5"/>
      <c r="Q827" s="5">
        <f>SUM(N827:P827)</f>
        <v>1802.8</v>
      </c>
      <c r="R827" s="5"/>
      <c r="S827" s="5">
        <f>SUM(Q827:R827)</f>
        <v>1802.8</v>
      </c>
      <c r="T827" s="4"/>
      <c r="U827" s="4"/>
      <c r="V827" s="4"/>
      <c r="W827" s="4"/>
      <c r="X827" s="4"/>
      <c r="Y827" s="4"/>
      <c r="Z827" s="37"/>
      <c r="AA827" s="4"/>
      <c r="AB827" s="37"/>
      <c r="AC827" s="4"/>
      <c r="AD827" s="37"/>
      <c r="AE827" s="4"/>
      <c r="AF827" s="4"/>
      <c r="AG827" s="4"/>
      <c r="AH827" s="4"/>
      <c r="AI827" s="4"/>
      <c r="AJ827" s="4"/>
      <c r="AK827" s="37"/>
      <c r="AL827" s="4"/>
      <c r="AM827" s="37"/>
    </row>
    <row r="828" spans="1:39" s="56" customFormat="1" ht="31.5" hidden="1" outlineLevel="7" x14ac:dyDescent="0.25">
      <c r="A828" s="137" t="s">
        <v>381</v>
      </c>
      <c r="B828" s="44" t="s">
        <v>696</v>
      </c>
      <c r="C828" s="47" t="s">
        <v>723</v>
      </c>
      <c r="D828" s="47"/>
      <c r="E828" s="49" t="s">
        <v>828</v>
      </c>
      <c r="F828" s="4"/>
      <c r="G828" s="4"/>
      <c r="H828" s="4"/>
      <c r="I828" s="4"/>
      <c r="J828" s="57">
        <f>J829</f>
        <v>87.188370000000006</v>
      </c>
      <c r="K828" s="4"/>
      <c r="L828" s="57">
        <f>L829</f>
        <v>87.188370000000006</v>
      </c>
      <c r="M828" s="4"/>
      <c r="N828" s="57">
        <f>N829</f>
        <v>87.188370000000006</v>
      </c>
      <c r="O828" s="4"/>
      <c r="P828" s="4"/>
      <c r="Q828" s="57">
        <f>Q829</f>
        <v>87.188370000000006</v>
      </c>
      <c r="R828" s="4"/>
      <c r="S828" s="57">
        <f>S829</f>
        <v>87.188370000000006</v>
      </c>
      <c r="T828" s="4"/>
      <c r="U828" s="4"/>
      <c r="V828" s="4"/>
      <c r="W828" s="4"/>
      <c r="X828" s="4"/>
      <c r="Y828" s="4"/>
      <c r="Z828" s="57">
        <f>Z829</f>
        <v>0</v>
      </c>
      <c r="AA828" s="4"/>
      <c r="AB828" s="57">
        <f>AB829</f>
        <v>0</v>
      </c>
      <c r="AC828" s="4"/>
      <c r="AD828" s="57">
        <f>AD829</f>
        <v>0</v>
      </c>
      <c r="AE828" s="4"/>
      <c r="AF828" s="4"/>
      <c r="AG828" s="4"/>
      <c r="AH828" s="4"/>
      <c r="AI828" s="4"/>
      <c r="AJ828" s="4"/>
      <c r="AK828" s="57">
        <f>AK829</f>
        <v>0</v>
      </c>
      <c r="AL828" s="4"/>
      <c r="AM828" s="57">
        <f>AM829</f>
        <v>0</v>
      </c>
    </row>
    <row r="829" spans="1:39" s="52" customFormat="1" ht="31.5" hidden="1" outlineLevel="7" x14ac:dyDescent="0.25">
      <c r="A829" s="138" t="s">
        <v>381</v>
      </c>
      <c r="B829" s="53" t="s">
        <v>696</v>
      </c>
      <c r="C829" s="50" t="s">
        <v>723</v>
      </c>
      <c r="D829" s="50" t="s">
        <v>92</v>
      </c>
      <c r="E829" s="54" t="s">
        <v>584</v>
      </c>
      <c r="F829" s="5"/>
      <c r="G829" s="5"/>
      <c r="H829" s="5"/>
      <c r="I829" s="5"/>
      <c r="J829" s="57">
        <v>87.188370000000006</v>
      </c>
      <c r="K829" s="5"/>
      <c r="L829" s="5">
        <f>SUM(H829:K829)</f>
        <v>87.188370000000006</v>
      </c>
      <c r="M829" s="5"/>
      <c r="N829" s="5">
        <f>SUM(L829:M829)</f>
        <v>87.188370000000006</v>
      </c>
      <c r="O829" s="5"/>
      <c r="P829" s="5"/>
      <c r="Q829" s="5">
        <f>SUM(N829:P829)</f>
        <v>87.188370000000006</v>
      </c>
      <c r="R829" s="5"/>
      <c r="S829" s="5">
        <f>SUM(Q829:R829)</f>
        <v>87.188370000000006</v>
      </c>
      <c r="T829" s="5"/>
      <c r="U829" s="5"/>
      <c r="V829" s="5"/>
      <c r="W829" s="5"/>
      <c r="X829" s="5"/>
      <c r="Y829" s="5"/>
      <c r="Z829" s="5">
        <f>SUM(X829:Y829)</f>
        <v>0</v>
      </c>
      <c r="AA829" s="5"/>
      <c r="AB829" s="5">
        <f>SUM(Z829:AA829)</f>
        <v>0</v>
      </c>
      <c r="AC829" s="5"/>
      <c r="AD829" s="5">
        <f>SUM(AB829:AC829)</f>
        <v>0</v>
      </c>
      <c r="AE829" s="5"/>
      <c r="AF829" s="5"/>
      <c r="AG829" s="5"/>
      <c r="AH829" s="5"/>
      <c r="AI829" s="5"/>
      <c r="AJ829" s="5"/>
      <c r="AK829" s="5">
        <f>SUM(AI829:AJ829)</f>
        <v>0</v>
      </c>
      <c r="AL829" s="5"/>
      <c r="AM829" s="5">
        <f>SUM(AK829:AL829)</f>
        <v>0</v>
      </c>
    </row>
    <row r="830" spans="1:39" ht="15.75" outlineLevel="7" x14ac:dyDescent="0.2">
      <c r="A830" s="138"/>
      <c r="B830" s="138"/>
      <c r="C830" s="138"/>
      <c r="D830" s="138"/>
      <c r="E830" s="11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  <c r="AG830" s="5"/>
      <c r="AH830" s="5"/>
      <c r="AI830" s="5"/>
      <c r="AJ830" s="5"/>
      <c r="AK830" s="5"/>
      <c r="AL830" s="5"/>
      <c r="AM830" s="5"/>
    </row>
    <row r="831" spans="1:39" ht="30.75" customHeight="1" x14ac:dyDescent="0.2">
      <c r="A831" s="137" t="s">
        <v>441</v>
      </c>
      <c r="B831" s="137"/>
      <c r="C831" s="137"/>
      <c r="D831" s="137"/>
      <c r="E831" s="13" t="s">
        <v>442</v>
      </c>
      <c r="F831" s="4">
        <f t="shared" ref="F831:AM831" si="648">F832+F839+F848+F869+F945</f>
        <v>225267.20000000001</v>
      </c>
      <c r="G831" s="4">
        <f t="shared" si="648"/>
        <v>413.02924999999999</v>
      </c>
      <c r="H831" s="4">
        <f t="shared" si="648"/>
        <v>225680.22924999997</v>
      </c>
      <c r="I831" s="4">
        <f t="shared" si="648"/>
        <v>6109.6133500000005</v>
      </c>
      <c r="J831" s="4">
        <f t="shared" si="648"/>
        <v>7020.5835900000002</v>
      </c>
      <c r="K831" s="4">
        <f t="shared" si="648"/>
        <v>224.0549</v>
      </c>
      <c r="L831" s="4">
        <f t="shared" si="648"/>
        <v>239034.48108999999</v>
      </c>
      <c r="M831" s="4">
        <f t="shared" si="648"/>
        <v>1339.99045</v>
      </c>
      <c r="N831" s="4">
        <f t="shared" si="648"/>
        <v>240374.47153999997</v>
      </c>
      <c r="O831" s="4">
        <f t="shared" si="648"/>
        <v>16487.5</v>
      </c>
      <c r="P831" s="4">
        <f t="shared" si="648"/>
        <v>19.460789999999999</v>
      </c>
      <c r="Q831" s="4">
        <f t="shared" si="648"/>
        <v>256881.43232999998</v>
      </c>
      <c r="R831" s="4">
        <f t="shared" si="648"/>
        <v>14939</v>
      </c>
      <c r="S831" s="4">
        <f t="shared" si="648"/>
        <v>271820.43232999998</v>
      </c>
      <c r="T831" s="4">
        <f t="shared" si="648"/>
        <v>215695</v>
      </c>
      <c r="U831" s="4">
        <f t="shared" si="648"/>
        <v>0</v>
      </c>
      <c r="V831" s="4">
        <f t="shared" si="648"/>
        <v>215695</v>
      </c>
      <c r="W831" s="4">
        <f t="shared" si="648"/>
        <v>6557.8579999999993</v>
      </c>
      <c r="X831" s="4">
        <f t="shared" si="648"/>
        <v>222252.85800000001</v>
      </c>
      <c r="Y831" s="4">
        <f t="shared" si="648"/>
        <v>0</v>
      </c>
      <c r="Z831" s="4">
        <f t="shared" si="648"/>
        <v>222252.85800000001</v>
      </c>
      <c r="AA831" s="4">
        <f t="shared" si="648"/>
        <v>0</v>
      </c>
      <c r="AB831" s="4">
        <f t="shared" si="648"/>
        <v>222252.85800000001</v>
      </c>
      <c r="AC831" s="4">
        <f t="shared" si="648"/>
        <v>0</v>
      </c>
      <c r="AD831" s="4">
        <f t="shared" si="648"/>
        <v>222252.85800000001</v>
      </c>
      <c r="AE831" s="4">
        <f t="shared" si="648"/>
        <v>202836.5</v>
      </c>
      <c r="AF831" s="4">
        <f t="shared" si="648"/>
        <v>0</v>
      </c>
      <c r="AG831" s="4">
        <f t="shared" si="648"/>
        <v>202836.5</v>
      </c>
      <c r="AH831" s="4">
        <f t="shared" si="648"/>
        <v>20074.625</v>
      </c>
      <c r="AI831" s="4">
        <f t="shared" si="648"/>
        <v>222911.125</v>
      </c>
      <c r="AJ831" s="4">
        <f t="shared" si="648"/>
        <v>0</v>
      </c>
      <c r="AK831" s="4">
        <f t="shared" si="648"/>
        <v>222911.125</v>
      </c>
      <c r="AL831" s="4">
        <f t="shared" si="648"/>
        <v>0</v>
      </c>
      <c r="AM831" s="4">
        <f t="shared" si="648"/>
        <v>222911.125</v>
      </c>
    </row>
    <row r="832" spans="1:39" ht="21.75" hidden="1" customHeight="1" x14ac:dyDescent="0.2">
      <c r="A832" s="137" t="s">
        <v>441</v>
      </c>
      <c r="B832" s="137" t="s">
        <v>552</v>
      </c>
      <c r="C832" s="137"/>
      <c r="D832" s="137"/>
      <c r="E832" s="8" t="s">
        <v>536</v>
      </c>
      <c r="F832" s="4">
        <f t="shared" ref="F832:O837" si="649">F833</f>
        <v>39</v>
      </c>
      <c r="G832" s="4">
        <f t="shared" si="649"/>
        <v>0</v>
      </c>
      <c r="H832" s="4">
        <f t="shared" si="649"/>
        <v>39</v>
      </c>
      <c r="I832" s="4">
        <f t="shared" si="649"/>
        <v>0</v>
      </c>
      <c r="J832" s="4">
        <f t="shared" si="649"/>
        <v>0</v>
      </c>
      <c r="K832" s="4">
        <f t="shared" si="649"/>
        <v>0</v>
      </c>
      <c r="L832" s="4">
        <f t="shared" si="649"/>
        <v>39</v>
      </c>
      <c r="M832" s="4">
        <f t="shared" si="649"/>
        <v>0</v>
      </c>
      <c r="N832" s="4">
        <f t="shared" si="649"/>
        <v>39</v>
      </c>
      <c r="O832" s="4">
        <f t="shared" si="649"/>
        <v>0</v>
      </c>
      <c r="P832" s="4">
        <f t="shared" ref="P832:Y837" si="650">P833</f>
        <v>0</v>
      </c>
      <c r="Q832" s="4">
        <f t="shared" si="650"/>
        <v>39</v>
      </c>
      <c r="R832" s="4">
        <f t="shared" si="650"/>
        <v>0</v>
      </c>
      <c r="S832" s="4">
        <f t="shared" si="650"/>
        <v>39</v>
      </c>
      <c r="T832" s="4">
        <f t="shared" si="650"/>
        <v>39</v>
      </c>
      <c r="U832" s="4">
        <f t="shared" si="650"/>
        <v>0</v>
      </c>
      <c r="V832" s="4">
        <f t="shared" si="650"/>
        <v>39</v>
      </c>
      <c r="W832" s="4">
        <f t="shared" si="650"/>
        <v>0</v>
      </c>
      <c r="X832" s="4">
        <f t="shared" si="650"/>
        <v>39</v>
      </c>
      <c r="Y832" s="4">
        <f t="shared" si="650"/>
        <v>0</v>
      </c>
      <c r="Z832" s="4">
        <f t="shared" ref="Z832:AI837" si="651">Z833</f>
        <v>39</v>
      </c>
      <c r="AA832" s="4">
        <f t="shared" si="651"/>
        <v>0</v>
      </c>
      <c r="AB832" s="4">
        <f t="shared" si="651"/>
        <v>39</v>
      </c>
      <c r="AC832" s="4">
        <f t="shared" si="651"/>
        <v>0</v>
      </c>
      <c r="AD832" s="4">
        <f t="shared" si="651"/>
        <v>39</v>
      </c>
      <c r="AE832" s="4">
        <f t="shared" si="651"/>
        <v>39</v>
      </c>
      <c r="AF832" s="4">
        <f t="shared" si="651"/>
        <v>0</v>
      </c>
      <c r="AG832" s="4">
        <f t="shared" si="651"/>
        <v>39</v>
      </c>
      <c r="AH832" s="4">
        <f t="shared" si="651"/>
        <v>0</v>
      </c>
      <c r="AI832" s="4">
        <f t="shared" si="651"/>
        <v>39</v>
      </c>
      <c r="AJ832" s="4">
        <f t="shared" ref="AJ832:AM837" si="652">AJ833</f>
        <v>0</v>
      </c>
      <c r="AK832" s="4">
        <f t="shared" si="652"/>
        <v>39</v>
      </c>
      <c r="AL832" s="4">
        <f t="shared" si="652"/>
        <v>0</v>
      </c>
      <c r="AM832" s="4">
        <f t="shared" si="652"/>
        <v>39</v>
      </c>
    </row>
    <row r="833" spans="1:39" ht="15.75" hidden="1" outlineLevel="1" x14ac:dyDescent="0.2">
      <c r="A833" s="137" t="s">
        <v>441</v>
      </c>
      <c r="B833" s="137" t="s">
        <v>15</v>
      </c>
      <c r="C833" s="137"/>
      <c r="D833" s="137"/>
      <c r="E833" s="13" t="s">
        <v>16</v>
      </c>
      <c r="F833" s="4">
        <f t="shared" si="649"/>
        <v>39</v>
      </c>
      <c r="G833" s="4">
        <f t="shared" si="649"/>
        <v>0</v>
      </c>
      <c r="H833" s="4">
        <f t="shared" si="649"/>
        <v>39</v>
      </c>
      <c r="I833" s="4">
        <f t="shared" si="649"/>
        <v>0</v>
      </c>
      <c r="J833" s="4">
        <f t="shared" si="649"/>
        <v>0</v>
      </c>
      <c r="K833" s="4">
        <f t="shared" si="649"/>
        <v>0</v>
      </c>
      <c r="L833" s="4">
        <f t="shared" si="649"/>
        <v>39</v>
      </c>
      <c r="M833" s="4">
        <f t="shared" si="649"/>
        <v>0</v>
      </c>
      <c r="N833" s="4">
        <f t="shared" si="649"/>
        <v>39</v>
      </c>
      <c r="O833" s="4">
        <f t="shared" si="649"/>
        <v>0</v>
      </c>
      <c r="P833" s="4">
        <f t="shared" si="650"/>
        <v>0</v>
      </c>
      <c r="Q833" s="4">
        <f t="shared" si="650"/>
        <v>39</v>
      </c>
      <c r="R833" s="4">
        <f t="shared" si="650"/>
        <v>0</v>
      </c>
      <c r="S833" s="4">
        <f t="shared" si="650"/>
        <v>39</v>
      </c>
      <c r="T833" s="4">
        <f t="shared" si="650"/>
        <v>39</v>
      </c>
      <c r="U833" s="4">
        <f t="shared" si="650"/>
        <v>0</v>
      </c>
      <c r="V833" s="4">
        <f t="shared" si="650"/>
        <v>39</v>
      </c>
      <c r="W833" s="4">
        <f t="shared" si="650"/>
        <v>0</v>
      </c>
      <c r="X833" s="4">
        <f t="shared" si="650"/>
        <v>39</v>
      </c>
      <c r="Y833" s="4">
        <f t="shared" si="650"/>
        <v>0</v>
      </c>
      <c r="Z833" s="4">
        <f t="shared" si="651"/>
        <v>39</v>
      </c>
      <c r="AA833" s="4">
        <f t="shared" si="651"/>
        <v>0</v>
      </c>
      <c r="AB833" s="4">
        <f t="shared" si="651"/>
        <v>39</v>
      </c>
      <c r="AC833" s="4">
        <f t="shared" si="651"/>
        <v>0</v>
      </c>
      <c r="AD833" s="4">
        <f t="shared" si="651"/>
        <v>39</v>
      </c>
      <c r="AE833" s="4">
        <f t="shared" si="651"/>
        <v>39</v>
      </c>
      <c r="AF833" s="4">
        <f t="shared" si="651"/>
        <v>0</v>
      </c>
      <c r="AG833" s="4">
        <f t="shared" si="651"/>
        <v>39</v>
      </c>
      <c r="AH833" s="4">
        <f t="shared" si="651"/>
        <v>0</v>
      </c>
      <c r="AI833" s="4">
        <f t="shared" si="651"/>
        <v>39</v>
      </c>
      <c r="AJ833" s="4">
        <f t="shared" si="652"/>
        <v>0</v>
      </c>
      <c r="AK833" s="4">
        <f t="shared" si="652"/>
        <v>39</v>
      </c>
      <c r="AL833" s="4">
        <f t="shared" si="652"/>
        <v>0</v>
      </c>
      <c r="AM833" s="4">
        <f t="shared" si="652"/>
        <v>39</v>
      </c>
    </row>
    <row r="834" spans="1:39" ht="31.5" hidden="1" outlineLevel="2" x14ac:dyDescent="0.2">
      <c r="A834" s="137" t="s">
        <v>441</v>
      </c>
      <c r="B834" s="137" t="s">
        <v>15</v>
      </c>
      <c r="C834" s="137" t="s">
        <v>52</v>
      </c>
      <c r="D834" s="137"/>
      <c r="E834" s="13" t="s">
        <v>53</v>
      </c>
      <c r="F834" s="4">
        <f t="shared" si="649"/>
        <v>39</v>
      </c>
      <c r="G834" s="4">
        <f t="shared" si="649"/>
        <v>0</v>
      </c>
      <c r="H834" s="4">
        <f t="shared" si="649"/>
        <v>39</v>
      </c>
      <c r="I834" s="4">
        <f t="shared" si="649"/>
        <v>0</v>
      </c>
      <c r="J834" s="4">
        <f t="shared" si="649"/>
        <v>0</v>
      </c>
      <c r="K834" s="4">
        <f t="shared" si="649"/>
        <v>0</v>
      </c>
      <c r="L834" s="4">
        <f t="shared" si="649"/>
        <v>39</v>
      </c>
      <c r="M834" s="4">
        <f t="shared" si="649"/>
        <v>0</v>
      </c>
      <c r="N834" s="4">
        <f t="shared" si="649"/>
        <v>39</v>
      </c>
      <c r="O834" s="4">
        <f t="shared" si="649"/>
        <v>0</v>
      </c>
      <c r="P834" s="4">
        <f t="shared" si="650"/>
        <v>0</v>
      </c>
      <c r="Q834" s="4">
        <f t="shared" si="650"/>
        <v>39</v>
      </c>
      <c r="R834" s="4">
        <f t="shared" si="650"/>
        <v>0</v>
      </c>
      <c r="S834" s="4">
        <f t="shared" si="650"/>
        <v>39</v>
      </c>
      <c r="T834" s="4">
        <f t="shared" si="650"/>
        <v>39</v>
      </c>
      <c r="U834" s="4">
        <f t="shared" si="650"/>
        <v>0</v>
      </c>
      <c r="V834" s="4">
        <f t="shared" si="650"/>
        <v>39</v>
      </c>
      <c r="W834" s="4">
        <f t="shared" si="650"/>
        <v>0</v>
      </c>
      <c r="X834" s="4">
        <f t="shared" si="650"/>
        <v>39</v>
      </c>
      <c r="Y834" s="4">
        <f t="shared" si="650"/>
        <v>0</v>
      </c>
      <c r="Z834" s="4">
        <f t="shared" si="651"/>
        <v>39</v>
      </c>
      <c r="AA834" s="4">
        <f t="shared" si="651"/>
        <v>0</v>
      </c>
      <c r="AB834" s="4">
        <f t="shared" si="651"/>
        <v>39</v>
      </c>
      <c r="AC834" s="4">
        <f t="shared" si="651"/>
        <v>0</v>
      </c>
      <c r="AD834" s="4">
        <f t="shared" si="651"/>
        <v>39</v>
      </c>
      <c r="AE834" s="4">
        <f t="shared" si="651"/>
        <v>39</v>
      </c>
      <c r="AF834" s="4">
        <f t="shared" si="651"/>
        <v>0</v>
      </c>
      <c r="AG834" s="4">
        <f t="shared" si="651"/>
        <v>39</v>
      </c>
      <c r="AH834" s="4">
        <f t="shared" si="651"/>
        <v>0</v>
      </c>
      <c r="AI834" s="4">
        <f t="shared" si="651"/>
        <v>39</v>
      </c>
      <c r="AJ834" s="4">
        <f t="shared" si="652"/>
        <v>0</v>
      </c>
      <c r="AK834" s="4">
        <f t="shared" si="652"/>
        <v>39</v>
      </c>
      <c r="AL834" s="4">
        <f t="shared" si="652"/>
        <v>0</v>
      </c>
      <c r="AM834" s="4">
        <f t="shared" si="652"/>
        <v>39</v>
      </c>
    </row>
    <row r="835" spans="1:39" ht="31.5" hidden="1" outlineLevel="3" x14ac:dyDescent="0.2">
      <c r="A835" s="137" t="s">
        <v>441</v>
      </c>
      <c r="B835" s="137" t="s">
        <v>15</v>
      </c>
      <c r="C835" s="137" t="s">
        <v>98</v>
      </c>
      <c r="D835" s="137"/>
      <c r="E835" s="13" t="s">
        <v>99</v>
      </c>
      <c r="F835" s="4">
        <f t="shared" si="649"/>
        <v>39</v>
      </c>
      <c r="G835" s="4">
        <f t="shared" si="649"/>
        <v>0</v>
      </c>
      <c r="H835" s="4">
        <f t="shared" si="649"/>
        <v>39</v>
      </c>
      <c r="I835" s="4">
        <f t="shared" si="649"/>
        <v>0</v>
      </c>
      <c r="J835" s="4">
        <f t="shared" si="649"/>
        <v>0</v>
      </c>
      <c r="K835" s="4">
        <f t="shared" si="649"/>
        <v>0</v>
      </c>
      <c r="L835" s="4">
        <f t="shared" si="649"/>
        <v>39</v>
      </c>
      <c r="M835" s="4">
        <f t="shared" si="649"/>
        <v>0</v>
      </c>
      <c r="N835" s="4">
        <f t="shared" si="649"/>
        <v>39</v>
      </c>
      <c r="O835" s="4">
        <f t="shared" si="649"/>
        <v>0</v>
      </c>
      <c r="P835" s="4">
        <f t="shared" si="650"/>
        <v>0</v>
      </c>
      <c r="Q835" s="4">
        <f t="shared" si="650"/>
        <v>39</v>
      </c>
      <c r="R835" s="4">
        <f t="shared" si="650"/>
        <v>0</v>
      </c>
      <c r="S835" s="4">
        <f t="shared" si="650"/>
        <v>39</v>
      </c>
      <c r="T835" s="4">
        <f t="shared" si="650"/>
        <v>39</v>
      </c>
      <c r="U835" s="4">
        <f t="shared" si="650"/>
        <v>0</v>
      </c>
      <c r="V835" s="4">
        <f t="shared" si="650"/>
        <v>39</v>
      </c>
      <c r="W835" s="4">
        <f t="shared" si="650"/>
        <v>0</v>
      </c>
      <c r="X835" s="4">
        <f t="shared" si="650"/>
        <v>39</v>
      </c>
      <c r="Y835" s="4">
        <f t="shared" si="650"/>
        <v>0</v>
      </c>
      <c r="Z835" s="4">
        <f t="shared" si="651"/>
        <v>39</v>
      </c>
      <c r="AA835" s="4">
        <f t="shared" si="651"/>
        <v>0</v>
      </c>
      <c r="AB835" s="4">
        <f t="shared" si="651"/>
        <v>39</v>
      </c>
      <c r="AC835" s="4">
        <f t="shared" si="651"/>
        <v>0</v>
      </c>
      <c r="AD835" s="4">
        <f t="shared" si="651"/>
        <v>39</v>
      </c>
      <c r="AE835" s="4">
        <f t="shared" si="651"/>
        <v>39</v>
      </c>
      <c r="AF835" s="4">
        <f t="shared" si="651"/>
        <v>0</v>
      </c>
      <c r="AG835" s="4">
        <f t="shared" si="651"/>
        <v>39</v>
      </c>
      <c r="AH835" s="4">
        <f t="shared" si="651"/>
        <v>0</v>
      </c>
      <c r="AI835" s="4">
        <f t="shared" si="651"/>
        <v>39</v>
      </c>
      <c r="AJ835" s="4">
        <f t="shared" si="652"/>
        <v>0</v>
      </c>
      <c r="AK835" s="4">
        <f t="shared" si="652"/>
        <v>39</v>
      </c>
      <c r="AL835" s="4">
        <f t="shared" si="652"/>
        <v>0</v>
      </c>
      <c r="AM835" s="4">
        <f t="shared" si="652"/>
        <v>39</v>
      </c>
    </row>
    <row r="836" spans="1:39" ht="47.25" hidden="1" outlineLevel="4" x14ac:dyDescent="0.2">
      <c r="A836" s="137" t="s">
        <v>441</v>
      </c>
      <c r="B836" s="137" t="s">
        <v>15</v>
      </c>
      <c r="C836" s="137" t="s">
        <v>100</v>
      </c>
      <c r="D836" s="137"/>
      <c r="E836" s="13" t="s">
        <v>101</v>
      </c>
      <c r="F836" s="4">
        <f t="shared" si="649"/>
        <v>39</v>
      </c>
      <c r="G836" s="4">
        <f t="shared" si="649"/>
        <v>0</v>
      </c>
      <c r="H836" s="4">
        <f t="shared" si="649"/>
        <v>39</v>
      </c>
      <c r="I836" s="4">
        <f t="shared" si="649"/>
        <v>0</v>
      </c>
      <c r="J836" s="4">
        <f t="shared" si="649"/>
        <v>0</v>
      </c>
      <c r="K836" s="4">
        <f t="shared" si="649"/>
        <v>0</v>
      </c>
      <c r="L836" s="4">
        <f t="shared" si="649"/>
        <v>39</v>
      </c>
      <c r="M836" s="4">
        <f t="shared" si="649"/>
        <v>0</v>
      </c>
      <c r="N836" s="4">
        <f t="shared" si="649"/>
        <v>39</v>
      </c>
      <c r="O836" s="4">
        <f t="shared" si="649"/>
        <v>0</v>
      </c>
      <c r="P836" s="4">
        <f t="shared" si="650"/>
        <v>0</v>
      </c>
      <c r="Q836" s="4">
        <f t="shared" si="650"/>
        <v>39</v>
      </c>
      <c r="R836" s="4">
        <f t="shared" si="650"/>
        <v>0</v>
      </c>
      <c r="S836" s="4">
        <f t="shared" si="650"/>
        <v>39</v>
      </c>
      <c r="T836" s="4">
        <f t="shared" si="650"/>
        <v>39</v>
      </c>
      <c r="U836" s="4">
        <f t="shared" si="650"/>
        <v>0</v>
      </c>
      <c r="V836" s="4">
        <f t="shared" si="650"/>
        <v>39</v>
      </c>
      <c r="W836" s="4">
        <f t="shared" si="650"/>
        <v>0</v>
      </c>
      <c r="X836" s="4">
        <f t="shared" si="650"/>
        <v>39</v>
      </c>
      <c r="Y836" s="4">
        <f t="shared" si="650"/>
        <v>0</v>
      </c>
      <c r="Z836" s="4">
        <f t="shared" si="651"/>
        <v>39</v>
      </c>
      <c r="AA836" s="4">
        <f t="shared" si="651"/>
        <v>0</v>
      </c>
      <c r="AB836" s="4">
        <f t="shared" si="651"/>
        <v>39</v>
      </c>
      <c r="AC836" s="4">
        <f t="shared" si="651"/>
        <v>0</v>
      </c>
      <c r="AD836" s="4">
        <f t="shared" si="651"/>
        <v>39</v>
      </c>
      <c r="AE836" s="4">
        <f t="shared" si="651"/>
        <v>39</v>
      </c>
      <c r="AF836" s="4">
        <f t="shared" si="651"/>
        <v>0</v>
      </c>
      <c r="AG836" s="4">
        <f t="shared" si="651"/>
        <v>39</v>
      </c>
      <c r="AH836" s="4">
        <f t="shared" si="651"/>
        <v>0</v>
      </c>
      <c r="AI836" s="4">
        <f t="shared" si="651"/>
        <v>39</v>
      </c>
      <c r="AJ836" s="4">
        <f t="shared" si="652"/>
        <v>0</v>
      </c>
      <c r="AK836" s="4">
        <f t="shared" si="652"/>
        <v>39</v>
      </c>
      <c r="AL836" s="4">
        <f t="shared" si="652"/>
        <v>0</v>
      </c>
      <c r="AM836" s="4">
        <f t="shared" si="652"/>
        <v>39</v>
      </c>
    </row>
    <row r="837" spans="1:39" ht="15.75" hidden="1" outlineLevel="5" x14ac:dyDescent="0.2">
      <c r="A837" s="137" t="s">
        <v>441</v>
      </c>
      <c r="B837" s="137" t="s">
        <v>15</v>
      </c>
      <c r="C837" s="137" t="s">
        <v>102</v>
      </c>
      <c r="D837" s="137"/>
      <c r="E837" s="13" t="s">
        <v>103</v>
      </c>
      <c r="F837" s="4">
        <f t="shared" si="649"/>
        <v>39</v>
      </c>
      <c r="G837" s="4">
        <f t="shared" si="649"/>
        <v>0</v>
      </c>
      <c r="H837" s="4">
        <f t="shared" si="649"/>
        <v>39</v>
      </c>
      <c r="I837" s="4">
        <f t="shared" si="649"/>
        <v>0</v>
      </c>
      <c r="J837" s="4">
        <f t="shared" si="649"/>
        <v>0</v>
      </c>
      <c r="K837" s="4">
        <f t="shared" si="649"/>
        <v>0</v>
      </c>
      <c r="L837" s="4">
        <f t="shared" si="649"/>
        <v>39</v>
      </c>
      <c r="M837" s="4">
        <f t="shared" si="649"/>
        <v>0</v>
      </c>
      <c r="N837" s="4">
        <f t="shared" si="649"/>
        <v>39</v>
      </c>
      <c r="O837" s="4">
        <f t="shared" si="649"/>
        <v>0</v>
      </c>
      <c r="P837" s="4">
        <f t="shared" si="650"/>
        <v>0</v>
      </c>
      <c r="Q837" s="4">
        <f t="shared" si="650"/>
        <v>39</v>
      </c>
      <c r="R837" s="4">
        <f t="shared" si="650"/>
        <v>0</v>
      </c>
      <c r="S837" s="4">
        <f t="shared" si="650"/>
        <v>39</v>
      </c>
      <c r="T837" s="4">
        <f t="shared" si="650"/>
        <v>39</v>
      </c>
      <c r="U837" s="4">
        <f t="shared" si="650"/>
        <v>0</v>
      </c>
      <c r="V837" s="4">
        <f t="shared" si="650"/>
        <v>39</v>
      </c>
      <c r="W837" s="4">
        <f t="shared" si="650"/>
        <v>0</v>
      </c>
      <c r="X837" s="4">
        <f t="shared" si="650"/>
        <v>39</v>
      </c>
      <c r="Y837" s="4">
        <f t="shared" si="650"/>
        <v>0</v>
      </c>
      <c r="Z837" s="4">
        <f t="shared" si="651"/>
        <v>39</v>
      </c>
      <c r="AA837" s="4">
        <f t="shared" si="651"/>
        <v>0</v>
      </c>
      <c r="AB837" s="4">
        <f t="shared" si="651"/>
        <v>39</v>
      </c>
      <c r="AC837" s="4">
        <f t="shared" si="651"/>
        <v>0</v>
      </c>
      <c r="AD837" s="4">
        <f t="shared" si="651"/>
        <v>39</v>
      </c>
      <c r="AE837" s="4">
        <f t="shared" si="651"/>
        <v>39</v>
      </c>
      <c r="AF837" s="4">
        <f t="shared" si="651"/>
        <v>0</v>
      </c>
      <c r="AG837" s="4">
        <f t="shared" si="651"/>
        <v>39</v>
      </c>
      <c r="AH837" s="4">
        <f t="shared" si="651"/>
        <v>0</v>
      </c>
      <c r="AI837" s="4">
        <f t="shared" si="651"/>
        <v>39</v>
      </c>
      <c r="AJ837" s="4">
        <f t="shared" si="652"/>
        <v>0</v>
      </c>
      <c r="AK837" s="4">
        <f t="shared" si="652"/>
        <v>39</v>
      </c>
      <c r="AL837" s="4">
        <f t="shared" si="652"/>
        <v>0</v>
      </c>
      <c r="AM837" s="4">
        <f t="shared" si="652"/>
        <v>39</v>
      </c>
    </row>
    <row r="838" spans="1:39" ht="31.5" hidden="1" outlineLevel="7" x14ac:dyDescent="0.2">
      <c r="A838" s="138" t="s">
        <v>441</v>
      </c>
      <c r="B838" s="138" t="s">
        <v>15</v>
      </c>
      <c r="C838" s="138" t="s">
        <v>102</v>
      </c>
      <c r="D838" s="138" t="s">
        <v>11</v>
      </c>
      <c r="E838" s="11" t="s">
        <v>12</v>
      </c>
      <c r="F838" s="5">
        <v>39</v>
      </c>
      <c r="G838" s="5"/>
      <c r="H838" s="5">
        <f>SUM(F838:G838)</f>
        <v>39</v>
      </c>
      <c r="I838" s="5"/>
      <c r="J838" s="5"/>
      <c r="K838" s="5"/>
      <c r="L838" s="5">
        <f>SUM(H838:K838)</f>
        <v>39</v>
      </c>
      <c r="M838" s="5"/>
      <c r="N838" s="5">
        <f>SUM(L838:M838)</f>
        <v>39</v>
      </c>
      <c r="O838" s="5"/>
      <c r="P838" s="5"/>
      <c r="Q838" s="5">
        <f>SUM(N838:P838)</f>
        <v>39</v>
      </c>
      <c r="R838" s="5"/>
      <c r="S838" s="5">
        <f>SUM(Q838:R838)</f>
        <v>39</v>
      </c>
      <c r="T838" s="5">
        <v>39</v>
      </c>
      <c r="U838" s="5"/>
      <c r="V838" s="5">
        <f>SUM(T838:U838)</f>
        <v>39</v>
      </c>
      <c r="W838" s="5"/>
      <c r="X838" s="5">
        <f>SUM(V838:W838)</f>
        <v>39</v>
      </c>
      <c r="Y838" s="5"/>
      <c r="Z838" s="5">
        <f>SUM(X838:Y838)</f>
        <v>39</v>
      </c>
      <c r="AA838" s="5"/>
      <c r="AB838" s="5">
        <f>SUM(Z838:AA838)</f>
        <v>39</v>
      </c>
      <c r="AC838" s="5"/>
      <c r="AD838" s="5">
        <f>SUM(AB838:AC838)</f>
        <v>39</v>
      </c>
      <c r="AE838" s="5">
        <v>39</v>
      </c>
      <c r="AF838" s="5"/>
      <c r="AG838" s="5">
        <f>SUM(AE838:AF838)</f>
        <v>39</v>
      </c>
      <c r="AH838" s="5"/>
      <c r="AI838" s="5">
        <f>SUM(AG838:AH838)</f>
        <v>39</v>
      </c>
      <c r="AJ838" s="5"/>
      <c r="AK838" s="5">
        <f>SUM(AI838:AJ838)</f>
        <v>39</v>
      </c>
      <c r="AL838" s="5"/>
      <c r="AM838" s="5">
        <f>SUM(AK838:AL838)</f>
        <v>39</v>
      </c>
    </row>
    <row r="839" spans="1:39" ht="15.75" hidden="1" outlineLevel="7" x14ac:dyDescent="0.2">
      <c r="A839" s="137" t="s">
        <v>441</v>
      </c>
      <c r="B839" s="137" t="s">
        <v>558</v>
      </c>
      <c r="C839" s="138"/>
      <c r="D839" s="138"/>
      <c r="E839" s="8" t="s">
        <v>539</v>
      </c>
      <c r="F839" s="4">
        <f t="shared" ref="F839:O843" si="653">F840</f>
        <v>200</v>
      </c>
      <c r="G839" s="4">
        <f t="shared" si="653"/>
        <v>0</v>
      </c>
      <c r="H839" s="4">
        <f t="shared" si="653"/>
        <v>200</v>
      </c>
      <c r="I839" s="4">
        <f t="shared" si="653"/>
        <v>0</v>
      </c>
      <c r="J839" s="4">
        <f t="shared" si="653"/>
        <v>0</v>
      </c>
      <c r="K839" s="4">
        <f t="shared" si="653"/>
        <v>0</v>
      </c>
      <c r="L839" s="4">
        <f t="shared" si="653"/>
        <v>200</v>
      </c>
      <c r="M839" s="4">
        <f t="shared" si="653"/>
        <v>0</v>
      </c>
      <c r="N839" s="4">
        <f t="shared" si="653"/>
        <v>200</v>
      </c>
      <c r="O839" s="4">
        <f t="shared" si="653"/>
        <v>0</v>
      </c>
      <c r="P839" s="4">
        <f t="shared" ref="P839:Y843" si="654">P840</f>
        <v>0</v>
      </c>
      <c r="Q839" s="4">
        <f t="shared" si="654"/>
        <v>200</v>
      </c>
      <c r="R839" s="4">
        <f t="shared" si="654"/>
        <v>0</v>
      </c>
      <c r="S839" s="4">
        <f t="shared" si="654"/>
        <v>200</v>
      </c>
      <c r="T839" s="4">
        <f t="shared" si="654"/>
        <v>200</v>
      </c>
      <c r="U839" s="4">
        <f t="shared" si="654"/>
        <v>0</v>
      </c>
      <c r="V839" s="4">
        <f t="shared" si="654"/>
        <v>200</v>
      </c>
      <c r="W839" s="4">
        <f t="shared" si="654"/>
        <v>0</v>
      </c>
      <c r="X839" s="4">
        <f t="shared" si="654"/>
        <v>200</v>
      </c>
      <c r="Y839" s="4">
        <f t="shared" si="654"/>
        <v>0</v>
      </c>
      <c r="Z839" s="4">
        <f t="shared" ref="Z839:AI843" si="655">Z840</f>
        <v>200</v>
      </c>
      <c r="AA839" s="4">
        <f t="shared" si="655"/>
        <v>0</v>
      </c>
      <c r="AB839" s="4">
        <f t="shared" si="655"/>
        <v>200</v>
      </c>
      <c r="AC839" s="4">
        <f t="shared" si="655"/>
        <v>0</v>
      </c>
      <c r="AD839" s="4">
        <f t="shared" si="655"/>
        <v>200</v>
      </c>
      <c r="AE839" s="4">
        <f t="shared" si="655"/>
        <v>200</v>
      </c>
      <c r="AF839" s="4">
        <f t="shared" si="655"/>
        <v>0</v>
      </c>
      <c r="AG839" s="4">
        <f t="shared" si="655"/>
        <v>200</v>
      </c>
      <c r="AH839" s="4">
        <f t="shared" si="655"/>
        <v>0</v>
      </c>
      <c r="AI839" s="4">
        <f t="shared" si="655"/>
        <v>200</v>
      </c>
      <c r="AJ839" s="4">
        <f t="shared" ref="AJ839:AM843" si="656">AJ840</f>
        <v>0</v>
      </c>
      <c r="AK839" s="4">
        <f t="shared" si="656"/>
        <v>200</v>
      </c>
      <c r="AL839" s="4">
        <f t="shared" si="656"/>
        <v>0</v>
      </c>
      <c r="AM839" s="4">
        <f t="shared" si="656"/>
        <v>200</v>
      </c>
    </row>
    <row r="840" spans="1:39" ht="15.75" hidden="1" outlineLevel="1" x14ac:dyDescent="0.2">
      <c r="A840" s="137" t="s">
        <v>441</v>
      </c>
      <c r="B840" s="137" t="s">
        <v>203</v>
      </c>
      <c r="C840" s="137"/>
      <c r="D840" s="137"/>
      <c r="E840" s="13" t="s">
        <v>204</v>
      </c>
      <c r="F840" s="4">
        <f t="shared" si="653"/>
        <v>200</v>
      </c>
      <c r="G840" s="4">
        <f t="shared" si="653"/>
        <v>0</v>
      </c>
      <c r="H840" s="4">
        <f t="shared" si="653"/>
        <v>200</v>
      </c>
      <c r="I840" s="4">
        <f t="shared" si="653"/>
        <v>0</v>
      </c>
      <c r="J840" s="4">
        <f t="shared" si="653"/>
        <v>0</v>
      </c>
      <c r="K840" s="4">
        <f t="shared" si="653"/>
        <v>0</v>
      </c>
      <c r="L840" s="4">
        <f t="shared" si="653"/>
        <v>200</v>
      </c>
      <c r="M840" s="4">
        <f t="shared" si="653"/>
        <v>0</v>
      </c>
      <c r="N840" s="4">
        <f t="shared" si="653"/>
        <v>200</v>
      </c>
      <c r="O840" s="4">
        <f t="shared" si="653"/>
        <v>0</v>
      </c>
      <c r="P840" s="4">
        <f t="shared" si="654"/>
        <v>0</v>
      </c>
      <c r="Q840" s="4">
        <f t="shared" si="654"/>
        <v>200</v>
      </c>
      <c r="R840" s="4">
        <f t="shared" si="654"/>
        <v>0</v>
      </c>
      <c r="S840" s="4">
        <f t="shared" si="654"/>
        <v>200</v>
      </c>
      <c r="T840" s="4">
        <f t="shared" si="654"/>
        <v>200</v>
      </c>
      <c r="U840" s="4">
        <f t="shared" si="654"/>
        <v>0</v>
      </c>
      <c r="V840" s="4">
        <f t="shared" si="654"/>
        <v>200</v>
      </c>
      <c r="W840" s="4">
        <f t="shared" si="654"/>
        <v>0</v>
      </c>
      <c r="X840" s="4">
        <f t="shared" si="654"/>
        <v>200</v>
      </c>
      <c r="Y840" s="4">
        <f t="shared" si="654"/>
        <v>0</v>
      </c>
      <c r="Z840" s="4">
        <f t="shared" si="655"/>
        <v>200</v>
      </c>
      <c r="AA840" s="4">
        <f t="shared" si="655"/>
        <v>0</v>
      </c>
      <c r="AB840" s="4">
        <f t="shared" si="655"/>
        <v>200</v>
      </c>
      <c r="AC840" s="4">
        <f t="shared" si="655"/>
        <v>0</v>
      </c>
      <c r="AD840" s="4">
        <f t="shared" si="655"/>
        <v>200</v>
      </c>
      <c r="AE840" s="4">
        <f t="shared" si="655"/>
        <v>200</v>
      </c>
      <c r="AF840" s="4">
        <f t="shared" si="655"/>
        <v>0</v>
      </c>
      <c r="AG840" s="4">
        <f t="shared" si="655"/>
        <v>200</v>
      </c>
      <c r="AH840" s="4">
        <f t="shared" si="655"/>
        <v>0</v>
      </c>
      <c r="AI840" s="4">
        <f t="shared" si="655"/>
        <v>200</v>
      </c>
      <c r="AJ840" s="4">
        <f t="shared" si="656"/>
        <v>0</v>
      </c>
      <c r="AK840" s="4">
        <f t="shared" si="656"/>
        <v>200</v>
      </c>
      <c r="AL840" s="4">
        <f t="shared" si="656"/>
        <v>0</v>
      </c>
      <c r="AM840" s="4">
        <f t="shared" si="656"/>
        <v>200</v>
      </c>
    </row>
    <row r="841" spans="1:39" ht="31.5" hidden="1" outlineLevel="2" x14ac:dyDescent="0.2">
      <c r="A841" s="137" t="s">
        <v>441</v>
      </c>
      <c r="B841" s="137" t="s">
        <v>203</v>
      </c>
      <c r="C841" s="137" t="s">
        <v>205</v>
      </c>
      <c r="D841" s="137"/>
      <c r="E841" s="13" t="s">
        <v>206</v>
      </c>
      <c r="F841" s="4">
        <f t="shared" si="653"/>
        <v>200</v>
      </c>
      <c r="G841" s="4">
        <f t="shared" si="653"/>
        <v>0</v>
      </c>
      <c r="H841" s="4">
        <f t="shared" si="653"/>
        <v>200</v>
      </c>
      <c r="I841" s="4">
        <f t="shared" si="653"/>
        <v>0</v>
      </c>
      <c r="J841" s="4">
        <f t="shared" si="653"/>
        <v>0</v>
      </c>
      <c r="K841" s="4">
        <f t="shared" si="653"/>
        <v>0</v>
      </c>
      <c r="L841" s="4">
        <f t="shared" si="653"/>
        <v>200</v>
      </c>
      <c r="M841" s="4">
        <f t="shared" si="653"/>
        <v>0</v>
      </c>
      <c r="N841" s="4">
        <f t="shared" si="653"/>
        <v>200</v>
      </c>
      <c r="O841" s="4">
        <f t="shared" si="653"/>
        <v>0</v>
      </c>
      <c r="P841" s="4">
        <f t="shared" si="654"/>
        <v>0</v>
      </c>
      <c r="Q841" s="4">
        <f t="shared" si="654"/>
        <v>200</v>
      </c>
      <c r="R841" s="4">
        <f t="shared" si="654"/>
        <v>0</v>
      </c>
      <c r="S841" s="4">
        <f t="shared" si="654"/>
        <v>200</v>
      </c>
      <c r="T841" s="4">
        <f t="shared" si="654"/>
        <v>200</v>
      </c>
      <c r="U841" s="4">
        <f t="shared" si="654"/>
        <v>0</v>
      </c>
      <c r="V841" s="4">
        <f t="shared" si="654"/>
        <v>200</v>
      </c>
      <c r="W841" s="4">
        <f t="shared" si="654"/>
        <v>0</v>
      </c>
      <c r="X841" s="4">
        <f t="shared" si="654"/>
        <v>200</v>
      </c>
      <c r="Y841" s="4">
        <f t="shared" si="654"/>
        <v>0</v>
      </c>
      <c r="Z841" s="4">
        <f t="shared" si="655"/>
        <v>200</v>
      </c>
      <c r="AA841" s="4">
        <f t="shared" si="655"/>
        <v>0</v>
      </c>
      <c r="AB841" s="4">
        <f t="shared" si="655"/>
        <v>200</v>
      </c>
      <c r="AC841" s="4">
        <f t="shared" si="655"/>
        <v>0</v>
      </c>
      <c r="AD841" s="4">
        <f t="shared" si="655"/>
        <v>200</v>
      </c>
      <c r="AE841" s="4">
        <f t="shared" si="655"/>
        <v>200</v>
      </c>
      <c r="AF841" s="4">
        <f t="shared" si="655"/>
        <v>0</v>
      </c>
      <c r="AG841" s="4">
        <f t="shared" si="655"/>
        <v>200</v>
      </c>
      <c r="AH841" s="4">
        <f t="shared" si="655"/>
        <v>0</v>
      </c>
      <c r="AI841" s="4">
        <f t="shared" si="655"/>
        <v>200</v>
      </c>
      <c r="AJ841" s="4">
        <f t="shared" si="656"/>
        <v>0</v>
      </c>
      <c r="AK841" s="4">
        <f t="shared" si="656"/>
        <v>200</v>
      </c>
      <c r="AL841" s="4">
        <f t="shared" si="656"/>
        <v>0</v>
      </c>
      <c r="AM841" s="4">
        <f t="shared" si="656"/>
        <v>200</v>
      </c>
    </row>
    <row r="842" spans="1:39" ht="31.5" hidden="1" outlineLevel="3" x14ac:dyDescent="0.2">
      <c r="A842" s="137" t="s">
        <v>441</v>
      </c>
      <c r="B842" s="137" t="s">
        <v>203</v>
      </c>
      <c r="C842" s="137" t="s">
        <v>207</v>
      </c>
      <c r="D842" s="137"/>
      <c r="E842" s="13" t="s">
        <v>208</v>
      </c>
      <c r="F842" s="4">
        <f t="shared" si="653"/>
        <v>200</v>
      </c>
      <c r="G842" s="4">
        <f t="shared" si="653"/>
        <v>0</v>
      </c>
      <c r="H842" s="4">
        <f t="shared" si="653"/>
        <v>200</v>
      </c>
      <c r="I842" s="4">
        <f t="shared" si="653"/>
        <v>0</v>
      </c>
      <c r="J842" s="4">
        <f t="shared" si="653"/>
        <v>0</v>
      </c>
      <c r="K842" s="4">
        <f t="shared" si="653"/>
        <v>0</v>
      </c>
      <c r="L842" s="4">
        <f t="shared" si="653"/>
        <v>200</v>
      </c>
      <c r="M842" s="4">
        <f t="shared" si="653"/>
        <v>0</v>
      </c>
      <c r="N842" s="4">
        <f t="shared" si="653"/>
        <v>200</v>
      </c>
      <c r="O842" s="4">
        <f t="shared" si="653"/>
        <v>0</v>
      </c>
      <c r="P842" s="4">
        <f t="shared" si="654"/>
        <v>0</v>
      </c>
      <c r="Q842" s="4">
        <f t="shared" si="654"/>
        <v>200</v>
      </c>
      <c r="R842" s="4">
        <f t="shared" si="654"/>
        <v>0</v>
      </c>
      <c r="S842" s="4">
        <f t="shared" si="654"/>
        <v>200</v>
      </c>
      <c r="T842" s="4">
        <f t="shared" si="654"/>
        <v>200</v>
      </c>
      <c r="U842" s="4">
        <f t="shared" si="654"/>
        <v>0</v>
      </c>
      <c r="V842" s="4">
        <f t="shared" si="654"/>
        <v>200</v>
      </c>
      <c r="W842" s="4">
        <f t="shared" si="654"/>
        <v>0</v>
      </c>
      <c r="X842" s="4">
        <f t="shared" si="654"/>
        <v>200</v>
      </c>
      <c r="Y842" s="4">
        <f t="shared" si="654"/>
        <v>0</v>
      </c>
      <c r="Z842" s="4">
        <f t="shared" si="655"/>
        <v>200</v>
      </c>
      <c r="AA842" s="4">
        <f t="shared" si="655"/>
        <v>0</v>
      </c>
      <c r="AB842" s="4">
        <f t="shared" si="655"/>
        <v>200</v>
      </c>
      <c r="AC842" s="4">
        <f t="shared" si="655"/>
        <v>0</v>
      </c>
      <c r="AD842" s="4">
        <f t="shared" si="655"/>
        <v>200</v>
      </c>
      <c r="AE842" s="4">
        <f t="shared" si="655"/>
        <v>200</v>
      </c>
      <c r="AF842" s="4">
        <f t="shared" si="655"/>
        <v>0</v>
      </c>
      <c r="AG842" s="4">
        <f t="shared" si="655"/>
        <v>200</v>
      </c>
      <c r="AH842" s="4">
        <f t="shared" si="655"/>
        <v>0</v>
      </c>
      <c r="AI842" s="4">
        <f t="shared" si="655"/>
        <v>200</v>
      </c>
      <c r="AJ842" s="4">
        <f t="shared" si="656"/>
        <v>0</v>
      </c>
      <c r="AK842" s="4">
        <f t="shared" si="656"/>
        <v>200</v>
      </c>
      <c r="AL842" s="4">
        <f t="shared" si="656"/>
        <v>0</v>
      </c>
      <c r="AM842" s="4">
        <f t="shared" si="656"/>
        <v>200</v>
      </c>
    </row>
    <row r="843" spans="1:39" ht="47.25" hidden="1" outlineLevel="4" x14ac:dyDescent="0.2">
      <c r="A843" s="137" t="s">
        <v>441</v>
      </c>
      <c r="B843" s="137" t="s">
        <v>203</v>
      </c>
      <c r="C843" s="137" t="s">
        <v>209</v>
      </c>
      <c r="D843" s="137"/>
      <c r="E843" s="13" t="s">
        <v>612</v>
      </c>
      <c r="F843" s="4">
        <f t="shared" si="653"/>
        <v>200</v>
      </c>
      <c r="G843" s="4">
        <f t="shared" si="653"/>
        <v>0</v>
      </c>
      <c r="H843" s="4">
        <f t="shared" si="653"/>
        <v>200</v>
      </c>
      <c r="I843" s="4">
        <f t="shared" si="653"/>
        <v>0</v>
      </c>
      <c r="J843" s="4">
        <f t="shared" si="653"/>
        <v>0</v>
      </c>
      <c r="K843" s="4">
        <f t="shared" si="653"/>
        <v>0</v>
      </c>
      <c r="L843" s="4">
        <f t="shared" si="653"/>
        <v>200</v>
      </c>
      <c r="M843" s="4">
        <f t="shared" si="653"/>
        <v>0</v>
      </c>
      <c r="N843" s="4">
        <f t="shared" si="653"/>
        <v>200</v>
      </c>
      <c r="O843" s="4">
        <f t="shared" si="653"/>
        <v>0</v>
      </c>
      <c r="P843" s="4">
        <f t="shared" si="654"/>
        <v>0</v>
      </c>
      <c r="Q843" s="4">
        <f t="shared" si="654"/>
        <v>200</v>
      </c>
      <c r="R843" s="4">
        <f t="shared" si="654"/>
        <v>0</v>
      </c>
      <c r="S843" s="4">
        <f t="shared" si="654"/>
        <v>200</v>
      </c>
      <c r="T843" s="4">
        <f t="shared" si="654"/>
        <v>200</v>
      </c>
      <c r="U843" s="4">
        <f t="shared" si="654"/>
        <v>0</v>
      </c>
      <c r="V843" s="4">
        <f t="shared" si="654"/>
        <v>200</v>
      </c>
      <c r="W843" s="4">
        <f t="shared" si="654"/>
        <v>0</v>
      </c>
      <c r="X843" s="4">
        <f t="shared" si="654"/>
        <v>200</v>
      </c>
      <c r="Y843" s="4">
        <f t="shared" si="654"/>
        <v>0</v>
      </c>
      <c r="Z843" s="4">
        <f t="shared" si="655"/>
        <v>200</v>
      </c>
      <c r="AA843" s="4">
        <f t="shared" si="655"/>
        <v>0</v>
      </c>
      <c r="AB843" s="4">
        <f t="shared" si="655"/>
        <v>200</v>
      </c>
      <c r="AC843" s="4">
        <f t="shared" si="655"/>
        <v>0</v>
      </c>
      <c r="AD843" s="4">
        <f t="shared" si="655"/>
        <v>200</v>
      </c>
      <c r="AE843" s="4">
        <f t="shared" si="655"/>
        <v>200</v>
      </c>
      <c r="AF843" s="4">
        <f t="shared" si="655"/>
        <v>0</v>
      </c>
      <c r="AG843" s="4">
        <f t="shared" si="655"/>
        <v>200</v>
      </c>
      <c r="AH843" s="4">
        <f t="shared" si="655"/>
        <v>0</v>
      </c>
      <c r="AI843" s="4">
        <f t="shared" si="655"/>
        <v>200</v>
      </c>
      <c r="AJ843" s="4">
        <f t="shared" si="656"/>
        <v>0</v>
      </c>
      <c r="AK843" s="4">
        <f t="shared" si="656"/>
        <v>200</v>
      </c>
      <c r="AL843" s="4">
        <f t="shared" si="656"/>
        <v>0</v>
      </c>
      <c r="AM843" s="4">
        <f t="shared" si="656"/>
        <v>200</v>
      </c>
    </row>
    <row r="844" spans="1:39" ht="31.5" hidden="1" outlineLevel="5" x14ac:dyDescent="0.2">
      <c r="A844" s="137" t="s">
        <v>441</v>
      </c>
      <c r="B844" s="137" t="s">
        <v>203</v>
      </c>
      <c r="C844" s="137" t="s">
        <v>443</v>
      </c>
      <c r="D844" s="137"/>
      <c r="E844" s="13" t="s">
        <v>444</v>
      </c>
      <c r="F844" s="4">
        <f t="shared" ref="F844:AM844" si="657">F845+F846+F847</f>
        <v>200</v>
      </c>
      <c r="G844" s="4">
        <f t="shared" si="657"/>
        <v>0</v>
      </c>
      <c r="H844" s="4">
        <f t="shared" si="657"/>
        <v>200</v>
      </c>
      <c r="I844" s="4">
        <f t="shared" si="657"/>
        <v>0</v>
      </c>
      <c r="J844" s="4">
        <f t="shared" si="657"/>
        <v>0</v>
      </c>
      <c r="K844" s="4">
        <f t="shared" si="657"/>
        <v>0</v>
      </c>
      <c r="L844" s="4">
        <f t="shared" si="657"/>
        <v>200</v>
      </c>
      <c r="M844" s="4">
        <f t="shared" si="657"/>
        <v>0</v>
      </c>
      <c r="N844" s="4">
        <f t="shared" si="657"/>
        <v>200</v>
      </c>
      <c r="O844" s="4">
        <f t="shared" si="657"/>
        <v>0</v>
      </c>
      <c r="P844" s="4">
        <f t="shared" si="657"/>
        <v>0</v>
      </c>
      <c r="Q844" s="4">
        <f t="shared" si="657"/>
        <v>200</v>
      </c>
      <c r="R844" s="4">
        <f t="shared" si="657"/>
        <v>0</v>
      </c>
      <c r="S844" s="4">
        <f t="shared" si="657"/>
        <v>200</v>
      </c>
      <c r="T844" s="4">
        <f t="shared" si="657"/>
        <v>200</v>
      </c>
      <c r="U844" s="4">
        <f t="shared" si="657"/>
        <v>0</v>
      </c>
      <c r="V844" s="4">
        <f t="shared" si="657"/>
        <v>200</v>
      </c>
      <c r="W844" s="4">
        <f t="shared" si="657"/>
        <v>0</v>
      </c>
      <c r="X844" s="4">
        <f t="shared" si="657"/>
        <v>200</v>
      </c>
      <c r="Y844" s="4">
        <f t="shared" si="657"/>
        <v>0</v>
      </c>
      <c r="Z844" s="4">
        <f t="shared" si="657"/>
        <v>200</v>
      </c>
      <c r="AA844" s="4">
        <f t="shared" si="657"/>
        <v>0</v>
      </c>
      <c r="AB844" s="4">
        <f t="shared" si="657"/>
        <v>200</v>
      </c>
      <c r="AC844" s="4">
        <f t="shared" si="657"/>
        <v>0</v>
      </c>
      <c r="AD844" s="4">
        <f t="shared" si="657"/>
        <v>200</v>
      </c>
      <c r="AE844" s="4">
        <f t="shared" si="657"/>
        <v>200</v>
      </c>
      <c r="AF844" s="4">
        <f t="shared" si="657"/>
        <v>0</v>
      </c>
      <c r="AG844" s="4">
        <f t="shared" si="657"/>
        <v>200</v>
      </c>
      <c r="AH844" s="4">
        <f t="shared" si="657"/>
        <v>0</v>
      </c>
      <c r="AI844" s="4">
        <f t="shared" si="657"/>
        <v>200</v>
      </c>
      <c r="AJ844" s="4">
        <f t="shared" si="657"/>
        <v>0</v>
      </c>
      <c r="AK844" s="4">
        <f t="shared" si="657"/>
        <v>200</v>
      </c>
      <c r="AL844" s="4">
        <f t="shared" si="657"/>
        <v>0</v>
      </c>
      <c r="AM844" s="4">
        <f t="shared" si="657"/>
        <v>200</v>
      </c>
    </row>
    <row r="845" spans="1:39" ht="31.5" hidden="1" outlineLevel="7" x14ac:dyDescent="0.2">
      <c r="A845" s="138" t="s">
        <v>441</v>
      </c>
      <c r="B845" s="138" t="s">
        <v>203</v>
      </c>
      <c r="C845" s="138" t="s">
        <v>443</v>
      </c>
      <c r="D845" s="138" t="s">
        <v>11</v>
      </c>
      <c r="E845" s="11" t="s">
        <v>12</v>
      </c>
      <c r="F845" s="5">
        <v>100</v>
      </c>
      <c r="G845" s="5"/>
      <c r="H845" s="5">
        <f>SUM(F845:G845)</f>
        <v>100</v>
      </c>
      <c r="I845" s="5"/>
      <c r="J845" s="5"/>
      <c r="K845" s="5"/>
      <c r="L845" s="5">
        <f>SUM(H845:K845)</f>
        <v>100</v>
      </c>
      <c r="M845" s="5"/>
      <c r="N845" s="5">
        <f>SUM(L845:M845)</f>
        <v>100</v>
      </c>
      <c r="O845" s="5"/>
      <c r="P845" s="5"/>
      <c r="Q845" s="5">
        <f>SUM(N845:P845)</f>
        <v>100</v>
      </c>
      <c r="R845" s="5"/>
      <c r="S845" s="5">
        <f>SUM(Q845:R845)</f>
        <v>100</v>
      </c>
      <c r="T845" s="5">
        <v>100</v>
      </c>
      <c r="U845" s="5"/>
      <c r="V845" s="5">
        <f>SUM(T845:U845)</f>
        <v>100</v>
      </c>
      <c r="W845" s="5"/>
      <c r="X845" s="5">
        <f>SUM(V845:W845)</f>
        <v>100</v>
      </c>
      <c r="Y845" s="5"/>
      <c r="Z845" s="5">
        <f>SUM(X845:Y845)</f>
        <v>100</v>
      </c>
      <c r="AA845" s="5"/>
      <c r="AB845" s="5">
        <f>SUM(Z845:AA845)</f>
        <v>100</v>
      </c>
      <c r="AC845" s="5"/>
      <c r="AD845" s="5">
        <f>SUM(AB845:AC845)</f>
        <v>100</v>
      </c>
      <c r="AE845" s="5">
        <v>100</v>
      </c>
      <c r="AF845" s="5"/>
      <c r="AG845" s="5">
        <f>SUM(AE845:AF845)</f>
        <v>100</v>
      </c>
      <c r="AH845" s="5"/>
      <c r="AI845" s="5">
        <f>SUM(AG845:AH845)</f>
        <v>100</v>
      </c>
      <c r="AJ845" s="5"/>
      <c r="AK845" s="5">
        <f>SUM(AI845:AJ845)</f>
        <v>100</v>
      </c>
      <c r="AL845" s="5"/>
      <c r="AM845" s="5">
        <f>SUM(AK845:AL845)</f>
        <v>100</v>
      </c>
    </row>
    <row r="846" spans="1:39" ht="31.5" hidden="1" outlineLevel="7" x14ac:dyDescent="0.2">
      <c r="A846" s="138" t="s">
        <v>441</v>
      </c>
      <c r="B846" s="138" t="s">
        <v>203</v>
      </c>
      <c r="C846" s="138" t="s">
        <v>443</v>
      </c>
      <c r="D846" s="138" t="s">
        <v>92</v>
      </c>
      <c r="E846" s="11" t="s">
        <v>93</v>
      </c>
      <c r="F846" s="5">
        <v>30</v>
      </c>
      <c r="G846" s="5"/>
      <c r="H846" s="5">
        <f>SUM(F846:G846)</f>
        <v>30</v>
      </c>
      <c r="I846" s="5"/>
      <c r="J846" s="5"/>
      <c r="K846" s="5"/>
      <c r="L846" s="5">
        <f>SUM(H846:K846)</f>
        <v>30</v>
      </c>
      <c r="M846" s="5"/>
      <c r="N846" s="5">
        <f>SUM(L846:M846)</f>
        <v>30</v>
      </c>
      <c r="O846" s="5"/>
      <c r="P846" s="5"/>
      <c r="Q846" s="5">
        <f>SUM(N846:P846)</f>
        <v>30</v>
      </c>
      <c r="R846" s="5"/>
      <c r="S846" s="5">
        <f>SUM(Q846:R846)</f>
        <v>30</v>
      </c>
      <c r="T846" s="5">
        <v>30</v>
      </c>
      <c r="U846" s="5"/>
      <c r="V846" s="5">
        <f>SUM(T846:U846)</f>
        <v>30</v>
      </c>
      <c r="W846" s="5"/>
      <c r="X846" s="5">
        <f>SUM(V846:W846)</f>
        <v>30</v>
      </c>
      <c r="Y846" s="5"/>
      <c r="Z846" s="5">
        <f>SUM(X846:Y846)</f>
        <v>30</v>
      </c>
      <c r="AA846" s="5"/>
      <c r="AB846" s="5">
        <f>SUM(Z846:AA846)</f>
        <v>30</v>
      </c>
      <c r="AC846" s="5"/>
      <c r="AD846" s="5">
        <f>SUM(AB846:AC846)</f>
        <v>30</v>
      </c>
      <c r="AE846" s="5">
        <v>30</v>
      </c>
      <c r="AF846" s="5"/>
      <c r="AG846" s="5">
        <f>SUM(AE846:AF846)</f>
        <v>30</v>
      </c>
      <c r="AH846" s="5"/>
      <c r="AI846" s="5">
        <f>SUM(AG846:AH846)</f>
        <v>30</v>
      </c>
      <c r="AJ846" s="5"/>
      <c r="AK846" s="5">
        <f>SUM(AI846:AJ846)</f>
        <v>30</v>
      </c>
      <c r="AL846" s="5"/>
      <c r="AM846" s="5">
        <f>SUM(AK846:AL846)</f>
        <v>30</v>
      </c>
    </row>
    <row r="847" spans="1:39" ht="15.75" hidden="1" outlineLevel="7" x14ac:dyDescent="0.2">
      <c r="A847" s="138" t="s">
        <v>441</v>
      </c>
      <c r="B847" s="138" t="s">
        <v>203</v>
      </c>
      <c r="C847" s="138" t="s">
        <v>443</v>
      </c>
      <c r="D847" s="138" t="s">
        <v>27</v>
      </c>
      <c r="E847" s="11" t="s">
        <v>28</v>
      </c>
      <c r="F847" s="5">
        <v>70</v>
      </c>
      <c r="G847" s="5"/>
      <c r="H847" s="5">
        <f>SUM(F847:G847)</f>
        <v>70</v>
      </c>
      <c r="I847" s="5"/>
      <c r="J847" s="5"/>
      <c r="K847" s="5"/>
      <c r="L847" s="5">
        <f>SUM(H847:K847)</f>
        <v>70</v>
      </c>
      <c r="M847" s="5"/>
      <c r="N847" s="5">
        <f>SUM(L847:M847)</f>
        <v>70</v>
      </c>
      <c r="O847" s="5"/>
      <c r="P847" s="5"/>
      <c r="Q847" s="5">
        <f>SUM(N847:P847)</f>
        <v>70</v>
      </c>
      <c r="R847" s="5"/>
      <c r="S847" s="5">
        <f>SUM(Q847:R847)</f>
        <v>70</v>
      </c>
      <c r="T847" s="5">
        <v>70</v>
      </c>
      <c r="U847" s="5"/>
      <c r="V847" s="5">
        <f>SUM(T847:U847)</f>
        <v>70</v>
      </c>
      <c r="W847" s="5"/>
      <c r="X847" s="5">
        <f>SUM(V847:W847)</f>
        <v>70</v>
      </c>
      <c r="Y847" s="5"/>
      <c r="Z847" s="5">
        <f>SUM(X847:Y847)</f>
        <v>70</v>
      </c>
      <c r="AA847" s="5"/>
      <c r="AB847" s="5">
        <f>SUM(Z847:AA847)</f>
        <v>70</v>
      </c>
      <c r="AC847" s="5"/>
      <c r="AD847" s="5">
        <f>SUM(AB847:AC847)</f>
        <v>70</v>
      </c>
      <c r="AE847" s="5">
        <v>70</v>
      </c>
      <c r="AF847" s="5"/>
      <c r="AG847" s="5">
        <f>SUM(AE847:AF847)</f>
        <v>70</v>
      </c>
      <c r="AH847" s="5"/>
      <c r="AI847" s="5">
        <f>SUM(AG847:AH847)</f>
        <v>70</v>
      </c>
      <c r="AJ847" s="5"/>
      <c r="AK847" s="5">
        <f>SUM(AI847:AJ847)</f>
        <v>70</v>
      </c>
      <c r="AL847" s="5"/>
      <c r="AM847" s="5">
        <f>SUM(AK847:AL847)</f>
        <v>70</v>
      </c>
    </row>
    <row r="848" spans="1:39" ht="15.75" outlineLevel="7" x14ac:dyDescent="0.2">
      <c r="A848" s="137" t="s">
        <v>441</v>
      </c>
      <c r="B848" s="137" t="s">
        <v>553</v>
      </c>
      <c r="C848" s="138"/>
      <c r="D848" s="138"/>
      <c r="E848" s="8" t="s">
        <v>537</v>
      </c>
      <c r="F848" s="4">
        <f t="shared" ref="F848:AM848" si="658">F849+F859</f>
        <v>45355.8</v>
      </c>
      <c r="G848" s="4">
        <f t="shared" si="658"/>
        <v>0</v>
      </c>
      <c r="H848" s="4">
        <f t="shared" si="658"/>
        <v>45355.8</v>
      </c>
      <c r="I848" s="4">
        <f t="shared" si="658"/>
        <v>0</v>
      </c>
      <c r="J848" s="4">
        <f t="shared" si="658"/>
        <v>0</v>
      </c>
      <c r="K848" s="4">
        <f t="shared" si="658"/>
        <v>0</v>
      </c>
      <c r="L848" s="4">
        <f t="shared" si="658"/>
        <v>45355.8</v>
      </c>
      <c r="M848" s="4">
        <f t="shared" si="658"/>
        <v>0</v>
      </c>
      <c r="N848" s="4">
        <f t="shared" si="658"/>
        <v>45355.8</v>
      </c>
      <c r="O848" s="4">
        <f t="shared" si="658"/>
        <v>0</v>
      </c>
      <c r="P848" s="4">
        <f t="shared" si="658"/>
        <v>0</v>
      </c>
      <c r="Q848" s="4">
        <f t="shared" si="658"/>
        <v>45355.8</v>
      </c>
      <c r="R848" s="4">
        <f t="shared" si="658"/>
        <v>7929</v>
      </c>
      <c r="S848" s="4">
        <f t="shared" si="658"/>
        <v>53284.800000000003</v>
      </c>
      <c r="T848" s="4">
        <f t="shared" si="658"/>
        <v>43017</v>
      </c>
      <c r="U848" s="4">
        <f t="shared" si="658"/>
        <v>0</v>
      </c>
      <c r="V848" s="4">
        <f t="shared" si="658"/>
        <v>43017</v>
      </c>
      <c r="W848" s="4">
        <f t="shared" si="658"/>
        <v>0</v>
      </c>
      <c r="X848" s="4">
        <f t="shared" si="658"/>
        <v>43017</v>
      </c>
      <c r="Y848" s="4">
        <f t="shared" si="658"/>
        <v>0</v>
      </c>
      <c r="Z848" s="4">
        <f t="shared" si="658"/>
        <v>43017</v>
      </c>
      <c r="AA848" s="4">
        <f t="shared" si="658"/>
        <v>0</v>
      </c>
      <c r="AB848" s="4">
        <f t="shared" si="658"/>
        <v>43017</v>
      </c>
      <c r="AC848" s="4">
        <f t="shared" si="658"/>
        <v>0</v>
      </c>
      <c r="AD848" s="4">
        <f t="shared" si="658"/>
        <v>43017</v>
      </c>
      <c r="AE848" s="4">
        <f t="shared" si="658"/>
        <v>43017</v>
      </c>
      <c r="AF848" s="4">
        <f t="shared" si="658"/>
        <v>0</v>
      </c>
      <c r="AG848" s="4">
        <f t="shared" si="658"/>
        <v>43017</v>
      </c>
      <c r="AH848" s="4">
        <f t="shared" si="658"/>
        <v>0</v>
      </c>
      <c r="AI848" s="4">
        <f t="shared" si="658"/>
        <v>43017</v>
      </c>
      <c r="AJ848" s="4">
        <f t="shared" si="658"/>
        <v>0</v>
      </c>
      <c r="AK848" s="4">
        <f t="shared" si="658"/>
        <v>43017</v>
      </c>
      <c r="AL848" s="4">
        <f t="shared" si="658"/>
        <v>0</v>
      </c>
      <c r="AM848" s="4">
        <f t="shared" si="658"/>
        <v>43017</v>
      </c>
    </row>
    <row r="849" spans="1:39" ht="15.75" outlineLevel="1" x14ac:dyDescent="0.2">
      <c r="A849" s="137" t="s">
        <v>441</v>
      </c>
      <c r="B849" s="137" t="s">
        <v>414</v>
      </c>
      <c r="C849" s="137"/>
      <c r="D849" s="137"/>
      <c r="E849" s="13" t="s">
        <v>415</v>
      </c>
      <c r="F849" s="4">
        <f t="shared" ref="F849:AM849" si="659">F850</f>
        <v>43833</v>
      </c>
      <c r="G849" s="4">
        <f t="shared" si="659"/>
        <v>0</v>
      </c>
      <c r="H849" s="4">
        <f t="shared" si="659"/>
        <v>43833</v>
      </c>
      <c r="I849" s="4">
        <f t="shared" si="659"/>
        <v>0</v>
      </c>
      <c r="J849" s="4">
        <f t="shared" si="659"/>
        <v>0</v>
      </c>
      <c r="K849" s="4">
        <f t="shared" si="659"/>
        <v>0</v>
      </c>
      <c r="L849" s="4">
        <f t="shared" si="659"/>
        <v>43833</v>
      </c>
      <c r="M849" s="4">
        <f t="shared" si="659"/>
        <v>0</v>
      </c>
      <c r="N849" s="4">
        <f t="shared" si="659"/>
        <v>43833</v>
      </c>
      <c r="O849" s="4">
        <f t="shared" si="659"/>
        <v>0</v>
      </c>
      <c r="P849" s="4">
        <f t="shared" si="659"/>
        <v>0</v>
      </c>
      <c r="Q849" s="4">
        <f t="shared" si="659"/>
        <v>43833</v>
      </c>
      <c r="R849" s="4">
        <f t="shared" si="659"/>
        <v>7500</v>
      </c>
      <c r="S849" s="4">
        <f t="shared" si="659"/>
        <v>51333</v>
      </c>
      <c r="T849" s="4">
        <f t="shared" si="659"/>
        <v>41645</v>
      </c>
      <c r="U849" s="4">
        <f t="shared" si="659"/>
        <v>0</v>
      </c>
      <c r="V849" s="4">
        <f t="shared" si="659"/>
        <v>41645</v>
      </c>
      <c r="W849" s="4">
        <f t="shared" si="659"/>
        <v>0</v>
      </c>
      <c r="X849" s="4">
        <f t="shared" si="659"/>
        <v>41645</v>
      </c>
      <c r="Y849" s="4">
        <f t="shared" si="659"/>
        <v>0</v>
      </c>
      <c r="Z849" s="4">
        <f t="shared" si="659"/>
        <v>41645</v>
      </c>
      <c r="AA849" s="4">
        <f t="shared" si="659"/>
        <v>0</v>
      </c>
      <c r="AB849" s="4">
        <f t="shared" si="659"/>
        <v>41645</v>
      </c>
      <c r="AC849" s="4">
        <f t="shared" si="659"/>
        <v>0</v>
      </c>
      <c r="AD849" s="4">
        <f t="shared" si="659"/>
        <v>41645</v>
      </c>
      <c r="AE849" s="4">
        <f t="shared" si="659"/>
        <v>41645</v>
      </c>
      <c r="AF849" s="4">
        <f t="shared" si="659"/>
        <v>0</v>
      </c>
      <c r="AG849" s="4">
        <f t="shared" si="659"/>
        <v>41645</v>
      </c>
      <c r="AH849" s="4">
        <f t="shared" si="659"/>
        <v>0</v>
      </c>
      <c r="AI849" s="4">
        <f t="shared" si="659"/>
        <v>41645</v>
      </c>
      <c r="AJ849" s="4">
        <f t="shared" si="659"/>
        <v>0</v>
      </c>
      <c r="AK849" s="4">
        <f t="shared" si="659"/>
        <v>41645</v>
      </c>
      <c r="AL849" s="4">
        <f t="shared" si="659"/>
        <v>0</v>
      </c>
      <c r="AM849" s="4">
        <f t="shared" si="659"/>
        <v>41645</v>
      </c>
    </row>
    <row r="850" spans="1:39" ht="31.5" outlineLevel="2" x14ac:dyDescent="0.2">
      <c r="A850" s="137" t="s">
        <v>441</v>
      </c>
      <c r="B850" s="137" t="s">
        <v>414</v>
      </c>
      <c r="C850" s="137" t="s">
        <v>205</v>
      </c>
      <c r="D850" s="137"/>
      <c r="E850" s="13" t="s">
        <v>206</v>
      </c>
      <c r="F850" s="4">
        <f t="shared" ref="F850:M850" si="660">F855</f>
        <v>43833</v>
      </c>
      <c r="G850" s="4">
        <f t="shared" si="660"/>
        <v>0</v>
      </c>
      <c r="H850" s="4">
        <f t="shared" si="660"/>
        <v>43833</v>
      </c>
      <c r="I850" s="4">
        <f t="shared" si="660"/>
        <v>0</v>
      </c>
      <c r="J850" s="4">
        <f t="shared" si="660"/>
        <v>0</v>
      </c>
      <c r="K850" s="4">
        <f t="shared" si="660"/>
        <v>0</v>
      </c>
      <c r="L850" s="4">
        <f t="shared" si="660"/>
        <v>43833</v>
      </c>
      <c r="M850" s="4">
        <f t="shared" si="660"/>
        <v>0</v>
      </c>
      <c r="N850" s="4">
        <f t="shared" ref="N850:AM850" si="661">N855+N851</f>
        <v>43833</v>
      </c>
      <c r="O850" s="4">
        <f t="shared" si="661"/>
        <v>0</v>
      </c>
      <c r="P850" s="4">
        <f t="shared" si="661"/>
        <v>0</v>
      </c>
      <c r="Q850" s="4">
        <f t="shared" si="661"/>
        <v>43833</v>
      </c>
      <c r="R850" s="4">
        <f t="shared" si="661"/>
        <v>7500</v>
      </c>
      <c r="S850" s="4">
        <f t="shared" si="661"/>
        <v>51333</v>
      </c>
      <c r="T850" s="4">
        <f t="shared" si="661"/>
        <v>41645</v>
      </c>
      <c r="U850" s="4">
        <f t="shared" si="661"/>
        <v>0</v>
      </c>
      <c r="V850" s="4">
        <f t="shared" si="661"/>
        <v>41645</v>
      </c>
      <c r="W850" s="4">
        <f t="shared" si="661"/>
        <v>0</v>
      </c>
      <c r="X850" s="4">
        <f t="shared" si="661"/>
        <v>41645</v>
      </c>
      <c r="Y850" s="4">
        <f t="shared" si="661"/>
        <v>0</v>
      </c>
      <c r="Z850" s="4">
        <f t="shared" si="661"/>
        <v>41645</v>
      </c>
      <c r="AA850" s="4">
        <f t="shared" si="661"/>
        <v>0</v>
      </c>
      <c r="AB850" s="4">
        <f t="shared" si="661"/>
        <v>41645</v>
      </c>
      <c r="AC850" s="4">
        <f t="shared" si="661"/>
        <v>0</v>
      </c>
      <c r="AD850" s="4">
        <f t="shared" si="661"/>
        <v>41645</v>
      </c>
      <c r="AE850" s="4">
        <f t="shared" si="661"/>
        <v>41645</v>
      </c>
      <c r="AF850" s="4">
        <f t="shared" si="661"/>
        <v>0</v>
      </c>
      <c r="AG850" s="4">
        <f t="shared" si="661"/>
        <v>41645</v>
      </c>
      <c r="AH850" s="4">
        <f t="shared" si="661"/>
        <v>0</v>
      </c>
      <c r="AI850" s="4">
        <f t="shared" si="661"/>
        <v>41645</v>
      </c>
      <c r="AJ850" s="4">
        <f t="shared" si="661"/>
        <v>0</v>
      </c>
      <c r="AK850" s="4">
        <f t="shared" si="661"/>
        <v>41645</v>
      </c>
      <c r="AL850" s="4">
        <f t="shared" si="661"/>
        <v>0</v>
      </c>
      <c r="AM850" s="4">
        <f t="shared" si="661"/>
        <v>41645</v>
      </c>
    </row>
    <row r="851" spans="1:39" ht="31.5" hidden="1" outlineLevel="2" x14ac:dyDescent="0.2">
      <c r="A851" s="137" t="s">
        <v>441</v>
      </c>
      <c r="B851" s="137" t="s">
        <v>414</v>
      </c>
      <c r="C851" s="137" t="s">
        <v>301</v>
      </c>
      <c r="D851" s="137"/>
      <c r="E851" s="13" t="s">
        <v>302</v>
      </c>
      <c r="F851" s="4"/>
      <c r="G851" s="4"/>
      <c r="H851" s="4"/>
      <c r="I851" s="4"/>
      <c r="J851" s="4"/>
      <c r="K851" s="4"/>
      <c r="L851" s="4"/>
      <c r="M851" s="4"/>
      <c r="N851" s="4"/>
      <c r="O851" s="4">
        <f t="shared" ref="O851:S853" si="662">O852</f>
        <v>0</v>
      </c>
      <c r="P851" s="4">
        <f t="shared" si="662"/>
        <v>0</v>
      </c>
      <c r="Q851" s="4">
        <f t="shared" si="662"/>
        <v>0</v>
      </c>
      <c r="R851" s="4">
        <f t="shared" si="662"/>
        <v>0</v>
      </c>
      <c r="S851" s="4">
        <f t="shared" si="662"/>
        <v>0</v>
      </c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  <c r="AI851" s="4"/>
      <c r="AJ851" s="4"/>
      <c r="AK851" s="4"/>
      <c r="AL851" s="4"/>
      <c r="AM851" s="4"/>
    </row>
    <row r="852" spans="1:39" ht="31.5" hidden="1" outlineLevel="2" x14ac:dyDescent="0.2">
      <c r="A852" s="137" t="s">
        <v>441</v>
      </c>
      <c r="B852" s="137" t="s">
        <v>414</v>
      </c>
      <c r="C852" s="137" t="s">
        <v>303</v>
      </c>
      <c r="D852" s="137"/>
      <c r="E852" s="13" t="s">
        <v>604</v>
      </c>
      <c r="F852" s="4"/>
      <c r="G852" s="4"/>
      <c r="H852" s="4"/>
      <c r="I852" s="4"/>
      <c r="J852" s="4"/>
      <c r="K852" s="4"/>
      <c r="L852" s="4"/>
      <c r="M852" s="4"/>
      <c r="N852" s="4"/>
      <c r="O852" s="4">
        <f t="shared" si="662"/>
        <v>0</v>
      </c>
      <c r="P852" s="4">
        <f t="shared" si="662"/>
        <v>0</v>
      </c>
      <c r="Q852" s="4">
        <f t="shared" si="662"/>
        <v>0</v>
      </c>
      <c r="R852" s="4">
        <f t="shared" si="662"/>
        <v>0</v>
      </c>
      <c r="S852" s="4">
        <f t="shared" si="662"/>
        <v>0</v>
      </c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  <c r="AI852" s="4"/>
      <c r="AJ852" s="4"/>
      <c r="AK852" s="4"/>
      <c r="AL852" s="4"/>
      <c r="AM852" s="4"/>
    </row>
    <row r="853" spans="1:39" ht="31.5" hidden="1" outlineLevel="2" x14ac:dyDescent="0.2">
      <c r="A853" s="137" t="s">
        <v>441</v>
      </c>
      <c r="B853" s="137" t="s">
        <v>414</v>
      </c>
      <c r="C853" s="137" t="s">
        <v>707</v>
      </c>
      <c r="D853" s="7"/>
      <c r="E853" s="36" t="s">
        <v>706</v>
      </c>
      <c r="F853" s="4"/>
      <c r="G853" s="4"/>
      <c r="H853" s="4"/>
      <c r="I853" s="4"/>
      <c r="J853" s="4"/>
      <c r="K853" s="4"/>
      <c r="L853" s="4"/>
      <c r="M853" s="4"/>
      <c r="N853" s="4"/>
      <c r="O853" s="4">
        <f t="shared" si="662"/>
        <v>0</v>
      </c>
      <c r="P853" s="4">
        <f t="shared" si="662"/>
        <v>0</v>
      </c>
      <c r="Q853" s="4">
        <f t="shared" si="662"/>
        <v>0</v>
      </c>
      <c r="R853" s="4">
        <f t="shared" si="662"/>
        <v>0</v>
      </c>
      <c r="S853" s="4">
        <f t="shared" si="662"/>
        <v>0</v>
      </c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  <c r="AI853" s="4"/>
      <c r="AJ853" s="4"/>
      <c r="AK853" s="4"/>
      <c r="AL853" s="4"/>
      <c r="AM853" s="4"/>
    </row>
    <row r="854" spans="1:39" ht="31.5" hidden="1" outlineLevel="2" x14ac:dyDescent="0.2">
      <c r="A854" s="138" t="s">
        <v>441</v>
      </c>
      <c r="B854" s="138" t="s">
        <v>414</v>
      </c>
      <c r="C854" s="138" t="s">
        <v>707</v>
      </c>
      <c r="D854" s="6" t="s">
        <v>92</v>
      </c>
      <c r="E854" s="20" t="s">
        <v>584</v>
      </c>
      <c r="F854" s="4"/>
      <c r="G854" s="4"/>
      <c r="H854" s="4"/>
      <c r="I854" s="4"/>
      <c r="J854" s="4"/>
      <c r="K854" s="4"/>
      <c r="L854" s="4"/>
      <c r="M854" s="4"/>
      <c r="N854" s="4"/>
      <c r="O854" s="5"/>
      <c r="P854" s="5"/>
      <c r="Q854" s="5">
        <f>SUM(N854:P854)</f>
        <v>0</v>
      </c>
      <c r="R854" s="5"/>
      <c r="S854" s="5">
        <f>SUM(Q854:R854)</f>
        <v>0</v>
      </c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  <c r="AI854" s="4"/>
      <c r="AJ854" s="4"/>
      <c r="AK854" s="4"/>
      <c r="AL854" s="4"/>
      <c r="AM854" s="4"/>
    </row>
    <row r="855" spans="1:39" ht="47.25" outlineLevel="3" x14ac:dyDescent="0.2">
      <c r="A855" s="137" t="s">
        <v>441</v>
      </c>
      <c r="B855" s="137" t="s">
        <v>414</v>
      </c>
      <c r="C855" s="137" t="s">
        <v>445</v>
      </c>
      <c r="D855" s="137"/>
      <c r="E855" s="13" t="s">
        <v>446</v>
      </c>
      <c r="F855" s="4">
        <f t="shared" ref="F855:O857" si="663">F856</f>
        <v>43833</v>
      </c>
      <c r="G855" s="4">
        <f t="shared" si="663"/>
        <v>0</v>
      </c>
      <c r="H855" s="4">
        <f t="shared" si="663"/>
        <v>43833</v>
      </c>
      <c r="I855" s="4">
        <f t="shared" si="663"/>
        <v>0</v>
      </c>
      <c r="J855" s="4">
        <f t="shared" si="663"/>
        <v>0</v>
      </c>
      <c r="K855" s="4">
        <f t="shared" si="663"/>
        <v>0</v>
      </c>
      <c r="L855" s="4">
        <f t="shared" si="663"/>
        <v>43833</v>
      </c>
      <c r="M855" s="4">
        <f t="shared" si="663"/>
        <v>0</v>
      </c>
      <c r="N855" s="4">
        <f t="shared" si="663"/>
        <v>43833</v>
      </c>
      <c r="O855" s="4">
        <f t="shared" si="663"/>
        <v>0</v>
      </c>
      <c r="P855" s="4">
        <f t="shared" ref="P855:Y857" si="664">P856</f>
        <v>0</v>
      </c>
      <c r="Q855" s="4">
        <f t="shared" si="664"/>
        <v>43833</v>
      </c>
      <c r="R855" s="4">
        <f t="shared" si="664"/>
        <v>7500</v>
      </c>
      <c r="S855" s="4">
        <f t="shared" si="664"/>
        <v>51333</v>
      </c>
      <c r="T855" s="4">
        <f t="shared" si="664"/>
        <v>41645</v>
      </c>
      <c r="U855" s="4">
        <f t="shared" si="664"/>
        <v>0</v>
      </c>
      <c r="V855" s="4">
        <f t="shared" si="664"/>
        <v>41645</v>
      </c>
      <c r="W855" s="4">
        <f t="shared" si="664"/>
        <v>0</v>
      </c>
      <c r="X855" s="4">
        <f t="shared" si="664"/>
        <v>41645</v>
      </c>
      <c r="Y855" s="4">
        <f t="shared" si="664"/>
        <v>0</v>
      </c>
      <c r="Z855" s="4">
        <f t="shared" ref="Z855:AI857" si="665">Z856</f>
        <v>41645</v>
      </c>
      <c r="AA855" s="4">
        <f t="shared" si="665"/>
        <v>0</v>
      </c>
      <c r="AB855" s="4">
        <f t="shared" si="665"/>
        <v>41645</v>
      </c>
      <c r="AC855" s="4">
        <f t="shared" si="665"/>
        <v>0</v>
      </c>
      <c r="AD855" s="4">
        <f t="shared" si="665"/>
        <v>41645</v>
      </c>
      <c r="AE855" s="4">
        <f t="shared" si="665"/>
        <v>41645</v>
      </c>
      <c r="AF855" s="4">
        <f t="shared" si="665"/>
        <v>0</v>
      </c>
      <c r="AG855" s="4">
        <f t="shared" si="665"/>
        <v>41645</v>
      </c>
      <c r="AH855" s="4">
        <f t="shared" si="665"/>
        <v>0</v>
      </c>
      <c r="AI855" s="4">
        <f t="shared" si="665"/>
        <v>41645</v>
      </c>
      <c r="AJ855" s="4">
        <f t="shared" ref="AJ855:AM857" si="666">AJ856</f>
        <v>0</v>
      </c>
      <c r="AK855" s="4">
        <f t="shared" si="666"/>
        <v>41645</v>
      </c>
      <c r="AL855" s="4">
        <f t="shared" si="666"/>
        <v>0</v>
      </c>
      <c r="AM855" s="4">
        <f t="shared" si="666"/>
        <v>41645</v>
      </c>
    </row>
    <row r="856" spans="1:39" ht="31.5" outlineLevel="4" x14ac:dyDescent="0.2">
      <c r="A856" s="137" t="s">
        <v>441</v>
      </c>
      <c r="B856" s="137" t="s">
        <v>414</v>
      </c>
      <c r="C856" s="137" t="s">
        <v>447</v>
      </c>
      <c r="D856" s="137"/>
      <c r="E856" s="13" t="s">
        <v>57</v>
      </c>
      <c r="F856" s="4">
        <f t="shared" si="663"/>
        <v>43833</v>
      </c>
      <c r="G856" s="4">
        <f t="shared" si="663"/>
        <v>0</v>
      </c>
      <c r="H856" s="4">
        <f t="shared" si="663"/>
        <v>43833</v>
      </c>
      <c r="I856" s="4">
        <f t="shared" si="663"/>
        <v>0</v>
      </c>
      <c r="J856" s="4">
        <f t="shared" si="663"/>
        <v>0</v>
      </c>
      <c r="K856" s="4">
        <f t="shared" si="663"/>
        <v>0</v>
      </c>
      <c r="L856" s="4">
        <f t="shared" si="663"/>
        <v>43833</v>
      </c>
      <c r="M856" s="4">
        <f t="shared" si="663"/>
        <v>0</v>
      </c>
      <c r="N856" s="4">
        <f t="shared" si="663"/>
        <v>43833</v>
      </c>
      <c r="O856" s="4">
        <f t="shared" si="663"/>
        <v>0</v>
      </c>
      <c r="P856" s="4">
        <f t="shared" si="664"/>
        <v>0</v>
      </c>
      <c r="Q856" s="4">
        <f t="shared" si="664"/>
        <v>43833</v>
      </c>
      <c r="R856" s="4">
        <f t="shared" si="664"/>
        <v>7500</v>
      </c>
      <c r="S856" s="4">
        <f t="shared" si="664"/>
        <v>51333</v>
      </c>
      <c r="T856" s="4">
        <f t="shared" si="664"/>
        <v>41645</v>
      </c>
      <c r="U856" s="4">
        <f t="shared" si="664"/>
        <v>0</v>
      </c>
      <c r="V856" s="4">
        <f t="shared" si="664"/>
        <v>41645</v>
      </c>
      <c r="W856" s="4">
        <f t="shared" si="664"/>
        <v>0</v>
      </c>
      <c r="X856" s="4">
        <f t="shared" si="664"/>
        <v>41645</v>
      </c>
      <c r="Y856" s="4">
        <f t="shared" si="664"/>
        <v>0</v>
      </c>
      <c r="Z856" s="4">
        <f t="shared" si="665"/>
        <v>41645</v>
      </c>
      <c r="AA856" s="4">
        <f t="shared" si="665"/>
        <v>0</v>
      </c>
      <c r="AB856" s="4">
        <f t="shared" si="665"/>
        <v>41645</v>
      </c>
      <c r="AC856" s="4">
        <f t="shared" si="665"/>
        <v>0</v>
      </c>
      <c r="AD856" s="4">
        <f t="shared" si="665"/>
        <v>41645</v>
      </c>
      <c r="AE856" s="4">
        <f t="shared" si="665"/>
        <v>41645</v>
      </c>
      <c r="AF856" s="4">
        <f t="shared" si="665"/>
        <v>0</v>
      </c>
      <c r="AG856" s="4">
        <f t="shared" si="665"/>
        <v>41645</v>
      </c>
      <c r="AH856" s="4">
        <f t="shared" si="665"/>
        <v>0</v>
      </c>
      <c r="AI856" s="4">
        <f t="shared" si="665"/>
        <v>41645</v>
      </c>
      <c r="AJ856" s="4">
        <f t="shared" si="666"/>
        <v>0</v>
      </c>
      <c r="AK856" s="4">
        <f t="shared" si="666"/>
        <v>41645</v>
      </c>
      <c r="AL856" s="4">
        <f t="shared" si="666"/>
        <v>0</v>
      </c>
      <c r="AM856" s="4">
        <f t="shared" si="666"/>
        <v>41645</v>
      </c>
    </row>
    <row r="857" spans="1:39" ht="18" customHeight="1" outlineLevel="5" x14ac:dyDescent="0.2">
      <c r="A857" s="137" t="s">
        <v>441</v>
      </c>
      <c r="B857" s="137" t="s">
        <v>414</v>
      </c>
      <c r="C857" s="137" t="s">
        <v>448</v>
      </c>
      <c r="D857" s="137"/>
      <c r="E857" s="13" t="s">
        <v>417</v>
      </c>
      <c r="F857" s="4">
        <f t="shared" si="663"/>
        <v>43833</v>
      </c>
      <c r="G857" s="4">
        <f t="shared" si="663"/>
        <v>0</v>
      </c>
      <c r="H857" s="4">
        <f t="shared" si="663"/>
        <v>43833</v>
      </c>
      <c r="I857" s="4">
        <f t="shared" si="663"/>
        <v>0</v>
      </c>
      <c r="J857" s="4">
        <f t="shared" si="663"/>
        <v>0</v>
      </c>
      <c r="K857" s="4">
        <f t="shared" si="663"/>
        <v>0</v>
      </c>
      <c r="L857" s="4">
        <f t="shared" si="663"/>
        <v>43833</v>
      </c>
      <c r="M857" s="4">
        <f t="shared" si="663"/>
        <v>0</v>
      </c>
      <c r="N857" s="4">
        <f t="shared" si="663"/>
        <v>43833</v>
      </c>
      <c r="O857" s="4">
        <f t="shared" si="663"/>
        <v>0</v>
      </c>
      <c r="P857" s="4">
        <f t="shared" si="664"/>
        <v>0</v>
      </c>
      <c r="Q857" s="4">
        <f t="shared" si="664"/>
        <v>43833</v>
      </c>
      <c r="R857" s="4">
        <f t="shared" si="664"/>
        <v>7500</v>
      </c>
      <c r="S857" s="4">
        <f t="shared" si="664"/>
        <v>51333</v>
      </c>
      <c r="T857" s="4">
        <f t="shared" si="664"/>
        <v>41645</v>
      </c>
      <c r="U857" s="4">
        <f t="shared" si="664"/>
        <v>0</v>
      </c>
      <c r="V857" s="4">
        <f t="shared" si="664"/>
        <v>41645</v>
      </c>
      <c r="W857" s="4">
        <f t="shared" si="664"/>
        <v>0</v>
      </c>
      <c r="X857" s="4">
        <f t="shared" si="664"/>
        <v>41645</v>
      </c>
      <c r="Y857" s="4">
        <f t="shared" si="664"/>
        <v>0</v>
      </c>
      <c r="Z857" s="4">
        <f t="shared" si="665"/>
        <v>41645</v>
      </c>
      <c r="AA857" s="4">
        <f t="shared" si="665"/>
        <v>0</v>
      </c>
      <c r="AB857" s="4">
        <f t="shared" si="665"/>
        <v>41645</v>
      </c>
      <c r="AC857" s="4">
        <f t="shared" si="665"/>
        <v>0</v>
      </c>
      <c r="AD857" s="4">
        <f t="shared" si="665"/>
        <v>41645</v>
      </c>
      <c r="AE857" s="4">
        <f t="shared" si="665"/>
        <v>41645</v>
      </c>
      <c r="AF857" s="4">
        <f t="shared" si="665"/>
        <v>0</v>
      </c>
      <c r="AG857" s="4">
        <f t="shared" si="665"/>
        <v>41645</v>
      </c>
      <c r="AH857" s="4">
        <f t="shared" si="665"/>
        <v>0</v>
      </c>
      <c r="AI857" s="4">
        <f t="shared" si="665"/>
        <v>41645</v>
      </c>
      <c r="AJ857" s="4">
        <f t="shared" si="666"/>
        <v>0</v>
      </c>
      <c r="AK857" s="4">
        <f t="shared" si="666"/>
        <v>41645</v>
      </c>
      <c r="AL857" s="4">
        <f t="shared" si="666"/>
        <v>0</v>
      </c>
      <c r="AM857" s="4">
        <f t="shared" si="666"/>
        <v>41645</v>
      </c>
    </row>
    <row r="858" spans="1:39" ht="31.5" outlineLevel="7" x14ac:dyDescent="0.2">
      <c r="A858" s="138" t="s">
        <v>441</v>
      </c>
      <c r="B858" s="138" t="s">
        <v>414</v>
      </c>
      <c r="C858" s="138" t="s">
        <v>448</v>
      </c>
      <c r="D858" s="138" t="s">
        <v>92</v>
      </c>
      <c r="E858" s="11" t="s">
        <v>93</v>
      </c>
      <c r="F858" s="5">
        <v>43833</v>
      </c>
      <c r="G858" s="5"/>
      <c r="H858" s="5">
        <f>SUM(F858:G858)</f>
        <v>43833</v>
      </c>
      <c r="I858" s="5"/>
      <c r="J858" s="5"/>
      <c r="K858" s="5"/>
      <c r="L858" s="5">
        <f>SUM(H858:K858)</f>
        <v>43833</v>
      </c>
      <c r="M858" s="5"/>
      <c r="N858" s="5">
        <f>SUM(L858:M858)</f>
        <v>43833</v>
      </c>
      <c r="O858" s="5"/>
      <c r="P858" s="5"/>
      <c r="Q858" s="5">
        <f>SUM(N858:P858)</f>
        <v>43833</v>
      </c>
      <c r="R858" s="5">
        <v>7500</v>
      </c>
      <c r="S858" s="5">
        <f>SUM(Q858:R858)</f>
        <v>51333</v>
      </c>
      <c r="T858" s="5">
        <v>41645</v>
      </c>
      <c r="U858" s="5"/>
      <c r="V858" s="5">
        <f>SUM(T858:U858)</f>
        <v>41645</v>
      </c>
      <c r="W858" s="5"/>
      <c r="X858" s="5">
        <f>SUM(V858:W858)</f>
        <v>41645</v>
      </c>
      <c r="Y858" s="5"/>
      <c r="Z858" s="5">
        <f>SUM(X858:Y858)</f>
        <v>41645</v>
      </c>
      <c r="AA858" s="5"/>
      <c r="AB858" s="5">
        <f>SUM(Z858:AA858)</f>
        <v>41645</v>
      </c>
      <c r="AC858" s="5"/>
      <c r="AD858" s="5">
        <f>SUM(AB858:AC858)</f>
        <v>41645</v>
      </c>
      <c r="AE858" s="5">
        <v>41645</v>
      </c>
      <c r="AF858" s="5"/>
      <c r="AG858" s="5">
        <f>SUM(AE858:AF858)</f>
        <v>41645</v>
      </c>
      <c r="AH858" s="5"/>
      <c r="AI858" s="5">
        <f>SUM(AG858:AH858)</f>
        <v>41645</v>
      </c>
      <c r="AJ858" s="5"/>
      <c r="AK858" s="5">
        <f>SUM(AI858:AJ858)</f>
        <v>41645</v>
      </c>
      <c r="AL858" s="5"/>
      <c r="AM858" s="5">
        <f>SUM(AK858:AL858)</f>
        <v>41645</v>
      </c>
    </row>
    <row r="859" spans="1:39" ht="15.75" outlineLevel="1" x14ac:dyDescent="0.2">
      <c r="A859" s="137" t="s">
        <v>441</v>
      </c>
      <c r="B859" s="137" t="s">
        <v>418</v>
      </c>
      <c r="C859" s="137"/>
      <c r="D859" s="137"/>
      <c r="E859" s="13" t="s">
        <v>419</v>
      </c>
      <c r="F859" s="4">
        <f t="shared" ref="F859:AM859" si="667">F860</f>
        <v>1522.8</v>
      </c>
      <c r="G859" s="4">
        <f t="shared" si="667"/>
        <v>0</v>
      </c>
      <c r="H859" s="4">
        <f t="shared" si="667"/>
        <v>1522.8</v>
      </c>
      <c r="I859" s="4">
        <f t="shared" si="667"/>
        <v>0</v>
      </c>
      <c r="J859" s="4">
        <f t="shared" si="667"/>
        <v>0</v>
      </c>
      <c r="K859" s="4">
        <f t="shared" si="667"/>
        <v>0</v>
      </c>
      <c r="L859" s="4">
        <f t="shared" si="667"/>
        <v>1522.8</v>
      </c>
      <c r="M859" s="4">
        <f t="shared" si="667"/>
        <v>0</v>
      </c>
      <c r="N859" s="4">
        <f t="shared" si="667"/>
        <v>1522.8</v>
      </c>
      <c r="O859" s="4">
        <f t="shared" si="667"/>
        <v>0</v>
      </c>
      <c r="P859" s="4">
        <f t="shared" si="667"/>
        <v>0</v>
      </c>
      <c r="Q859" s="4">
        <f t="shared" si="667"/>
        <v>1522.8</v>
      </c>
      <c r="R859" s="4">
        <f t="shared" si="667"/>
        <v>429</v>
      </c>
      <c r="S859" s="4">
        <f t="shared" si="667"/>
        <v>1951.8</v>
      </c>
      <c r="T859" s="4">
        <f t="shared" si="667"/>
        <v>1372</v>
      </c>
      <c r="U859" s="4">
        <f t="shared" si="667"/>
        <v>0</v>
      </c>
      <c r="V859" s="4">
        <f t="shared" si="667"/>
        <v>1372</v>
      </c>
      <c r="W859" s="4">
        <f t="shared" si="667"/>
        <v>0</v>
      </c>
      <c r="X859" s="4">
        <f t="shared" si="667"/>
        <v>1372</v>
      </c>
      <c r="Y859" s="4">
        <f t="shared" si="667"/>
        <v>0</v>
      </c>
      <c r="Z859" s="4">
        <f t="shared" si="667"/>
        <v>1372</v>
      </c>
      <c r="AA859" s="4">
        <f t="shared" si="667"/>
        <v>0</v>
      </c>
      <c r="AB859" s="4">
        <f t="shared" si="667"/>
        <v>1372</v>
      </c>
      <c r="AC859" s="4">
        <f t="shared" si="667"/>
        <v>0</v>
      </c>
      <c r="AD859" s="4">
        <f t="shared" si="667"/>
        <v>1372</v>
      </c>
      <c r="AE859" s="4">
        <f t="shared" si="667"/>
        <v>1372</v>
      </c>
      <c r="AF859" s="4">
        <f t="shared" si="667"/>
        <v>0</v>
      </c>
      <c r="AG859" s="4">
        <f t="shared" si="667"/>
        <v>1372</v>
      </c>
      <c r="AH859" s="4">
        <f t="shared" si="667"/>
        <v>0</v>
      </c>
      <c r="AI859" s="4">
        <f t="shared" si="667"/>
        <v>1372</v>
      </c>
      <c r="AJ859" s="4">
        <f t="shared" si="667"/>
        <v>0</v>
      </c>
      <c r="AK859" s="4">
        <f t="shared" si="667"/>
        <v>1372</v>
      </c>
      <c r="AL859" s="4">
        <f t="shared" si="667"/>
        <v>0</v>
      </c>
      <c r="AM859" s="4">
        <f t="shared" si="667"/>
        <v>1372</v>
      </c>
    </row>
    <row r="860" spans="1:39" ht="31.5" outlineLevel="2" collapsed="1" x14ac:dyDescent="0.2">
      <c r="A860" s="137" t="s">
        <v>441</v>
      </c>
      <c r="B860" s="137" t="s">
        <v>418</v>
      </c>
      <c r="C860" s="137" t="s">
        <v>205</v>
      </c>
      <c r="D860" s="137"/>
      <c r="E860" s="13" t="s">
        <v>206</v>
      </c>
      <c r="F860" s="4">
        <f t="shared" ref="F860:AM860" si="668">F861+F865</f>
        <v>1522.8</v>
      </c>
      <c r="G860" s="4">
        <f t="shared" si="668"/>
        <v>0</v>
      </c>
      <c r="H860" s="4">
        <f t="shared" si="668"/>
        <v>1522.8</v>
      </c>
      <c r="I860" s="4">
        <f t="shared" si="668"/>
        <v>0</v>
      </c>
      <c r="J860" s="4">
        <f t="shared" si="668"/>
        <v>0</v>
      </c>
      <c r="K860" s="4">
        <f t="shared" si="668"/>
        <v>0</v>
      </c>
      <c r="L860" s="4">
        <f t="shared" si="668"/>
        <v>1522.8</v>
      </c>
      <c r="M860" s="4">
        <f t="shared" si="668"/>
        <v>0</v>
      </c>
      <c r="N860" s="4">
        <f t="shared" si="668"/>
        <v>1522.8</v>
      </c>
      <c r="O860" s="4">
        <f t="shared" si="668"/>
        <v>0</v>
      </c>
      <c r="P860" s="4">
        <f t="shared" si="668"/>
        <v>0</v>
      </c>
      <c r="Q860" s="4">
        <f t="shared" si="668"/>
        <v>1522.8</v>
      </c>
      <c r="R860" s="4">
        <f t="shared" si="668"/>
        <v>429</v>
      </c>
      <c r="S860" s="4">
        <f t="shared" si="668"/>
        <v>1951.8</v>
      </c>
      <c r="T860" s="4">
        <f t="shared" si="668"/>
        <v>1372</v>
      </c>
      <c r="U860" s="4">
        <f t="shared" si="668"/>
        <v>0</v>
      </c>
      <c r="V860" s="4">
        <f t="shared" si="668"/>
        <v>1372</v>
      </c>
      <c r="W860" s="4">
        <f t="shared" si="668"/>
        <v>0</v>
      </c>
      <c r="X860" s="4">
        <f t="shared" si="668"/>
        <v>1372</v>
      </c>
      <c r="Y860" s="4">
        <f t="shared" si="668"/>
        <v>0</v>
      </c>
      <c r="Z860" s="4">
        <f t="shared" si="668"/>
        <v>1372</v>
      </c>
      <c r="AA860" s="4">
        <f t="shared" si="668"/>
        <v>0</v>
      </c>
      <c r="AB860" s="4">
        <f t="shared" si="668"/>
        <v>1372</v>
      </c>
      <c r="AC860" s="4">
        <f t="shared" si="668"/>
        <v>0</v>
      </c>
      <c r="AD860" s="4">
        <f t="shared" si="668"/>
        <v>1372</v>
      </c>
      <c r="AE860" s="4">
        <f t="shared" si="668"/>
        <v>1372</v>
      </c>
      <c r="AF860" s="4">
        <f t="shared" si="668"/>
        <v>0</v>
      </c>
      <c r="AG860" s="4">
        <f t="shared" si="668"/>
        <v>1372</v>
      </c>
      <c r="AH860" s="4">
        <f t="shared" si="668"/>
        <v>0</v>
      </c>
      <c r="AI860" s="4">
        <f t="shared" si="668"/>
        <v>1372</v>
      </c>
      <c r="AJ860" s="4">
        <f t="shared" si="668"/>
        <v>0</v>
      </c>
      <c r="AK860" s="4">
        <f t="shared" si="668"/>
        <v>1372</v>
      </c>
      <c r="AL860" s="4">
        <f t="shared" si="668"/>
        <v>0</v>
      </c>
      <c r="AM860" s="4">
        <f t="shared" si="668"/>
        <v>1372</v>
      </c>
    </row>
    <row r="861" spans="1:39" ht="31.5" hidden="1" outlineLevel="3" x14ac:dyDescent="0.2">
      <c r="A861" s="137" t="s">
        <v>441</v>
      </c>
      <c r="B861" s="137" t="s">
        <v>418</v>
      </c>
      <c r="C861" s="137" t="s">
        <v>449</v>
      </c>
      <c r="D861" s="137"/>
      <c r="E861" s="13" t="s">
        <v>450</v>
      </c>
      <c r="F861" s="4">
        <f t="shared" ref="F861:O863" si="669">F862</f>
        <v>500</v>
      </c>
      <c r="G861" s="4">
        <f t="shared" si="669"/>
        <v>0</v>
      </c>
      <c r="H861" s="4">
        <f t="shared" si="669"/>
        <v>500</v>
      </c>
      <c r="I861" s="4">
        <f t="shared" si="669"/>
        <v>0</v>
      </c>
      <c r="J861" s="4">
        <f t="shared" si="669"/>
        <v>0</v>
      </c>
      <c r="K861" s="4">
        <f t="shared" si="669"/>
        <v>0</v>
      </c>
      <c r="L861" s="4">
        <f t="shared" si="669"/>
        <v>500</v>
      </c>
      <c r="M861" s="4">
        <f t="shared" si="669"/>
        <v>0</v>
      </c>
      <c r="N861" s="4">
        <f t="shared" si="669"/>
        <v>500</v>
      </c>
      <c r="O861" s="4">
        <f t="shared" si="669"/>
        <v>0</v>
      </c>
      <c r="P861" s="4">
        <f t="shared" ref="P861:Y863" si="670">P862</f>
        <v>0</v>
      </c>
      <c r="Q861" s="4">
        <f t="shared" si="670"/>
        <v>500</v>
      </c>
      <c r="R861" s="4">
        <f t="shared" si="670"/>
        <v>0</v>
      </c>
      <c r="S861" s="4">
        <f t="shared" si="670"/>
        <v>500</v>
      </c>
      <c r="T861" s="4">
        <f t="shared" si="670"/>
        <v>400</v>
      </c>
      <c r="U861" s="4">
        <f t="shared" si="670"/>
        <v>0</v>
      </c>
      <c r="V861" s="4">
        <f t="shared" si="670"/>
        <v>400</v>
      </c>
      <c r="W861" s="4">
        <f t="shared" si="670"/>
        <v>0</v>
      </c>
      <c r="X861" s="4">
        <f t="shared" si="670"/>
        <v>400</v>
      </c>
      <c r="Y861" s="4">
        <f t="shared" si="670"/>
        <v>0</v>
      </c>
      <c r="Z861" s="4">
        <f t="shared" ref="Z861:AI863" si="671">Z862</f>
        <v>400</v>
      </c>
      <c r="AA861" s="4">
        <f t="shared" si="671"/>
        <v>0</v>
      </c>
      <c r="AB861" s="4">
        <f t="shared" si="671"/>
        <v>400</v>
      </c>
      <c r="AC861" s="4">
        <f t="shared" si="671"/>
        <v>0</v>
      </c>
      <c r="AD861" s="4">
        <f t="shared" si="671"/>
        <v>400</v>
      </c>
      <c r="AE861" s="4">
        <f t="shared" si="671"/>
        <v>400</v>
      </c>
      <c r="AF861" s="4">
        <f t="shared" si="671"/>
        <v>0</v>
      </c>
      <c r="AG861" s="4">
        <f t="shared" si="671"/>
        <v>400</v>
      </c>
      <c r="AH861" s="4">
        <f t="shared" si="671"/>
        <v>0</v>
      </c>
      <c r="AI861" s="4">
        <f t="shared" si="671"/>
        <v>400</v>
      </c>
      <c r="AJ861" s="4">
        <f t="shared" ref="AJ861:AM863" si="672">AJ862</f>
        <v>0</v>
      </c>
      <c r="AK861" s="4">
        <f t="shared" si="672"/>
        <v>400</v>
      </c>
      <c r="AL861" s="4">
        <f t="shared" si="672"/>
        <v>0</v>
      </c>
      <c r="AM861" s="4">
        <f t="shared" si="672"/>
        <v>400</v>
      </c>
    </row>
    <row r="862" spans="1:39" ht="47.25" hidden="1" outlineLevel="4" x14ac:dyDescent="0.2">
      <c r="A862" s="137" t="s">
        <v>441</v>
      </c>
      <c r="B862" s="137" t="s">
        <v>418</v>
      </c>
      <c r="C862" s="137" t="s">
        <v>451</v>
      </c>
      <c r="D862" s="137"/>
      <c r="E862" s="13" t="s">
        <v>452</v>
      </c>
      <c r="F862" s="4">
        <f t="shared" si="669"/>
        <v>500</v>
      </c>
      <c r="G862" s="4">
        <f t="shared" si="669"/>
        <v>0</v>
      </c>
      <c r="H862" s="4">
        <f t="shared" si="669"/>
        <v>500</v>
      </c>
      <c r="I862" s="4">
        <f t="shared" si="669"/>
        <v>0</v>
      </c>
      <c r="J862" s="4">
        <f t="shared" si="669"/>
        <v>0</v>
      </c>
      <c r="K862" s="4">
        <f t="shared" si="669"/>
        <v>0</v>
      </c>
      <c r="L862" s="4">
        <f t="shared" si="669"/>
        <v>500</v>
      </c>
      <c r="M862" s="4">
        <f t="shared" si="669"/>
        <v>0</v>
      </c>
      <c r="N862" s="4">
        <f t="shared" si="669"/>
        <v>500</v>
      </c>
      <c r="O862" s="4">
        <f t="shared" si="669"/>
        <v>0</v>
      </c>
      <c r="P862" s="4">
        <f t="shared" si="670"/>
        <v>0</v>
      </c>
      <c r="Q862" s="4">
        <f t="shared" si="670"/>
        <v>500</v>
      </c>
      <c r="R862" s="4">
        <f t="shared" si="670"/>
        <v>0</v>
      </c>
      <c r="S862" s="4">
        <f t="shared" si="670"/>
        <v>500</v>
      </c>
      <c r="T862" s="4">
        <f t="shared" si="670"/>
        <v>400</v>
      </c>
      <c r="U862" s="4">
        <f t="shared" si="670"/>
        <v>0</v>
      </c>
      <c r="V862" s="4">
        <f t="shared" si="670"/>
        <v>400</v>
      </c>
      <c r="W862" s="4">
        <f t="shared" si="670"/>
        <v>0</v>
      </c>
      <c r="X862" s="4">
        <f t="shared" si="670"/>
        <v>400</v>
      </c>
      <c r="Y862" s="4">
        <f t="shared" si="670"/>
        <v>0</v>
      </c>
      <c r="Z862" s="4">
        <f t="shared" si="671"/>
        <v>400</v>
      </c>
      <c r="AA862" s="4">
        <f t="shared" si="671"/>
        <v>0</v>
      </c>
      <c r="AB862" s="4">
        <f t="shared" si="671"/>
        <v>400</v>
      </c>
      <c r="AC862" s="4">
        <f t="shared" si="671"/>
        <v>0</v>
      </c>
      <c r="AD862" s="4">
        <f t="shared" si="671"/>
        <v>400</v>
      </c>
      <c r="AE862" s="4">
        <f t="shared" si="671"/>
        <v>400</v>
      </c>
      <c r="AF862" s="4">
        <f t="shared" si="671"/>
        <v>0</v>
      </c>
      <c r="AG862" s="4">
        <f t="shared" si="671"/>
        <v>400</v>
      </c>
      <c r="AH862" s="4">
        <f t="shared" si="671"/>
        <v>0</v>
      </c>
      <c r="AI862" s="4">
        <f t="shared" si="671"/>
        <v>400</v>
      </c>
      <c r="AJ862" s="4">
        <f t="shared" si="672"/>
        <v>0</v>
      </c>
      <c r="AK862" s="4">
        <f t="shared" si="672"/>
        <v>400</v>
      </c>
      <c r="AL862" s="4">
        <f t="shared" si="672"/>
        <v>0</v>
      </c>
      <c r="AM862" s="4">
        <f t="shared" si="672"/>
        <v>400</v>
      </c>
    </row>
    <row r="863" spans="1:39" ht="15.75" hidden="1" outlineLevel="5" x14ac:dyDescent="0.2">
      <c r="A863" s="137" t="s">
        <v>441</v>
      </c>
      <c r="B863" s="137" t="s">
        <v>418</v>
      </c>
      <c r="C863" s="137" t="s">
        <v>453</v>
      </c>
      <c r="D863" s="137"/>
      <c r="E863" s="13" t="s">
        <v>454</v>
      </c>
      <c r="F863" s="4">
        <f t="shared" si="669"/>
        <v>500</v>
      </c>
      <c r="G863" s="4">
        <f t="shared" si="669"/>
        <v>0</v>
      </c>
      <c r="H863" s="4">
        <f t="shared" si="669"/>
        <v>500</v>
      </c>
      <c r="I863" s="4">
        <f t="shared" si="669"/>
        <v>0</v>
      </c>
      <c r="J863" s="4">
        <f t="shared" si="669"/>
        <v>0</v>
      </c>
      <c r="K863" s="4">
        <f t="shared" si="669"/>
        <v>0</v>
      </c>
      <c r="L863" s="4">
        <f t="shared" si="669"/>
        <v>500</v>
      </c>
      <c r="M863" s="4">
        <f t="shared" si="669"/>
        <v>0</v>
      </c>
      <c r="N863" s="4">
        <f t="shared" si="669"/>
        <v>500</v>
      </c>
      <c r="O863" s="4">
        <f t="shared" si="669"/>
        <v>0</v>
      </c>
      <c r="P863" s="4">
        <f t="shared" si="670"/>
        <v>0</v>
      </c>
      <c r="Q863" s="4">
        <f t="shared" si="670"/>
        <v>500</v>
      </c>
      <c r="R863" s="4">
        <f t="shared" si="670"/>
        <v>0</v>
      </c>
      <c r="S863" s="4">
        <f t="shared" si="670"/>
        <v>500</v>
      </c>
      <c r="T863" s="4">
        <f t="shared" si="670"/>
        <v>400</v>
      </c>
      <c r="U863" s="4">
        <f t="shared" si="670"/>
        <v>0</v>
      </c>
      <c r="V863" s="4">
        <f t="shared" si="670"/>
        <v>400</v>
      </c>
      <c r="W863" s="4">
        <f t="shared" si="670"/>
        <v>0</v>
      </c>
      <c r="X863" s="4">
        <f t="shared" si="670"/>
        <v>400</v>
      </c>
      <c r="Y863" s="4">
        <f t="shared" si="670"/>
        <v>0</v>
      </c>
      <c r="Z863" s="4">
        <f t="shared" si="671"/>
        <v>400</v>
      </c>
      <c r="AA863" s="4">
        <f t="shared" si="671"/>
        <v>0</v>
      </c>
      <c r="AB863" s="4">
        <f t="shared" si="671"/>
        <v>400</v>
      </c>
      <c r="AC863" s="4">
        <f t="shared" si="671"/>
        <v>0</v>
      </c>
      <c r="AD863" s="4">
        <f t="shared" si="671"/>
        <v>400</v>
      </c>
      <c r="AE863" s="4">
        <f t="shared" si="671"/>
        <v>400</v>
      </c>
      <c r="AF863" s="4">
        <f t="shared" si="671"/>
        <v>0</v>
      </c>
      <c r="AG863" s="4">
        <f t="shared" si="671"/>
        <v>400</v>
      </c>
      <c r="AH863" s="4">
        <f t="shared" si="671"/>
        <v>0</v>
      </c>
      <c r="AI863" s="4">
        <f t="shared" si="671"/>
        <v>400</v>
      </c>
      <c r="AJ863" s="4">
        <f t="shared" si="672"/>
        <v>0</v>
      </c>
      <c r="AK863" s="4">
        <f t="shared" si="672"/>
        <v>400</v>
      </c>
      <c r="AL863" s="4">
        <f t="shared" si="672"/>
        <v>0</v>
      </c>
      <c r="AM863" s="4">
        <f t="shared" si="672"/>
        <v>400</v>
      </c>
    </row>
    <row r="864" spans="1:39" ht="31.5" hidden="1" outlineLevel="7" x14ac:dyDescent="0.2">
      <c r="A864" s="138" t="s">
        <v>441</v>
      </c>
      <c r="B864" s="138" t="s">
        <v>418</v>
      </c>
      <c r="C864" s="138" t="s">
        <v>453</v>
      </c>
      <c r="D864" s="138" t="s">
        <v>11</v>
      </c>
      <c r="E864" s="11" t="s">
        <v>12</v>
      </c>
      <c r="F864" s="5">
        <v>500</v>
      </c>
      <c r="G864" s="5"/>
      <c r="H864" s="5">
        <f>SUM(F864:G864)</f>
        <v>500</v>
      </c>
      <c r="I864" s="5"/>
      <c r="J864" s="5"/>
      <c r="K864" s="5"/>
      <c r="L864" s="5">
        <f>SUM(H864:K864)</f>
        <v>500</v>
      </c>
      <c r="M864" s="5"/>
      <c r="N864" s="5">
        <f>SUM(L864:M864)</f>
        <v>500</v>
      </c>
      <c r="O864" s="5"/>
      <c r="P864" s="5"/>
      <c r="Q864" s="5">
        <f>SUM(N864:P864)</f>
        <v>500</v>
      </c>
      <c r="R864" s="5"/>
      <c r="S864" s="5">
        <f>SUM(Q864:R864)</f>
        <v>500</v>
      </c>
      <c r="T864" s="5">
        <v>400</v>
      </c>
      <c r="U864" s="5"/>
      <c r="V864" s="5">
        <f>SUM(T864:U864)</f>
        <v>400</v>
      </c>
      <c r="W864" s="5"/>
      <c r="X864" s="5">
        <f>SUM(V864:W864)</f>
        <v>400</v>
      </c>
      <c r="Y864" s="5"/>
      <c r="Z864" s="5">
        <f>SUM(X864:Y864)</f>
        <v>400</v>
      </c>
      <c r="AA864" s="5"/>
      <c r="AB864" s="5">
        <f>SUM(Z864:AA864)</f>
        <v>400</v>
      </c>
      <c r="AC864" s="5"/>
      <c r="AD864" s="5">
        <f>SUM(AB864:AC864)</f>
        <v>400</v>
      </c>
      <c r="AE864" s="5">
        <v>400</v>
      </c>
      <c r="AF864" s="5"/>
      <c r="AG864" s="5">
        <f>SUM(AE864:AF864)</f>
        <v>400</v>
      </c>
      <c r="AH864" s="5"/>
      <c r="AI864" s="5">
        <f>SUM(AG864:AH864)</f>
        <v>400</v>
      </c>
      <c r="AJ864" s="5"/>
      <c r="AK864" s="5">
        <f>SUM(AI864:AJ864)</f>
        <v>400</v>
      </c>
      <c r="AL864" s="5"/>
      <c r="AM864" s="5">
        <f>SUM(AK864:AL864)</f>
        <v>400</v>
      </c>
    </row>
    <row r="865" spans="1:39" ht="47.25" outlineLevel="3" x14ac:dyDescent="0.2">
      <c r="A865" s="137" t="s">
        <v>441</v>
      </c>
      <c r="B865" s="137" t="s">
        <v>418</v>
      </c>
      <c r="C865" s="137" t="s">
        <v>445</v>
      </c>
      <c r="D865" s="137"/>
      <c r="E865" s="13" t="s">
        <v>446</v>
      </c>
      <c r="F865" s="4">
        <f t="shared" ref="F865:O867" si="673">F866</f>
        <v>1022.8</v>
      </c>
      <c r="G865" s="4">
        <f t="shared" si="673"/>
        <v>0</v>
      </c>
      <c r="H865" s="4">
        <f t="shared" si="673"/>
        <v>1022.8</v>
      </c>
      <c r="I865" s="4">
        <f t="shared" si="673"/>
        <v>0</v>
      </c>
      <c r="J865" s="4">
        <f t="shared" si="673"/>
        <v>0</v>
      </c>
      <c r="K865" s="4">
        <f t="shared" si="673"/>
        <v>0</v>
      </c>
      <c r="L865" s="4">
        <f t="shared" si="673"/>
        <v>1022.8</v>
      </c>
      <c r="M865" s="4">
        <f t="shared" si="673"/>
        <v>0</v>
      </c>
      <c r="N865" s="4">
        <f t="shared" si="673"/>
        <v>1022.8</v>
      </c>
      <c r="O865" s="4">
        <f t="shared" si="673"/>
        <v>0</v>
      </c>
      <c r="P865" s="4">
        <f t="shared" ref="P865:Y867" si="674">P866</f>
        <v>0</v>
      </c>
      <c r="Q865" s="4">
        <f t="shared" si="674"/>
        <v>1022.8</v>
      </c>
      <c r="R865" s="4">
        <f t="shared" si="674"/>
        <v>429</v>
      </c>
      <c r="S865" s="4">
        <f t="shared" si="674"/>
        <v>1451.8</v>
      </c>
      <c r="T865" s="4">
        <f t="shared" si="674"/>
        <v>972</v>
      </c>
      <c r="U865" s="4">
        <f t="shared" si="674"/>
        <v>0</v>
      </c>
      <c r="V865" s="4">
        <f t="shared" si="674"/>
        <v>972</v>
      </c>
      <c r="W865" s="4">
        <f t="shared" si="674"/>
        <v>0</v>
      </c>
      <c r="X865" s="4">
        <f t="shared" si="674"/>
        <v>972</v>
      </c>
      <c r="Y865" s="4">
        <f t="shared" si="674"/>
        <v>0</v>
      </c>
      <c r="Z865" s="4">
        <f t="shared" ref="Z865:AI867" si="675">Z866</f>
        <v>972</v>
      </c>
      <c r="AA865" s="4">
        <f t="shared" si="675"/>
        <v>0</v>
      </c>
      <c r="AB865" s="4">
        <f t="shared" si="675"/>
        <v>972</v>
      </c>
      <c r="AC865" s="4">
        <f t="shared" si="675"/>
        <v>0</v>
      </c>
      <c r="AD865" s="4">
        <f t="shared" si="675"/>
        <v>972</v>
      </c>
      <c r="AE865" s="4">
        <f t="shared" si="675"/>
        <v>972</v>
      </c>
      <c r="AF865" s="4">
        <f t="shared" si="675"/>
        <v>0</v>
      </c>
      <c r="AG865" s="4">
        <f t="shared" si="675"/>
        <v>972</v>
      </c>
      <c r="AH865" s="4">
        <f t="shared" si="675"/>
        <v>0</v>
      </c>
      <c r="AI865" s="4">
        <f t="shared" si="675"/>
        <v>972</v>
      </c>
      <c r="AJ865" s="4">
        <f t="shared" ref="AJ865:AM867" si="676">AJ866</f>
        <v>0</v>
      </c>
      <c r="AK865" s="4">
        <f t="shared" si="676"/>
        <v>972</v>
      </c>
      <c r="AL865" s="4">
        <f t="shared" si="676"/>
        <v>0</v>
      </c>
      <c r="AM865" s="4">
        <f t="shared" si="676"/>
        <v>972</v>
      </c>
    </row>
    <row r="866" spans="1:39" ht="31.5" outlineLevel="4" x14ac:dyDescent="0.2">
      <c r="A866" s="137" t="s">
        <v>441</v>
      </c>
      <c r="B866" s="137" t="s">
        <v>418</v>
      </c>
      <c r="C866" s="137" t="s">
        <v>447</v>
      </c>
      <c r="D866" s="137"/>
      <c r="E866" s="13" t="s">
        <v>57</v>
      </c>
      <c r="F866" s="4">
        <f t="shared" si="673"/>
        <v>1022.8</v>
      </c>
      <c r="G866" s="4">
        <f t="shared" si="673"/>
        <v>0</v>
      </c>
      <c r="H866" s="4">
        <f t="shared" si="673"/>
        <v>1022.8</v>
      </c>
      <c r="I866" s="4">
        <f t="shared" si="673"/>
        <v>0</v>
      </c>
      <c r="J866" s="4">
        <f t="shared" si="673"/>
        <v>0</v>
      </c>
      <c r="K866" s="4">
        <f t="shared" si="673"/>
        <v>0</v>
      </c>
      <c r="L866" s="4">
        <f t="shared" si="673"/>
        <v>1022.8</v>
      </c>
      <c r="M866" s="4">
        <f t="shared" si="673"/>
        <v>0</v>
      </c>
      <c r="N866" s="4">
        <f t="shared" si="673"/>
        <v>1022.8</v>
      </c>
      <c r="O866" s="4">
        <f t="shared" si="673"/>
        <v>0</v>
      </c>
      <c r="P866" s="4">
        <f t="shared" si="674"/>
        <v>0</v>
      </c>
      <c r="Q866" s="4">
        <f t="shared" si="674"/>
        <v>1022.8</v>
      </c>
      <c r="R866" s="4">
        <f t="shared" si="674"/>
        <v>429</v>
      </c>
      <c r="S866" s="4">
        <f t="shared" si="674"/>
        <v>1451.8</v>
      </c>
      <c r="T866" s="4">
        <f t="shared" si="674"/>
        <v>972</v>
      </c>
      <c r="U866" s="4">
        <f t="shared" si="674"/>
        <v>0</v>
      </c>
      <c r="V866" s="4">
        <f t="shared" si="674"/>
        <v>972</v>
      </c>
      <c r="W866" s="4">
        <f t="shared" si="674"/>
        <v>0</v>
      </c>
      <c r="X866" s="4">
        <f t="shared" si="674"/>
        <v>972</v>
      </c>
      <c r="Y866" s="4">
        <f t="shared" si="674"/>
        <v>0</v>
      </c>
      <c r="Z866" s="4">
        <f t="shared" si="675"/>
        <v>972</v>
      </c>
      <c r="AA866" s="4">
        <f t="shared" si="675"/>
        <v>0</v>
      </c>
      <c r="AB866" s="4">
        <f t="shared" si="675"/>
        <v>972</v>
      </c>
      <c r="AC866" s="4">
        <f t="shared" si="675"/>
        <v>0</v>
      </c>
      <c r="AD866" s="4">
        <f t="shared" si="675"/>
        <v>972</v>
      </c>
      <c r="AE866" s="4">
        <f t="shared" si="675"/>
        <v>972</v>
      </c>
      <c r="AF866" s="4">
        <f t="shared" si="675"/>
        <v>0</v>
      </c>
      <c r="AG866" s="4">
        <f t="shared" si="675"/>
        <v>972</v>
      </c>
      <c r="AH866" s="4">
        <f t="shared" si="675"/>
        <v>0</v>
      </c>
      <c r="AI866" s="4">
        <f t="shared" si="675"/>
        <v>972</v>
      </c>
      <c r="AJ866" s="4">
        <f t="shared" si="676"/>
        <v>0</v>
      </c>
      <c r="AK866" s="4">
        <f t="shared" si="676"/>
        <v>972</v>
      </c>
      <c r="AL866" s="4">
        <f t="shared" si="676"/>
        <v>0</v>
      </c>
      <c r="AM866" s="4">
        <f t="shared" si="676"/>
        <v>972</v>
      </c>
    </row>
    <row r="867" spans="1:39" ht="17.25" customHeight="1" outlineLevel="5" x14ac:dyDescent="0.2">
      <c r="A867" s="137" t="s">
        <v>441</v>
      </c>
      <c r="B867" s="137" t="s">
        <v>418</v>
      </c>
      <c r="C867" s="137" t="s">
        <v>455</v>
      </c>
      <c r="D867" s="137"/>
      <c r="E867" s="13" t="s">
        <v>456</v>
      </c>
      <c r="F867" s="4">
        <f t="shared" si="673"/>
        <v>1022.8</v>
      </c>
      <c r="G867" s="4">
        <f t="shared" si="673"/>
        <v>0</v>
      </c>
      <c r="H867" s="4">
        <f t="shared" si="673"/>
        <v>1022.8</v>
      </c>
      <c r="I867" s="4">
        <f t="shared" si="673"/>
        <v>0</v>
      </c>
      <c r="J867" s="4">
        <f t="shared" si="673"/>
        <v>0</v>
      </c>
      <c r="K867" s="4">
        <f t="shared" si="673"/>
        <v>0</v>
      </c>
      <c r="L867" s="4">
        <f t="shared" si="673"/>
        <v>1022.8</v>
      </c>
      <c r="M867" s="4">
        <f t="shared" si="673"/>
        <v>0</v>
      </c>
      <c r="N867" s="4">
        <f t="shared" si="673"/>
        <v>1022.8</v>
      </c>
      <c r="O867" s="4">
        <f t="shared" si="673"/>
        <v>0</v>
      </c>
      <c r="P867" s="4">
        <f t="shared" si="674"/>
        <v>0</v>
      </c>
      <c r="Q867" s="4">
        <f t="shared" si="674"/>
        <v>1022.8</v>
      </c>
      <c r="R867" s="4">
        <f t="shared" si="674"/>
        <v>429</v>
      </c>
      <c r="S867" s="4">
        <f t="shared" si="674"/>
        <v>1451.8</v>
      </c>
      <c r="T867" s="4">
        <f t="shared" si="674"/>
        <v>972</v>
      </c>
      <c r="U867" s="4">
        <f t="shared" si="674"/>
        <v>0</v>
      </c>
      <c r="V867" s="4">
        <f t="shared" si="674"/>
        <v>972</v>
      </c>
      <c r="W867" s="4">
        <f t="shared" si="674"/>
        <v>0</v>
      </c>
      <c r="X867" s="4">
        <f t="shared" si="674"/>
        <v>972</v>
      </c>
      <c r="Y867" s="4">
        <f t="shared" si="674"/>
        <v>0</v>
      </c>
      <c r="Z867" s="4">
        <f t="shared" si="675"/>
        <v>972</v>
      </c>
      <c r="AA867" s="4">
        <f t="shared" si="675"/>
        <v>0</v>
      </c>
      <c r="AB867" s="4">
        <f t="shared" si="675"/>
        <v>972</v>
      </c>
      <c r="AC867" s="4">
        <f t="shared" si="675"/>
        <v>0</v>
      </c>
      <c r="AD867" s="4">
        <f t="shared" si="675"/>
        <v>972</v>
      </c>
      <c r="AE867" s="4">
        <f t="shared" si="675"/>
        <v>972</v>
      </c>
      <c r="AF867" s="4">
        <f t="shared" si="675"/>
        <v>0</v>
      </c>
      <c r="AG867" s="4">
        <f t="shared" si="675"/>
        <v>972</v>
      </c>
      <c r="AH867" s="4">
        <f t="shared" si="675"/>
        <v>0</v>
      </c>
      <c r="AI867" s="4">
        <f t="shared" si="675"/>
        <v>972</v>
      </c>
      <c r="AJ867" s="4">
        <f t="shared" si="676"/>
        <v>0</v>
      </c>
      <c r="AK867" s="4">
        <f t="shared" si="676"/>
        <v>972</v>
      </c>
      <c r="AL867" s="4">
        <f t="shared" si="676"/>
        <v>0</v>
      </c>
      <c r="AM867" s="4">
        <f t="shared" si="676"/>
        <v>972</v>
      </c>
    </row>
    <row r="868" spans="1:39" ht="31.5" outlineLevel="7" x14ac:dyDescent="0.2">
      <c r="A868" s="138" t="s">
        <v>441</v>
      </c>
      <c r="B868" s="138" t="s">
        <v>418</v>
      </c>
      <c r="C868" s="138" t="s">
        <v>455</v>
      </c>
      <c r="D868" s="138" t="s">
        <v>92</v>
      </c>
      <c r="E868" s="11" t="s">
        <v>93</v>
      </c>
      <c r="F868" s="5">
        <v>1022.8</v>
      </c>
      <c r="G868" s="5"/>
      <c r="H868" s="5">
        <f>SUM(F868:G868)</f>
        <v>1022.8</v>
      </c>
      <c r="I868" s="5"/>
      <c r="J868" s="5"/>
      <c r="K868" s="5"/>
      <c r="L868" s="5">
        <f>SUM(H868:K868)</f>
        <v>1022.8</v>
      </c>
      <c r="M868" s="5"/>
      <c r="N868" s="5">
        <f>SUM(L868:M868)</f>
        <v>1022.8</v>
      </c>
      <c r="O868" s="5"/>
      <c r="P868" s="5"/>
      <c r="Q868" s="5">
        <f>SUM(N868:P868)</f>
        <v>1022.8</v>
      </c>
      <c r="R868" s="5">
        <v>429</v>
      </c>
      <c r="S868" s="5">
        <f>SUM(Q868:R868)</f>
        <v>1451.8</v>
      </c>
      <c r="T868" s="5">
        <v>972</v>
      </c>
      <c r="U868" s="5"/>
      <c r="V868" s="5">
        <f>SUM(T868:U868)</f>
        <v>972</v>
      </c>
      <c r="W868" s="5"/>
      <c r="X868" s="5">
        <f>SUM(V868:W868)</f>
        <v>972</v>
      </c>
      <c r="Y868" s="5"/>
      <c r="Z868" s="5">
        <f>SUM(X868:Y868)</f>
        <v>972</v>
      </c>
      <c r="AA868" s="5"/>
      <c r="AB868" s="5">
        <f>SUM(Z868:AA868)</f>
        <v>972</v>
      </c>
      <c r="AC868" s="5"/>
      <c r="AD868" s="5">
        <f>SUM(AB868:AC868)</f>
        <v>972</v>
      </c>
      <c r="AE868" s="5">
        <v>972</v>
      </c>
      <c r="AF868" s="5"/>
      <c r="AG868" s="5">
        <f>SUM(AE868:AF868)</f>
        <v>972</v>
      </c>
      <c r="AH868" s="5"/>
      <c r="AI868" s="5">
        <f>SUM(AG868:AH868)</f>
        <v>972</v>
      </c>
      <c r="AJ868" s="5"/>
      <c r="AK868" s="5">
        <f>SUM(AI868:AJ868)</f>
        <v>972</v>
      </c>
      <c r="AL868" s="5"/>
      <c r="AM868" s="5">
        <f>SUM(AK868:AL868)</f>
        <v>972</v>
      </c>
    </row>
    <row r="869" spans="1:39" ht="15.75" outlineLevel="7" x14ac:dyDescent="0.2">
      <c r="A869" s="137" t="s">
        <v>441</v>
      </c>
      <c r="B869" s="137" t="s">
        <v>562</v>
      </c>
      <c r="C869" s="138"/>
      <c r="D869" s="138"/>
      <c r="E869" s="8" t="s">
        <v>545</v>
      </c>
      <c r="F869" s="4">
        <f t="shared" ref="F869:AM869" si="677">F870+F916</f>
        <v>163709.4</v>
      </c>
      <c r="G869" s="4">
        <f t="shared" si="677"/>
        <v>413.02924999999999</v>
      </c>
      <c r="H869" s="4">
        <f t="shared" si="677"/>
        <v>164122.42924999999</v>
      </c>
      <c r="I869" s="4">
        <f t="shared" si="677"/>
        <v>1455.7353499999999</v>
      </c>
      <c r="J869" s="4">
        <f t="shared" si="677"/>
        <v>7020.5835900000002</v>
      </c>
      <c r="K869" s="4">
        <f t="shared" si="677"/>
        <v>224.0549</v>
      </c>
      <c r="L869" s="4">
        <f t="shared" si="677"/>
        <v>172822.80309</v>
      </c>
      <c r="M869" s="4">
        <f t="shared" si="677"/>
        <v>1339.99045</v>
      </c>
      <c r="N869" s="4">
        <f t="shared" si="677"/>
        <v>174162.79353999998</v>
      </c>
      <c r="O869" s="4">
        <f t="shared" si="677"/>
        <v>14799.6</v>
      </c>
      <c r="P869" s="4">
        <f t="shared" si="677"/>
        <v>19.460789999999999</v>
      </c>
      <c r="Q869" s="4">
        <f t="shared" si="677"/>
        <v>188981.85433</v>
      </c>
      <c r="R869" s="4">
        <f t="shared" si="677"/>
        <v>7010</v>
      </c>
      <c r="S869" s="4">
        <f t="shared" si="677"/>
        <v>195991.85433</v>
      </c>
      <c r="T869" s="4">
        <f t="shared" si="677"/>
        <v>156812.6</v>
      </c>
      <c r="U869" s="4">
        <f t="shared" si="677"/>
        <v>0</v>
      </c>
      <c r="V869" s="4">
        <f t="shared" si="677"/>
        <v>156812.6</v>
      </c>
      <c r="W869" s="4">
        <f t="shared" si="677"/>
        <v>0</v>
      </c>
      <c r="X869" s="4">
        <f t="shared" si="677"/>
        <v>156812.6</v>
      </c>
      <c r="Y869" s="4">
        <f t="shared" si="677"/>
        <v>0</v>
      </c>
      <c r="Z869" s="4">
        <f t="shared" si="677"/>
        <v>156812.6</v>
      </c>
      <c r="AA869" s="4">
        <f t="shared" si="677"/>
        <v>0</v>
      </c>
      <c r="AB869" s="4">
        <f t="shared" si="677"/>
        <v>156812.6</v>
      </c>
      <c r="AC869" s="4">
        <f t="shared" si="677"/>
        <v>0</v>
      </c>
      <c r="AD869" s="4">
        <f t="shared" si="677"/>
        <v>156812.6</v>
      </c>
      <c r="AE869" s="4">
        <f t="shared" si="677"/>
        <v>156580.5</v>
      </c>
      <c r="AF869" s="4">
        <f t="shared" si="677"/>
        <v>0</v>
      </c>
      <c r="AG869" s="4">
        <f t="shared" si="677"/>
        <v>156580.5</v>
      </c>
      <c r="AH869" s="4">
        <f t="shared" si="677"/>
        <v>0</v>
      </c>
      <c r="AI869" s="4">
        <f t="shared" si="677"/>
        <v>156580.5</v>
      </c>
      <c r="AJ869" s="4">
        <f t="shared" si="677"/>
        <v>0</v>
      </c>
      <c r="AK869" s="4">
        <f t="shared" si="677"/>
        <v>156580.5</v>
      </c>
      <c r="AL869" s="4">
        <f t="shared" si="677"/>
        <v>0</v>
      </c>
      <c r="AM869" s="4">
        <f t="shared" si="677"/>
        <v>156580.5</v>
      </c>
    </row>
    <row r="870" spans="1:39" ht="15.75" outlineLevel="1" x14ac:dyDescent="0.2">
      <c r="A870" s="137" t="s">
        <v>441</v>
      </c>
      <c r="B870" s="137" t="s">
        <v>457</v>
      </c>
      <c r="C870" s="137"/>
      <c r="D870" s="137"/>
      <c r="E870" s="13" t="s">
        <v>458</v>
      </c>
      <c r="F870" s="4">
        <f>F871</f>
        <v>144465.9</v>
      </c>
      <c r="G870" s="4">
        <f>G871</f>
        <v>413.02924999999999</v>
      </c>
      <c r="H870" s="4">
        <f>H871</f>
        <v>144878.92924999999</v>
      </c>
      <c r="I870" s="4">
        <f t="shared" ref="I870:AM870" si="678">I871+I907</f>
        <v>1455.7353499999999</v>
      </c>
      <c r="J870" s="4">
        <f t="shared" si="678"/>
        <v>6555.9435899999999</v>
      </c>
      <c r="K870" s="4">
        <f t="shared" si="678"/>
        <v>224.0549</v>
      </c>
      <c r="L870" s="4">
        <f t="shared" si="678"/>
        <v>153114.66308999999</v>
      </c>
      <c r="M870" s="4">
        <f t="shared" si="678"/>
        <v>1339.99045</v>
      </c>
      <c r="N870" s="4">
        <f t="shared" si="678"/>
        <v>154454.65354</v>
      </c>
      <c r="O870" s="4">
        <f t="shared" si="678"/>
        <v>14799.6</v>
      </c>
      <c r="P870" s="4">
        <f t="shared" si="678"/>
        <v>19.460789999999999</v>
      </c>
      <c r="Q870" s="4">
        <f t="shared" si="678"/>
        <v>169273.71432999999</v>
      </c>
      <c r="R870" s="4">
        <f t="shared" si="678"/>
        <v>7000</v>
      </c>
      <c r="S870" s="4">
        <f t="shared" si="678"/>
        <v>176273.71432999999</v>
      </c>
      <c r="T870" s="4">
        <f t="shared" si="678"/>
        <v>139420</v>
      </c>
      <c r="U870" s="4">
        <f t="shared" si="678"/>
        <v>0</v>
      </c>
      <c r="V870" s="4">
        <f t="shared" si="678"/>
        <v>139420</v>
      </c>
      <c r="W870" s="4">
        <f t="shared" si="678"/>
        <v>0</v>
      </c>
      <c r="X870" s="4">
        <f t="shared" si="678"/>
        <v>139420</v>
      </c>
      <c r="Y870" s="4">
        <f t="shared" si="678"/>
        <v>0</v>
      </c>
      <c r="Z870" s="4">
        <f t="shared" si="678"/>
        <v>139420</v>
      </c>
      <c r="AA870" s="4">
        <f t="shared" si="678"/>
        <v>0</v>
      </c>
      <c r="AB870" s="4">
        <f t="shared" si="678"/>
        <v>139420</v>
      </c>
      <c r="AC870" s="4">
        <f t="shared" si="678"/>
        <v>0</v>
      </c>
      <c r="AD870" s="4">
        <f t="shared" si="678"/>
        <v>139420</v>
      </c>
      <c r="AE870" s="4">
        <f t="shared" si="678"/>
        <v>139420</v>
      </c>
      <c r="AF870" s="4">
        <f t="shared" si="678"/>
        <v>0</v>
      </c>
      <c r="AG870" s="4">
        <f t="shared" si="678"/>
        <v>139420</v>
      </c>
      <c r="AH870" s="4">
        <f t="shared" si="678"/>
        <v>0</v>
      </c>
      <c r="AI870" s="4">
        <f t="shared" si="678"/>
        <v>139420</v>
      </c>
      <c r="AJ870" s="4">
        <f t="shared" si="678"/>
        <v>0</v>
      </c>
      <c r="AK870" s="4">
        <f t="shared" si="678"/>
        <v>139420</v>
      </c>
      <c r="AL870" s="4">
        <f t="shared" si="678"/>
        <v>0</v>
      </c>
      <c r="AM870" s="4">
        <f t="shared" si="678"/>
        <v>139420</v>
      </c>
    </row>
    <row r="871" spans="1:39" ht="31.5" outlineLevel="2" x14ac:dyDescent="0.2">
      <c r="A871" s="137" t="s">
        <v>441</v>
      </c>
      <c r="B871" s="137" t="s">
        <v>457</v>
      </c>
      <c r="C871" s="137" t="s">
        <v>205</v>
      </c>
      <c r="D871" s="137"/>
      <c r="E871" s="13" t="s">
        <v>206</v>
      </c>
      <c r="F871" s="4">
        <f>F889+F895</f>
        <v>144465.9</v>
      </c>
      <c r="G871" s="4">
        <f t="shared" ref="G871:AM871" si="679">G889+G895+G872</f>
        <v>413.02924999999999</v>
      </c>
      <c r="H871" s="4">
        <f t="shared" si="679"/>
        <v>144878.92924999999</v>
      </c>
      <c r="I871" s="4">
        <f t="shared" si="679"/>
        <v>1239.0877499999999</v>
      </c>
      <c r="J871" s="4">
        <f t="shared" si="679"/>
        <v>6555.9435899999999</v>
      </c>
      <c r="K871" s="4">
        <f t="shared" si="679"/>
        <v>169.893</v>
      </c>
      <c r="L871" s="4">
        <f t="shared" si="679"/>
        <v>152843.85358999998</v>
      </c>
      <c r="M871" s="4">
        <f t="shared" si="679"/>
        <v>1339.99045</v>
      </c>
      <c r="N871" s="4">
        <f t="shared" si="679"/>
        <v>154183.84404</v>
      </c>
      <c r="O871" s="4">
        <f t="shared" si="679"/>
        <v>14799.6</v>
      </c>
      <c r="P871" s="4">
        <f t="shared" si="679"/>
        <v>19.460789999999999</v>
      </c>
      <c r="Q871" s="4">
        <f t="shared" si="679"/>
        <v>169002.90482999998</v>
      </c>
      <c r="R871" s="4">
        <f t="shared" si="679"/>
        <v>7000</v>
      </c>
      <c r="S871" s="4">
        <f t="shared" si="679"/>
        <v>176002.90482999998</v>
      </c>
      <c r="T871" s="4">
        <f t="shared" si="679"/>
        <v>139420</v>
      </c>
      <c r="U871" s="4">
        <f t="shared" si="679"/>
        <v>0</v>
      </c>
      <c r="V871" s="4">
        <f t="shared" si="679"/>
        <v>139420</v>
      </c>
      <c r="W871" s="4">
        <f t="shared" si="679"/>
        <v>0</v>
      </c>
      <c r="X871" s="4">
        <f t="shared" si="679"/>
        <v>139420</v>
      </c>
      <c r="Y871" s="4">
        <f t="shared" si="679"/>
        <v>0</v>
      </c>
      <c r="Z871" s="4">
        <f t="shared" si="679"/>
        <v>139420</v>
      </c>
      <c r="AA871" s="4">
        <f t="shared" si="679"/>
        <v>0</v>
      </c>
      <c r="AB871" s="4">
        <f t="shared" si="679"/>
        <v>139420</v>
      </c>
      <c r="AC871" s="4">
        <f t="shared" si="679"/>
        <v>0</v>
      </c>
      <c r="AD871" s="4">
        <f t="shared" si="679"/>
        <v>139420</v>
      </c>
      <c r="AE871" s="4">
        <f t="shared" si="679"/>
        <v>139420</v>
      </c>
      <c r="AF871" s="4">
        <f t="shared" si="679"/>
        <v>0</v>
      </c>
      <c r="AG871" s="4">
        <f t="shared" si="679"/>
        <v>139420</v>
      </c>
      <c r="AH871" s="4">
        <f t="shared" si="679"/>
        <v>0</v>
      </c>
      <c r="AI871" s="4">
        <f t="shared" si="679"/>
        <v>139420</v>
      </c>
      <c r="AJ871" s="4">
        <f t="shared" si="679"/>
        <v>0</v>
      </c>
      <c r="AK871" s="4">
        <f t="shared" si="679"/>
        <v>139420</v>
      </c>
      <c r="AL871" s="4">
        <f t="shared" si="679"/>
        <v>0</v>
      </c>
      <c r="AM871" s="4">
        <f t="shared" si="679"/>
        <v>139420</v>
      </c>
    </row>
    <row r="872" spans="1:39" ht="31.5" hidden="1" outlineLevel="2" x14ac:dyDescent="0.2">
      <c r="A872" s="137" t="s">
        <v>441</v>
      </c>
      <c r="B872" s="137" t="s">
        <v>457</v>
      </c>
      <c r="C872" s="137" t="s">
        <v>301</v>
      </c>
      <c r="D872" s="137"/>
      <c r="E872" s="13" t="s">
        <v>302</v>
      </c>
      <c r="F872" s="4"/>
      <c r="G872" s="4">
        <f>G873</f>
        <v>413.02924999999999</v>
      </c>
      <c r="H872" s="4">
        <f>H873</f>
        <v>413.02924999999999</v>
      </c>
      <c r="I872" s="4">
        <f t="shared" ref="I872:W872" si="680">I873+I886</f>
        <v>1239.0877499999999</v>
      </c>
      <c r="J872" s="4">
        <f t="shared" si="680"/>
        <v>598.96717999999998</v>
      </c>
      <c r="K872" s="4">
        <f t="shared" si="680"/>
        <v>169.893</v>
      </c>
      <c r="L872" s="4">
        <f t="shared" si="680"/>
        <v>2420.9771799999999</v>
      </c>
      <c r="M872" s="4">
        <f t="shared" si="680"/>
        <v>1339.99045</v>
      </c>
      <c r="N872" s="4">
        <f t="shared" si="680"/>
        <v>3760.9676300000001</v>
      </c>
      <c r="O872" s="4">
        <f t="shared" si="680"/>
        <v>900</v>
      </c>
      <c r="P872" s="4">
        <f t="shared" si="680"/>
        <v>0</v>
      </c>
      <c r="Q872" s="4">
        <f t="shared" si="680"/>
        <v>4660.9676300000001</v>
      </c>
      <c r="R872" s="4">
        <f t="shared" si="680"/>
        <v>0</v>
      </c>
      <c r="S872" s="4">
        <f t="shared" si="680"/>
        <v>4660.9676300000001</v>
      </c>
      <c r="T872" s="4">
        <f t="shared" si="680"/>
        <v>0</v>
      </c>
      <c r="U872" s="4">
        <f t="shared" si="680"/>
        <v>0</v>
      </c>
      <c r="V872" s="4">
        <f t="shared" si="680"/>
        <v>0</v>
      </c>
      <c r="W872" s="4">
        <f t="shared" si="680"/>
        <v>0</v>
      </c>
      <c r="X872" s="4"/>
      <c r="Y872" s="4">
        <f>Y873+Y886</f>
        <v>0</v>
      </c>
      <c r="Z872" s="4">
        <f>Z873+Z886</f>
        <v>0</v>
      </c>
      <c r="AA872" s="4">
        <f>AA873+AA886</f>
        <v>0</v>
      </c>
      <c r="AB872" s="4"/>
      <c r="AC872" s="4">
        <f>AC873+AC886</f>
        <v>0</v>
      </c>
      <c r="AD872" s="4"/>
      <c r="AE872" s="4">
        <f>AE873+AE886</f>
        <v>0</v>
      </c>
      <c r="AF872" s="4">
        <f>AF873+AF886</f>
        <v>0</v>
      </c>
      <c r="AG872" s="4">
        <f>AG873+AG886</f>
        <v>0</v>
      </c>
      <c r="AH872" s="4">
        <f>AH873+AH886</f>
        <v>0</v>
      </c>
      <c r="AI872" s="4"/>
      <c r="AJ872" s="4">
        <f>AJ873+AJ886</f>
        <v>0</v>
      </c>
      <c r="AK872" s="4"/>
      <c r="AL872" s="4">
        <f>AL873+AL886</f>
        <v>0</v>
      </c>
      <c r="AM872" s="4"/>
    </row>
    <row r="873" spans="1:39" ht="31.5" hidden="1" outlineLevel="2" x14ac:dyDescent="0.2">
      <c r="A873" s="137" t="s">
        <v>441</v>
      </c>
      <c r="B873" s="137" t="s">
        <v>457</v>
      </c>
      <c r="C873" s="137" t="s">
        <v>303</v>
      </c>
      <c r="D873" s="137"/>
      <c r="E873" s="13" t="s">
        <v>604</v>
      </c>
      <c r="F873" s="4"/>
      <c r="G873" s="4">
        <f>G880</f>
        <v>413.02924999999999</v>
      </c>
      <c r="H873" s="4">
        <f>H880</f>
        <v>413.02924999999999</v>
      </c>
      <c r="I873" s="4">
        <f>I880+I882+I874+I876</f>
        <v>1239.0877499999999</v>
      </c>
      <c r="J873" s="4">
        <f>J880+J882+J874+J876</f>
        <v>73.967179999999999</v>
      </c>
      <c r="K873" s="4">
        <f>K880+K882+K874+K876</f>
        <v>169.893</v>
      </c>
      <c r="L873" s="4">
        <f>L880+L882+L874+L876</f>
        <v>1895.9771800000001</v>
      </c>
      <c r="M873" s="4">
        <f>M880+M882+M874+M876+M884</f>
        <v>1339.99045</v>
      </c>
      <c r="N873" s="4">
        <f>N880+N882+N874+N876+N884</f>
        <v>3235.9676300000001</v>
      </c>
      <c r="O873" s="4">
        <f t="shared" ref="O873:AA873" si="681">O880+O882+O874+O876+O884+O878</f>
        <v>900</v>
      </c>
      <c r="P873" s="4">
        <f t="shared" si="681"/>
        <v>0</v>
      </c>
      <c r="Q873" s="4">
        <f t="shared" si="681"/>
        <v>4135.9676300000001</v>
      </c>
      <c r="R873" s="4">
        <f t="shared" si="681"/>
        <v>0</v>
      </c>
      <c r="S873" s="4">
        <f t="shared" si="681"/>
        <v>4135.9676300000001</v>
      </c>
      <c r="T873" s="4">
        <f t="shared" si="681"/>
        <v>0</v>
      </c>
      <c r="U873" s="4">
        <f t="shared" si="681"/>
        <v>0</v>
      </c>
      <c r="V873" s="4">
        <f t="shared" si="681"/>
        <v>0</v>
      </c>
      <c r="W873" s="4">
        <f t="shared" si="681"/>
        <v>0</v>
      </c>
      <c r="X873" s="4">
        <f t="shared" si="681"/>
        <v>0</v>
      </c>
      <c r="Y873" s="4">
        <f t="shared" si="681"/>
        <v>0</v>
      </c>
      <c r="Z873" s="4">
        <f t="shared" si="681"/>
        <v>0</v>
      </c>
      <c r="AA873" s="4">
        <f t="shared" si="681"/>
        <v>0</v>
      </c>
      <c r="AB873" s="4"/>
      <c r="AC873" s="4">
        <f>AC880+AC882+AC874+AC876+AC884+AC878</f>
        <v>0</v>
      </c>
      <c r="AD873" s="4"/>
      <c r="AE873" s="4">
        <f t="shared" ref="AE873:AJ873" si="682">AE880+AE882+AE874+AE876+AE884+AE878</f>
        <v>0</v>
      </c>
      <c r="AF873" s="4">
        <f t="shared" si="682"/>
        <v>0</v>
      </c>
      <c r="AG873" s="4">
        <f t="shared" si="682"/>
        <v>0</v>
      </c>
      <c r="AH873" s="4">
        <f t="shared" si="682"/>
        <v>0</v>
      </c>
      <c r="AI873" s="4">
        <f t="shared" si="682"/>
        <v>0</v>
      </c>
      <c r="AJ873" s="4">
        <f t="shared" si="682"/>
        <v>0</v>
      </c>
      <c r="AK873" s="4"/>
      <c r="AL873" s="4">
        <f>AL880+AL882+AL874+AL876+AL884+AL878</f>
        <v>0</v>
      </c>
      <c r="AM873" s="4"/>
    </row>
    <row r="874" spans="1:39" s="30" customFormat="1" ht="31.5" hidden="1" outlineLevel="2" x14ac:dyDescent="0.2">
      <c r="A874" s="137" t="s">
        <v>441</v>
      </c>
      <c r="B874" s="137" t="s">
        <v>457</v>
      </c>
      <c r="C874" s="137" t="s">
        <v>707</v>
      </c>
      <c r="D874" s="7"/>
      <c r="E874" s="36" t="s">
        <v>706</v>
      </c>
      <c r="F874" s="4"/>
      <c r="G874" s="4"/>
      <c r="H874" s="4"/>
      <c r="I874" s="4">
        <f t="shared" ref="I874:S874" si="683">I875</f>
        <v>0</v>
      </c>
      <c r="J874" s="4">
        <f t="shared" si="683"/>
        <v>73.967179999999999</v>
      </c>
      <c r="K874" s="4">
        <f t="shared" si="683"/>
        <v>0</v>
      </c>
      <c r="L874" s="4">
        <f t="shared" si="683"/>
        <v>73.967179999999999</v>
      </c>
      <c r="M874" s="4">
        <f t="shared" si="683"/>
        <v>0</v>
      </c>
      <c r="N874" s="4">
        <f t="shared" si="683"/>
        <v>73.967179999999999</v>
      </c>
      <c r="O874" s="4">
        <f t="shared" si="683"/>
        <v>0</v>
      </c>
      <c r="P874" s="4">
        <f t="shared" si="683"/>
        <v>0</v>
      </c>
      <c r="Q874" s="4">
        <f t="shared" si="683"/>
        <v>73.967179999999999</v>
      </c>
      <c r="R874" s="4">
        <f t="shared" si="683"/>
        <v>0</v>
      </c>
      <c r="S874" s="4">
        <f t="shared" si="683"/>
        <v>73.967179999999999</v>
      </c>
      <c r="T874" s="4"/>
      <c r="U874" s="4"/>
      <c r="V874" s="4"/>
      <c r="W874" s="4"/>
      <c r="X874" s="4"/>
      <c r="Y874" s="4">
        <f t="shared" ref="Y874:AD874" si="684">Y875</f>
        <v>0</v>
      </c>
      <c r="Z874" s="4">
        <f t="shared" si="684"/>
        <v>0</v>
      </c>
      <c r="AA874" s="4">
        <f t="shared" si="684"/>
        <v>0</v>
      </c>
      <c r="AB874" s="4">
        <f t="shared" si="684"/>
        <v>0</v>
      </c>
      <c r="AC874" s="4">
        <f t="shared" si="684"/>
        <v>0</v>
      </c>
      <c r="AD874" s="4">
        <f t="shared" si="684"/>
        <v>0</v>
      </c>
      <c r="AE874" s="4"/>
      <c r="AF874" s="4"/>
      <c r="AG874" s="4"/>
      <c r="AH874" s="4"/>
      <c r="AI874" s="4"/>
      <c r="AJ874" s="4">
        <f>AJ875</f>
        <v>0</v>
      </c>
      <c r="AK874" s="4">
        <f>AK875</f>
        <v>0</v>
      </c>
      <c r="AL874" s="4">
        <f>AL875</f>
        <v>0</v>
      </c>
      <c r="AM874" s="4">
        <f>AM875</f>
        <v>0</v>
      </c>
    </row>
    <row r="875" spans="1:39" ht="31.5" hidden="1" outlineLevel="2" x14ac:dyDescent="0.2">
      <c r="A875" s="138" t="s">
        <v>441</v>
      </c>
      <c r="B875" s="138" t="s">
        <v>457</v>
      </c>
      <c r="C875" s="138" t="s">
        <v>707</v>
      </c>
      <c r="D875" s="6" t="s">
        <v>92</v>
      </c>
      <c r="E875" s="20" t="s">
        <v>584</v>
      </c>
      <c r="F875" s="4"/>
      <c r="G875" s="4"/>
      <c r="H875" s="4"/>
      <c r="I875" s="16"/>
      <c r="J875" s="5">
        <v>73.967179999999999</v>
      </c>
      <c r="K875" s="5"/>
      <c r="L875" s="5">
        <f>SUM(H875:K875)</f>
        <v>73.967179999999999</v>
      </c>
      <c r="M875" s="5"/>
      <c r="N875" s="5">
        <f>SUM(L875:M875)</f>
        <v>73.967179999999999</v>
      </c>
      <c r="O875" s="16"/>
      <c r="P875" s="5"/>
      <c r="Q875" s="5">
        <f>SUM(N875:P875)</f>
        <v>73.967179999999999</v>
      </c>
      <c r="R875" s="5"/>
      <c r="S875" s="5">
        <f>SUM(Q875:R875)</f>
        <v>73.967179999999999</v>
      </c>
      <c r="T875" s="4"/>
      <c r="U875" s="4"/>
      <c r="V875" s="4"/>
      <c r="W875" s="4"/>
      <c r="X875" s="4"/>
      <c r="Y875" s="5"/>
      <c r="Z875" s="5">
        <f>SUM(X875:Y875)</f>
        <v>0</v>
      </c>
      <c r="AA875" s="16"/>
      <c r="AB875" s="5">
        <f>SUM(Z875:AA875)</f>
        <v>0</v>
      </c>
      <c r="AC875" s="16"/>
      <c r="AD875" s="5">
        <f>SUM(AB875:AC875)</f>
        <v>0</v>
      </c>
      <c r="AE875" s="4"/>
      <c r="AF875" s="4"/>
      <c r="AG875" s="4"/>
      <c r="AH875" s="4"/>
      <c r="AI875" s="4"/>
      <c r="AJ875" s="16"/>
      <c r="AK875" s="5">
        <f>SUM(AI875:AJ875)</f>
        <v>0</v>
      </c>
      <c r="AL875" s="16"/>
      <c r="AM875" s="5">
        <f>SUM(AK875:AL875)</f>
        <v>0</v>
      </c>
    </row>
    <row r="876" spans="1:39" s="30" customFormat="1" ht="47.25" hidden="1" outlineLevel="2" x14ac:dyDescent="0.2">
      <c r="A876" s="137" t="s">
        <v>441</v>
      </c>
      <c r="B876" s="137" t="s">
        <v>457</v>
      </c>
      <c r="C876" s="7" t="s">
        <v>715</v>
      </c>
      <c r="D876" s="7"/>
      <c r="E876" s="21" t="s">
        <v>714</v>
      </c>
      <c r="F876" s="4"/>
      <c r="G876" s="4"/>
      <c r="H876" s="4"/>
      <c r="I876" s="4">
        <f t="shared" ref="I876:S876" si="685">I877</f>
        <v>0</v>
      </c>
      <c r="J876" s="4">
        <f t="shared" si="685"/>
        <v>0</v>
      </c>
      <c r="K876" s="4">
        <f t="shared" si="685"/>
        <v>169.893</v>
      </c>
      <c r="L876" s="4">
        <f t="shared" si="685"/>
        <v>169.893</v>
      </c>
      <c r="M876" s="4">
        <f t="shared" si="685"/>
        <v>0</v>
      </c>
      <c r="N876" s="4">
        <f t="shared" si="685"/>
        <v>169.893</v>
      </c>
      <c r="O876" s="4">
        <f t="shared" si="685"/>
        <v>0</v>
      </c>
      <c r="P876" s="4">
        <f t="shared" si="685"/>
        <v>0</v>
      </c>
      <c r="Q876" s="4">
        <f t="shared" si="685"/>
        <v>169.893</v>
      </c>
      <c r="R876" s="4">
        <f t="shared" si="685"/>
        <v>0</v>
      </c>
      <c r="S876" s="4">
        <f t="shared" si="685"/>
        <v>169.893</v>
      </c>
      <c r="T876" s="4"/>
      <c r="U876" s="4"/>
      <c r="V876" s="4"/>
      <c r="W876" s="4"/>
      <c r="X876" s="4"/>
      <c r="Y876" s="4">
        <f t="shared" ref="Y876:AD876" si="686">Y877</f>
        <v>0</v>
      </c>
      <c r="Z876" s="4">
        <f t="shared" si="686"/>
        <v>0</v>
      </c>
      <c r="AA876" s="4">
        <f t="shared" si="686"/>
        <v>0</v>
      </c>
      <c r="AB876" s="4">
        <f t="shared" si="686"/>
        <v>0</v>
      </c>
      <c r="AC876" s="4">
        <f t="shared" si="686"/>
        <v>0</v>
      </c>
      <c r="AD876" s="4">
        <f t="shared" si="686"/>
        <v>0</v>
      </c>
      <c r="AE876" s="4"/>
      <c r="AF876" s="4"/>
      <c r="AG876" s="4"/>
      <c r="AH876" s="4"/>
      <c r="AI876" s="4"/>
      <c r="AJ876" s="4">
        <f>AJ877</f>
        <v>0</v>
      </c>
      <c r="AK876" s="4">
        <f>AK877</f>
        <v>0</v>
      </c>
      <c r="AL876" s="4">
        <f>AL877</f>
        <v>0</v>
      </c>
      <c r="AM876" s="4">
        <f>AM877</f>
        <v>0</v>
      </c>
    </row>
    <row r="877" spans="1:39" ht="31.5" hidden="1" outlineLevel="2" x14ac:dyDescent="0.2">
      <c r="A877" s="138" t="s">
        <v>441</v>
      </c>
      <c r="B877" s="138" t="s">
        <v>457</v>
      </c>
      <c r="C877" s="6" t="s">
        <v>715</v>
      </c>
      <c r="D877" s="6" t="s">
        <v>92</v>
      </c>
      <c r="E877" s="20" t="s">
        <v>584</v>
      </c>
      <c r="F877" s="4"/>
      <c r="G877" s="4"/>
      <c r="H877" s="4"/>
      <c r="I877" s="16"/>
      <c r="J877" s="16"/>
      <c r="K877" s="16">
        <v>169.893</v>
      </c>
      <c r="L877" s="16">
        <f>SUM(H877:K877)</f>
        <v>169.893</v>
      </c>
      <c r="M877" s="16"/>
      <c r="N877" s="16">
        <f>SUM(L877:M877)</f>
        <v>169.893</v>
      </c>
      <c r="O877" s="16"/>
      <c r="P877" s="16"/>
      <c r="Q877" s="16">
        <f>SUM(N877:P877)</f>
        <v>169.893</v>
      </c>
      <c r="R877" s="16"/>
      <c r="S877" s="16">
        <f>SUM(Q877:R877)</f>
        <v>169.893</v>
      </c>
      <c r="T877" s="4"/>
      <c r="U877" s="4"/>
      <c r="V877" s="4"/>
      <c r="W877" s="4"/>
      <c r="X877" s="4"/>
      <c r="Y877" s="16"/>
      <c r="Z877" s="16">
        <f>SUM(X877:Y877)</f>
        <v>0</v>
      </c>
      <c r="AA877" s="16"/>
      <c r="AB877" s="16">
        <f>SUM(Z877:AA877)</f>
        <v>0</v>
      </c>
      <c r="AC877" s="16"/>
      <c r="AD877" s="16">
        <f>SUM(AB877:AC877)</f>
        <v>0</v>
      </c>
      <c r="AE877" s="4"/>
      <c r="AF877" s="4"/>
      <c r="AG877" s="4"/>
      <c r="AH877" s="4"/>
      <c r="AI877" s="4"/>
      <c r="AJ877" s="16"/>
      <c r="AK877" s="16">
        <f>SUM(AI877:AJ877)</f>
        <v>0</v>
      </c>
      <c r="AL877" s="16"/>
      <c r="AM877" s="16">
        <f>SUM(AK877:AL877)</f>
        <v>0</v>
      </c>
    </row>
    <row r="878" spans="1:39" ht="47.25" hidden="1" outlineLevel="2" x14ac:dyDescent="0.2">
      <c r="A878" s="137" t="s">
        <v>441</v>
      </c>
      <c r="B878" s="137" t="s">
        <v>457</v>
      </c>
      <c r="C878" s="7" t="s">
        <v>715</v>
      </c>
      <c r="D878" s="7"/>
      <c r="E878" s="21" t="s">
        <v>793</v>
      </c>
      <c r="F878" s="4"/>
      <c r="G878" s="4"/>
      <c r="H878" s="4"/>
      <c r="I878" s="16"/>
      <c r="J878" s="16"/>
      <c r="K878" s="16"/>
      <c r="L878" s="16"/>
      <c r="M878" s="16"/>
      <c r="N878" s="16"/>
      <c r="O878" s="4">
        <f>O879</f>
        <v>900</v>
      </c>
      <c r="P878" s="4">
        <f>P879</f>
        <v>0</v>
      </c>
      <c r="Q878" s="4">
        <f>Q879</f>
        <v>900</v>
      </c>
      <c r="R878" s="4">
        <f>R879</f>
        <v>0</v>
      </c>
      <c r="S878" s="4">
        <f>S879</f>
        <v>900</v>
      </c>
      <c r="T878" s="4"/>
      <c r="U878" s="4"/>
      <c r="V878" s="4"/>
      <c r="W878" s="4"/>
      <c r="X878" s="4"/>
      <c r="Y878" s="16"/>
      <c r="Z878" s="16"/>
      <c r="AA878" s="16"/>
      <c r="AB878" s="16"/>
      <c r="AC878" s="16"/>
      <c r="AD878" s="16"/>
      <c r="AE878" s="4"/>
      <c r="AF878" s="4"/>
      <c r="AG878" s="4"/>
      <c r="AH878" s="4"/>
      <c r="AI878" s="4"/>
      <c r="AJ878" s="16"/>
      <c r="AK878" s="16"/>
      <c r="AL878" s="16"/>
      <c r="AM878" s="16"/>
    </row>
    <row r="879" spans="1:39" ht="31.5" hidden="1" outlineLevel="2" x14ac:dyDescent="0.2">
      <c r="A879" s="138" t="s">
        <v>441</v>
      </c>
      <c r="B879" s="138" t="s">
        <v>457</v>
      </c>
      <c r="C879" s="6" t="s">
        <v>715</v>
      </c>
      <c r="D879" s="6" t="s">
        <v>92</v>
      </c>
      <c r="E879" s="20" t="s">
        <v>584</v>
      </c>
      <c r="F879" s="4"/>
      <c r="G879" s="4"/>
      <c r="H879" s="4"/>
      <c r="I879" s="16"/>
      <c r="J879" s="16"/>
      <c r="K879" s="16"/>
      <c r="L879" s="16"/>
      <c r="M879" s="16"/>
      <c r="N879" s="16"/>
      <c r="O879" s="16">
        <v>900</v>
      </c>
      <c r="P879" s="16"/>
      <c r="Q879" s="16">
        <f>SUM(N879:P879)</f>
        <v>900</v>
      </c>
      <c r="R879" s="16"/>
      <c r="S879" s="16">
        <f>SUM(Q879:R879)</f>
        <v>900</v>
      </c>
      <c r="T879" s="4"/>
      <c r="U879" s="4"/>
      <c r="V879" s="4"/>
      <c r="W879" s="4"/>
      <c r="X879" s="4"/>
      <c r="Y879" s="16"/>
      <c r="Z879" s="16"/>
      <c r="AA879" s="16"/>
      <c r="AB879" s="16"/>
      <c r="AC879" s="16"/>
      <c r="AD879" s="16"/>
      <c r="AE879" s="4"/>
      <c r="AF879" s="4"/>
      <c r="AG879" s="4"/>
      <c r="AH879" s="4"/>
      <c r="AI879" s="4"/>
      <c r="AJ879" s="16"/>
      <c r="AK879" s="16"/>
      <c r="AL879" s="16"/>
      <c r="AM879" s="16"/>
    </row>
    <row r="880" spans="1:39" ht="47.25" hidden="1" outlineLevel="2" x14ac:dyDescent="0.2">
      <c r="A880" s="137" t="s">
        <v>441</v>
      </c>
      <c r="B880" s="137" t="s">
        <v>457</v>
      </c>
      <c r="C880" s="137" t="s">
        <v>638</v>
      </c>
      <c r="D880" s="137"/>
      <c r="E880" s="13" t="s">
        <v>549</v>
      </c>
      <c r="F880" s="4"/>
      <c r="G880" s="4">
        <f t="shared" ref="G880:S880" si="687">G881</f>
        <v>413.02924999999999</v>
      </c>
      <c r="H880" s="4">
        <f t="shared" si="687"/>
        <v>413.02924999999999</v>
      </c>
      <c r="I880" s="4">
        <f t="shared" si="687"/>
        <v>0</v>
      </c>
      <c r="J880" s="4">
        <f t="shared" si="687"/>
        <v>0</v>
      </c>
      <c r="K880" s="4">
        <f t="shared" si="687"/>
        <v>0</v>
      </c>
      <c r="L880" s="4">
        <f t="shared" si="687"/>
        <v>413.02924999999999</v>
      </c>
      <c r="M880" s="4">
        <f t="shared" si="687"/>
        <v>44.608910000000002</v>
      </c>
      <c r="N880" s="4">
        <f t="shared" si="687"/>
        <v>457.63815999999997</v>
      </c>
      <c r="O880" s="4">
        <f t="shared" si="687"/>
        <v>0</v>
      </c>
      <c r="P880" s="4">
        <f t="shared" si="687"/>
        <v>0</v>
      </c>
      <c r="Q880" s="4">
        <f t="shared" si="687"/>
        <v>457.63815999999997</v>
      </c>
      <c r="R880" s="4">
        <f t="shared" si="687"/>
        <v>0</v>
      </c>
      <c r="S880" s="4">
        <f t="shared" si="687"/>
        <v>457.63815999999997</v>
      </c>
      <c r="T880" s="4"/>
      <c r="U880" s="4"/>
      <c r="V880" s="4"/>
      <c r="W880" s="4">
        <f t="shared" ref="W880:AD880" si="688">W881</f>
        <v>0</v>
      </c>
      <c r="X880" s="4">
        <f t="shared" si="688"/>
        <v>0</v>
      </c>
      <c r="Y880" s="4">
        <f t="shared" si="688"/>
        <v>0</v>
      </c>
      <c r="Z880" s="4">
        <f t="shared" si="688"/>
        <v>0</v>
      </c>
      <c r="AA880" s="4">
        <f t="shared" si="688"/>
        <v>0</v>
      </c>
      <c r="AB880" s="4">
        <f t="shared" si="688"/>
        <v>0</v>
      </c>
      <c r="AC880" s="4">
        <f t="shared" si="688"/>
        <v>0</v>
      </c>
      <c r="AD880" s="4">
        <f t="shared" si="688"/>
        <v>0</v>
      </c>
      <c r="AE880" s="4"/>
      <c r="AF880" s="4"/>
      <c r="AG880" s="4"/>
      <c r="AH880" s="4">
        <f t="shared" ref="AH880:AM880" si="689">AH881</f>
        <v>0</v>
      </c>
      <c r="AI880" s="4">
        <f t="shared" si="689"/>
        <v>0</v>
      </c>
      <c r="AJ880" s="4">
        <f t="shared" si="689"/>
        <v>0</v>
      </c>
      <c r="AK880" s="4">
        <f t="shared" si="689"/>
        <v>0</v>
      </c>
      <c r="AL880" s="4">
        <f t="shared" si="689"/>
        <v>0</v>
      </c>
      <c r="AM880" s="4">
        <f t="shared" si="689"/>
        <v>0</v>
      </c>
    </row>
    <row r="881" spans="1:39" ht="31.5" hidden="1" outlineLevel="2" x14ac:dyDescent="0.2">
      <c r="A881" s="138" t="s">
        <v>441</v>
      </c>
      <c r="B881" s="138" t="s">
        <v>457</v>
      </c>
      <c r="C881" s="138" t="s">
        <v>638</v>
      </c>
      <c r="D881" s="138" t="s">
        <v>92</v>
      </c>
      <c r="E881" s="11" t="s">
        <v>93</v>
      </c>
      <c r="F881" s="4"/>
      <c r="G881" s="16">
        <v>413.02924999999999</v>
      </c>
      <c r="H881" s="16">
        <f>SUM(F881:G881)</f>
        <v>413.02924999999999</v>
      </c>
      <c r="I881" s="16"/>
      <c r="J881" s="16"/>
      <c r="K881" s="16"/>
      <c r="L881" s="16">
        <f>SUM(H881:K881)</f>
        <v>413.02924999999999</v>
      </c>
      <c r="M881" s="16">
        <v>44.608910000000002</v>
      </c>
      <c r="N881" s="16">
        <f>SUM(L881:M881)</f>
        <v>457.63815999999997</v>
      </c>
      <c r="O881" s="16"/>
      <c r="P881" s="16"/>
      <c r="Q881" s="16">
        <f>SUM(N881:P881)</f>
        <v>457.63815999999997</v>
      </c>
      <c r="R881" s="16"/>
      <c r="S881" s="16">
        <f>SUM(Q881:R881)</f>
        <v>457.63815999999997</v>
      </c>
      <c r="T881" s="4"/>
      <c r="U881" s="4"/>
      <c r="V881" s="4"/>
      <c r="W881" s="16"/>
      <c r="X881" s="16">
        <f>SUM(V881:W881)</f>
        <v>0</v>
      </c>
      <c r="Y881" s="16"/>
      <c r="Z881" s="16">
        <f>SUM(X881:Y881)</f>
        <v>0</v>
      </c>
      <c r="AA881" s="16"/>
      <c r="AB881" s="16">
        <f>SUM(Z881:AA881)</f>
        <v>0</v>
      </c>
      <c r="AC881" s="16"/>
      <c r="AD881" s="16">
        <f>SUM(AB881:AC881)</f>
        <v>0</v>
      </c>
      <c r="AE881" s="4"/>
      <c r="AF881" s="4"/>
      <c r="AG881" s="4"/>
      <c r="AH881" s="16"/>
      <c r="AI881" s="16">
        <f>SUM(AG881:AH881)</f>
        <v>0</v>
      </c>
      <c r="AJ881" s="16"/>
      <c r="AK881" s="16">
        <f>SUM(AI881:AJ881)</f>
        <v>0</v>
      </c>
      <c r="AL881" s="16"/>
      <c r="AM881" s="16">
        <f>SUM(AK881:AL881)</f>
        <v>0</v>
      </c>
    </row>
    <row r="882" spans="1:39" ht="47.25" hidden="1" outlineLevel="2" x14ac:dyDescent="0.2">
      <c r="A882" s="137" t="s">
        <v>441</v>
      </c>
      <c r="B882" s="137" t="s">
        <v>457</v>
      </c>
      <c r="C882" s="137" t="s">
        <v>638</v>
      </c>
      <c r="D882" s="137"/>
      <c r="E882" s="13" t="s">
        <v>574</v>
      </c>
      <c r="F882" s="4"/>
      <c r="G882" s="16"/>
      <c r="H882" s="16"/>
      <c r="I882" s="4">
        <f>I883</f>
        <v>1239.0877499999999</v>
      </c>
      <c r="J882" s="16"/>
      <c r="K882" s="16"/>
      <c r="L882" s="4">
        <f>L883</f>
        <v>1239.0877499999999</v>
      </c>
      <c r="M882" s="16"/>
      <c r="N882" s="4">
        <f t="shared" ref="N882:S882" si="690">N883</f>
        <v>1239.0877499999999</v>
      </c>
      <c r="O882" s="4">
        <f t="shared" si="690"/>
        <v>0</v>
      </c>
      <c r="P882" s="4">
        <f t="shared" si="690"/>
        <v>0</v>
      </c>
      <c r="Q882" s="4">
        <f t="shared" si="690"/>
        <v>1239.0877499999999</v>
      </c>
      <c r="R882" s="4">
        <f t="shared" si="690"/>
        <v>0</v>
      </c>
      <c r="S882" s="4">
        <f t="shared" si="690"/>
        <v>1239.0877499999999</v>
      </c>
      <c r="T882" s="4"/>
      <c r="U882" s="4"/>
      <c r="V882" s="4"/>
      <c r="W882" s="16"/>
      <c r="X882" s="16"/>
      <c r="Y882" s="16"/>
      <c r="Z882" s="4">
        <f>Z883</f>
        <v>0</v>
      </c>
      <c r="AA882" s="4">
        <f>AA883</f>
        <v>0</v>
      </c>
      <c r="AB882" s="4">
        <f>AB883</f>
        <v>0</v>
      </c>
      <c r="AC882" s="4">
        <f>AC883</f>
        <v>0</v>
      </c>
      <c r="AD882" s="4">
        <f>AD883</f>
        <v>0</v>
      </c>
      <c r="AE882" s="4"/>
      <c r="AF882" s="4"/>
      <c r="AG882" s="4"/>
      <c r="AH882" s="16"/>
      <c r="AI882" s="16"/>
      <c r="AJ882" s="4">
        <f>AJ883</f>
        <v>0</v>
      </c>
      <c r="AK882" s="4">
        <f>AK883</f>
        <v>0</v>
      </c>
      <c r="AL882" s="4">
        <f>AL883</f>
        <v>0</v>
      </c>
      <c r="AM882" s="4">
        <f>AM883</f>
        <v>0</v>
      </c>
    </row>
    <row r="883" spans="1:39" ht="31.5" hidden="1" outlineLevel="2" x14ac:dyDescent="0.2">
      <c r="A883" s="138" t="s">
        <v>441</v>
      </c>
      <c r="B883" s="138" t="s">
        <v>457</v>
      </c>
      <c r="C883" s="138" t="s">
        <v>638</v>
      </c>
      <c r="D883" s="138" t="s">
        <v>92</v>
      </c>
      <c r="E883" s="11" t="s">
        <v>93</v>
      </c>
      <c r="F883" s="4"/>
      <c r="G883" s="16"/>
      <c r="H883" s="16"/>
      <c r="I883" s="16">
        <v>1239.0877499999999</v>
      </c>
      <c r="J883" s="16"/>
      <c r="K883" s="16"/>
      <c r="L883" s="16">
        <f>SUM(H883:K883)</f>
        <v>1239.0877499999999</v>
      </c>
      <c r="M883" s="16"/>
      <c r="N883" s="16">
        <f>SUM(L883:M883)</f>
        <v>1239.0877499999999</v>
      </c>
      <c r="O883" s="16"/>
      <c r="P883" s="16"/>
      <c r="Q883" s="16">
        <f>SUM(N883:P883)</f>
        <v>1239.0877499999999</v>
      </c>
      <c r="R883" s="16"/>
      <c r="S883" s="16">
        <f>SUM(Q883:R883)</f>
        <v>1239.0877499999999</v>
      </c>
      <c r="T883" s="4"/>
      <c r="U883" s="4"/>
      <c r="V883" s="4"/>
      <c r="W883" s="16"/>
      <c r="X883" s="16"/>
      <c r="Y883" s="16"/>
      <c r="Z883" s="16">
        <f>SUM(X883:Y883)</f>
        <v>0</v>
      </c>
      <c r="AA883" s="16"/>
      <c r="AB883" s="16">
        <f>SUM(Z883:AA883)</f>
        <v>0</v>
      </c>
      <c r="AC883" s="16"/>
      <c r="AD883" s="16">
        <f>SUM(AB883:AC883)</f>
        <v>0</v>
      </c>
      <c r="AE883" s="4"/>
      <c r="AF883" s="4"/>
      <c r="AG883" s="4"/>
      <c r="AH883" s="16"/>
      <c r="AI883" s="16"/>
      <c r="AJ883" s="16"/>
      <c r="AK883" s="16">
        <f>SUM(AI883:AJ883)</f>
        <v>0</v>
      </c>
      <c r="AL883" s="16"/>
      <c r="AM883" s="16">
        <f>SUM(AK883:AL883)</f>
        <v>0</v>
      </c>
    </row>
    <row r="884" spans="1:39" s="30" customFormat="1" ht="31.5" hidden="1" outlineLevel="2" x14ac:dyDescent="0.2">
      <c r="A884" s="137" t="s">
        <v>441</v>
      </c>
      <c r="B884" s="137" t="s">
        <v>457</v>
      </c>
      <c r="C884" s="7" t="s">
        <v>732</v>
      </c>
      <c r="D884" s="7"/>
      <c r="E884" s="21" t="s">
        <v>731</v>
      </c>
      <c r="F884" s="4"/>
      <c r="G884" s="43"/>
      <c r="H884" s="43"/>
      <c r="I884" s="43"/>
      <c r="J884" s="43"/>
      <c r="K884" s="43"/>
      <c r="L884" s="43"/>
      <c r="M884" s="4">
        <f t="shared" ref="M884:S884" si="691">M885</f>
        <v>1295.3815400000001</v>
      </c>
      <c r="N884" s="4">
        <f t="shared" si="691"/>
        <v>1295.3815400000001</v>
      </c>
      <c r="O884" s="4">
        <f t="shared" si="691"/>
        <v>0</v>
      </c>
      <c r="P884" s="4">
        <f t="shared" si="691"/>
        <v>0</v>
      </c>
      <c r="Q884" s="4">
        <f t="shared" si="691"/>
        <v>1295.3815400000001</v>
      </c>
      <c r="R884" s="4">
        <f t="shared" si="691"/>
        <v>0</v>
      </c>
      <c r="S884" s="4">
        <f t="shared" si="691"/>
        <v>1295.3815400000001</v>
      </c>
      <c r="T884" s="4"/>
      <c r="U884" s="4"/>
      <c r="V884" s="4"/>
      <c r="W884" s="43"/>
      <c r="X884" s="43"/>
      <c r="Y884" s="43"/>
      <c r="Z884" s="43"/>
      <c r="AA884" s="4">
        <f>AA885</f>
        <v>0</v>
      </c>
      <c r="AB884" s="4">
        <f>AB885</f>
        <v>0</v>
      </c>
      <c r="AC884" s="4">
        <f>AC885</f>
        <v>0</v>
      </c>
      <c r="AD884" s="4">
        <f>AD885</f>
        <v>0</v>
      </c>
      <c r="AE884" s="4"/>
      <c r="AF884" s="4"/>
      <c r="AG884" s="4"/>
      <c r="AH884" s="43"/>
      <c r="AI884" s="43"/>
      <c r="AJ884" s="4">
        <f>AJ885</f>
        <v>0</v>
      </c>
      <c r="AK884" s="4">
        <f>AK885</f>
        <v>0</v>
      </c>
      <c r="AL884" s="4">
        <f>AL885</f>
        <v>0</v>
      </c>
      <c r="AM884" s="4">
        <f>AM885</f>
        <v>0</v>
      </c>
    </row>
    <row r="885" spans="1:39" ht="31.5" hidden="1" outlineLevel="2" x14ac:dyDescent="0.2">
      <c r="A885" s="138" t="s">
        <v>441</v>
      </c>
      <c r="B885" s="138" t="s">
        <v>457</v>
      </c>
      <c r="C885" s="6" t="s">
        <v>732</v>
      </c>
      <c r="D885" s="6" t="s">
        <v>92</v>
      </c>
      <c r="E885" s="20" t="s">
        <v>584</v>
      </c>
      <c r="F885" s="4"/>
      <c r="G885" s="16"/>
      <c r="H885" s="16"/>
      <c r="I885" s="16"/>
      <c r="J885" s="16"/>
      <c r="K885" s="16"/>
      <c r="L885" s="16"/>
      <c r="M885" s="16">
        <v>1295.3815400000001</v>
      </c>
      <c r="N885" s="16">
        <f>SUM(L885:M885)</f>
        <v>1295.3815400000001</v>
      </c>
      <c r="O885" s="16"/>
      <c r="P885" s="16"/>
      <c r="Q885" s="16">
        <f>SUM(N885:P885)</f>
        <v>1295.3815400000001</v>
      </c>
      <c r="R885" s="16"/>
      <c r="S885" s="16">
        <f>SUM(Q885:R885)</f>
        <v>1295.3815400000001</v>
      </c>
      <c r="T885" s="4"/>
      <c r="U885" s="4"/>
      <c r="V885" s="4"/>
      <c r="W885" s="16"/>
      <c r="X885" s="16"/>
      <c r="Y885" s="16"/>
      <c r="Z885" s="16"/>
      <c r="AA885" s="16"/>
      <c r="AB885" s="16">
        <f>SUM(Z885:AA885)</f>
        <v>0</v>
      </c>
      <c r="AC885" s="16"/>
      <c r="AD885" s="16">
        <f>SUM(AB885:AC885)</f>
        <v>0</v>
      </c>
      <c r="AE885" s="4"/>
      <c r="AF885" s="4"/>
      <c r="AG885" s="4"/>
      <c r="AH885" s="16"/>
      <c r="AI885" s="16"/>
      <c r="AJ885" s="16"/>
      <c r="AK885" s="16">
        <f>SUM(AI885:AJ885)</f>
        <v>0</v>
      </c>
      <c r="AL885" s="16"/>
      <c r="AM885" s="16">
        <f>SUM(AK885:AL885)</f>
        <v>0</v>
      </c>
    </row>
    <row r="886" spans="1:39" s="56" customFormat="1" ht="15.75" hidden="1" outlineLevel="2" x14ac:dyDescent="0.25">
      <c r="A886" s="137" t="s">
        <v>441</v>
      </c>
      <c r="B886" s="137" t="s">
        <v>457</v>
      </c>
      <c r="C886" s="40" t="s">
        <v>708</v>
      </c>
      <c r="D886" s="55"/>
      <c r="E886" s="58" t="s">
        <v>252</v>
      </c>
      <c r="F886" s="4"/>
      <c r="G886" s="43"/>
      <c r="H886" s="43"/>
      <c r="I886" s="4">
        <f t="shared" ref="I886:S887" si="692">I887</f>
        <v>0</v>
      </c>
      <c r="J886" s="4">
        <f t="shared" si="692"/>
        <v>525</v>
      </c>
      <c r="K886" s="4">
        <f t="shared" si="692"/>
        <v>0</v>
      </c>
      <c r="L886" s="4">
        <f t="shared" si="692"/>
        <v>525</v>
      </c>
      <c r="M886" s="4">
        <f t="shared" si="692"/>
        <v>0</v>
      </c>
      <c r="N886" s="4">
        <f t="shared" si="692"/>
        <v>525</v>
      </c>
      <c r="O886" s="4">
        <f t="shared" si="692"/>
        <v>0</v>
      </c>
      <c r="P886" s="4">
        <f t="shared" si="692"/>
        <v>0</v>
      </c>
      <c r="Q886" s="4">
        <f t="shared" si="692"/>
        <v>525</v>
      </c>
      <c r="R886" s="4">
        <f t="shared" si="692"/>
        <v>0</v>
      </c>
      <c r="S886" s="4">
        <f t="shared" si="692"/>
        <v>525</v>
      </c>
      <c r="T886" s="4"/>
      <c r="U886" s="4"/>
      <c r="V886" s="4"/>
      <c r="W886" s="43"/>
      <c r="X886" s="43"/>
      <c r="Y886" s="4">
        <f t="shared" ref="Y886:AD887" si="693">Y887</f>
        <v>0</v>
      </c>
      <c r="Z886" s="4">
        <f t="shared" si="693"/>
        <v>0</v>
      </c>
      <c r="AA886" s="4">
        <f t="shared" si="693"/>
        <v>0</v>
      </c>
      <c r="AB886" s="4">
        <f t="shared" si="693"/>
        <v>0</v>
      </c>
      <c r="AC886" s="4">
        <f t="shared" si="693"/>
        <v>0</v>
      </c>
      <c r="AD886" s="4">
        <f t="shared" si="693"/>
        <v>0</v>
      </c>
      <c r="AE886" s="4"/>
      <c r="AF886" s="4"/>
      <c r="AG886" s="4"/>
      <c r="AH886" s="43"/>
      <c r="AI886" s="43"/>
      <c r="AJ886" s="4">
        <f t="shared" ref="AJ886:AM887" si="694">AJ887</f>
        <v>0</v>
      </c>
      <c r="AK886" s="4">
        <f t="shared" si="694"/>
        <v>0</v>
      </c>
      <c r="AL886" s="4">
        <f t="shared" si="694"/>
        <v>0</v>
      </c>
      <c r="AM886" s="4">
        <f t="shared" si="694"/>
        <v>0</v>
      </c>
    </row>
    <row r="887" spans="1:39" s="56" customFormat="1" ht="31.5" hidden="1" outlineLevel="2" x14ac:dyDescent="0.25">
      <c r="A887" s="137" t="s">
        <v>441</v>
      </c>
      <c r="B887" s="137" t="s">
        <v>457</v>
      </c>
      <c r="C887" s="40" t="s">
        <v>709</v>
      </c>
      <c r="D887" s="7"/>
      <c r="E887" s="36" t="s">
        <v>706</v>
      </c>
      <c r="F887" s="4"/>
      <c r="G887" s="43"/>
      <c r="H887" s="43"/>
      <c r="I887" s="4">
        <f t="shared" si="692"/>
        <v>0</v>
      </c>
      <c r="J887" s="4">
        <f t="shared" si="692"/>
        <v>525</v>
      </c>
      <c r="K887" s="4">
        <f t="shared" si="692"/>
        <v>0</v>
      </c>
      <c r="L887" s="4">
        <f t="shared" si="692"/>
        <v>525</v>
      </c>
      <c r="M887" s="4">
        <f t="shared" si="692"/>
        <v>0</v>
      </c>
      <c r="N887" s="4">
        <f t="shared" si="692"/>
        <v>525</v>
      </c>
      <c r="O887" s="4">
        <f t="shared" si="692"/>
        <v>0</v>
      </c>
      <c r="P887" s="4">
        <f t="shared" si="692"/>
        <v>0</v>
      </c>
      <c r="Q887" s="4">
        <f t="shared" si="692"/>
        <v>525</v>
      </c>
      <c r="R887" s="4">
        <f t="shared" si="692"/>
        <v>0</v>
      </c>
      <c r="S887" s="4">
        <f t="shared" si="692"/>
        <v>525</v>
      </c>
      <c r="T887" s="4"/>
      <c r="U887" s="4"/>
      <c r="V887" s="4"/>
      <c r="W887" s="43"/>
      <c r="X887" s="43"/>
      <c r="Y887" s="4">
        <f t="shared" si="693"/>
        <v>0</v>
      </c>
      <c r="Z887" s="4">
        <f t="shared" si="693"/>
        <v>0</v>
      </c>
      <c r="AA887" s="4">
        <f t="shared" si="693"/>
        <v>0</v>
      </c>
      <c r="AB887" s="4">
        <f t="shared" si="693"/>
        <v>0</v>
      </c>
      <c r="AC887" s="4">
        <f t="shared" si="693"/>
        <v>0</v>
      </c>
      <c r="AD887" s="4">
        <f t="shared" si="693"/>
        <v>0</v>
      </c>
      <c r="AE887" s="4"/>
      <c r="AF887" s="4"/>
      <c r="AG887" s="4"/>
      <c r="AH887" s="43"/>
      <c r="AI887" s="43"/>
      <c r="AJ887" s="4">
        <f t="shared" si="694"/>
        <v>0</v>
      </c>
      <c r="AK887" s="4">
        <f t="shared" si="694"/>
        <v>0</v>
      </c>
      <c r="AL887" s="4">
        <f t="shared" si="694"/>
        <v>0</v>
      </c>
      <c r="AM887" s="4">
        <f t="shared" si="694"/>
        <v>0</v>
      </c>
    </row>
    <row r="888" spans="1:39" s="52" customFormat="1" ht="31.5" hidden="1" outlineLevel="2" x14ac:dyDescent="0.2">
      <c r="A888" s="138" t="s">
        <v>441</v>
      </c>
      <c r="B888" s="138" t="s">
        <v>457</v>
      </c>
      <c r="C888" s="42" t="s">
        <v>709</v>
      </c>
      <c r="D888" s="6" t="s">
        <v>92</v>
      </c>
      <c r="E888" s="20" t="s">
        <v>584</v>
      </c>
      <c r="F888" s="4"/>
      <c r="G888" s="16"/>
      <c r="H888" s="16"/>
      <c r="I888" s="5"/>
      <c r="J888" s="5">
        <f>300+85+100+40</f>
        <v>525</v>
      </c>
      <c r="K888" s="16"/>
      <c r="L888" s="5">
        <f>SUM(H888:K888)</f>
        <v>525</v>
      </c>
      <c r="M888" s="16"/>
      <c r="N888" s="5">
        <f>SUM(L888:M888)</f>
        <v>525</v>
      </c>
      <c r="O888" s="5"/>
      <c r="P888" s="16"/>
      <c r="Q888" s="5">
        <f>SUM(N888:P888)</f>
        <v>525</v>
      </c>
      <c r="R888" s="16"/>
      <c r="S888" s="5">
        <f>SUM(Q888:R888)</f>
        <v>525</v>
      </c>
      <c r="T888" s="4"/>
      <c r="U888" s="4"/>
      <c r="V888" s="4"/>
      <c r="W888" s="16"/>
      <c r="X888" s="16"/>
      <c r="Y888" s="16"/>
      <c r="Z888" s="5">
        <f>SUM(X888:Y888)</f>
        <v>0</v>
      </c>
      <c r="AA888" s="5"/>
      <c r="AB888" s="5">
        <f>SUM(Z888:AA888)</f>
        <v>0</v>
      </c>
      <c r="AC888" s="5"/>
      <c r="AD888" s="5">
        <f>SUM(AB888:AC888)</f>
        <v>0</v>
      </c>
      <c r="AE888" s="4"/>
      <c r="AF888" s="4"/>
      <c r="AG888" s="4"/>
      <c r="AH888" s="16"/>
      <c r="AI888" s="16"/>
      <c r="AJ888" s="5"/>
      <c r="AK888" s="5">
        <f>SUM(AI888:AJ888)</f>
        <v>0</v>
      </c>
      <c r="AL888" s="5"/>
      <c r="AM888" s="5">
        <f>SUM(AK888:AL888)</f>
        <v>0</v>
      </c>
    </row>
    <row r="889" spans="1:39" ht="31.5" hidden="1" outlineLevel="3" x14ac:dyDescent="0.2">
      <c r="A889" s="137" t="s">
        <v>441</v>
      </c>
      <c r="B889" s="137" t="s">
        <v>457</v>
      </c>
      <c r="C889" s="137" t="s">
        <v>459</v>
      </c>
      <c r="D889" s="137"/>
      <c r="E889" s="13" t="s">
        <v>460</v>
      </c>
      <c r="F889" s="4">
        <f t="shared" ref="F889:AM889" si="695">F890</f>
        <v>42900</v>
      </c>
      <c r="G889" s="4">
        <f t="shared" si="695"/>
        <v>0</v>
      </c>
      <c r="H889" s="4">
        <f t="shared" si="695"/>
        <v>42900</v>
      </c>
      <c r="I889" s="4">
        <f t="shared" si="695"/>
        <v>0</v>
      </c>
      <c r="J889" s="4">
        <f t="shared" si="695"/>
        <v>5956.9764100000002</v>
      </c>
      <c r="K889" s="4">
        <f t="shared" si="695"/>
        <v>0</v>
      </c>
      <c r="L889" s="4">
        <f t="shared" si="695"/>
        <v>48856.976410000003</v>
      </c>
      <c r="M889" s="4">
        <f t="shared" si="695"/>
        <v>0</v>
      </c>
      <c r="N889" s="4">
        <f t="shared" si="695"/>
        <v>48856.976410000003</v>
      </c>
      <c r="O889" s="4">
        <f t="shared" si="695"/>
        <v>13899.6</v>
      </c>
      <c r="P889" s="4">
        <f t="shared" si="695"/>
        <v>19.460789999999999</v>
      </c>
      <c r="Q889" s="4">
        <f t="shared" si="695"/>
        <v>62776.037199999999</v>
      </c>
      <c r="R889" s="4">
        <f t="shared" si="695"/>
        <v>0</v>
      </c>
      <c r="S889" s="4">
        <f t="shared" si="695"/>
        <v>62776.037199999999</v>
      </c>
      <c r="T889" s="4">
        <f t="shared" si="695"/>
        <v>42900</v>
      </c>
      <c r="U889" s="4">
        <f t="shared" si="695"/>
        <v>0</v>
      </c>
      <c r="V889" s="4">
        <f t="shared" si="695"/>
        <v>42900</v>
      </c>
      <c r="W889" s="4">
        <f t="shared" si="695"/>
        <v>0</v>
      </c>
      <c r="X889" s="4">
        <f t="shared" si="695"/>
        <v>42900</v>
      </c>
      <c r="Y889" s="4">
        <f t="shared" si="695"/>
        <v>0</v>
      </c>
      <c r="Z889" s="4">
        <f t="shared" si="695"/>
        <v>42900</v>
      </c>
      <c r="AA889" s="4">
        <f t="shared" si="695"/>
        <v>0</v>
      </c>
      <c r="AB889" s="4">
        <f t="shared" si="695"/>
        <v>42900</v>
      </c>
      <c r="AC889" s="4">
        <f t="shared" si="695"/>
        <v>0</v>
      </c>
      <c r="AD889" s="4">
        <f t="shared" si="695"/>
        <v>42900</v>
      </c>
      <c r="AE889" s="4">
        <f t="shared" si="695"/>
        <v>42900</v>
      </c>
      <c r="AF889" s="4">
        <f t="shared" si="695"/>
        <v>0</v>
      </c>
      <c r="AG889" s="4">
        <f t="shared" si="695"/>
        <v>42900</v>
      </c>
      <c r="AH889" s="4">
        <f t="shared" si="695"/>
        <v>0</v>
      </c>
      <c r="AI889" s="4">
        <f t="shared" si="695"/>
        <v>42900</v>
      </c>
      <c r="AJ889" s="4">
        <f t="shared" si="695"/>
        <v>0</v>
      </c>
      <c r="AK889" s="4">
        <f t="shared" si="695"/>
        <v>42900</v>
      </c>
      <c r="AL889" s="4">
        <f t="shared" si="695"/>
        <v>0</v>
      </c>
      <c r="AM889" s="4">
        <f t="shared" si="695"/>
        <v>42900</v>
      </c>
    </row>
    <row r="890" spans="1:39" ht="31.5" hidden="1" outlineLevel="4" x14ac:dyDescent="0.2">
      <c r="A890" s="137" t="s">
        <v>441</v>
      </c>
      <c r="B890" s="137" t="s">
        <v>457</v>
      </c>
      <c r="C890" s="137" t="s">
        <v>461</v>
      </c>
      <c r="D890" s="137"/>
      <c r="E890" s="13" t="s">
        <v>602</v>
      </c>
      <c r="F890" s="4">
        <f t="shared" ref="F890:AM890" si="696">F891+F893</f>
        <v>42900</v>
      </c>
      <c r="G890" s="4">
        <f t="shared" si="696"/>
        <v>0</v>
      </c>
      <c r="H890" s="4">
        <f t="shared" si="696"/>
        <v>42900</v>
      </c>
      <c r="I890" s="4">
        <f t="shared" si="696"/>
        <v>0</v>
      </c>
      <c r="J890" s="4">
        <f t="shared" si="696"/>
        <v>5956.9764100000002</v>
      </c>
      <c r="K890" s="4">
        <f t="shared" si="696"/>
        <v>0</v>
      </c>
      <c r="L890" s="4">
        <f t="shared" si="696"/>
        <v>48856.976410000003</v>
      </c>
      <c r="M890" s="4">
        <f t="shared" si="696"/>
        <v>0</v>
      </c>
      <c r="N890" s="4">
        <f t="shared" si="696"/>
        <v>48856.976410000003</v>
      </c>
      <c r="O890" s="4">
        <f t="shared" si="696"/>
        <v>13899.6</v>
      </c>
      <c r="P890" s="4">
        <f t="shared" si="696"/>
        <v>19.460789999999999</v>
      </c>
      <c r="Q890" s="4">
        <f t="shared" si="696"/>
        <v>62776.037199999999</v>
      </c>
      <c r="R890" s="4">
        <f t="shared" si="696"/>
        <v>0</v>
      </c>
      <c r="S890" s="4">
        <f t="shared" si="696"/>
        <v>62776.037199999999</v>
      </c>
      <c r="T890" s="4">
        <f t="shared" si="696"/>
        <v>42900</v>
      </c>
      <c r="U890" s="4">
        <f t="shared" si="696"/>
        <v>0</v>
      </c>
      <c r="V890" s="4">
        <f t="shared" si="696"/>
        <v>42900</v>
      </c>
      <c r="W890" s="4">
        <f t="shared" si="696"/>
        <v>0</v>
      </c>
      <c r="X890" s="4">
        <f t="shared" si="696"/>
        <v>42900</v>
      </c>
      <c r="Y890" s="4">
        <f t="shared" si="696"/>
        <v>0</v>
      </c>
      <c r="Z890" s="4">
        <f t="shared" si="696"/>
        <v>42900</v>
      </c>
      <c r="AA890" s="4">
        <f t="shared" si="696"/>
        <v>0</v>
      </c>
      <c r="AB890" s="4">
        <f t="shared" si="696"/>
        <v>42900</v>
      </c>
      <c r="AC890" s="4">
        <f t="shared" si="696"/>
        <v>0</v>
      </c>
      <c r="AD890" s="4">
        <f t="shared" si="696"/>
        <v>42900</v>
      </c>
      <c r="AE890" s="4">
        <f t="shared" si="696"/>
        <v>42900</v>
      </c>
      <c r="AF890" s="4">
        <f t="shared" si="696"/>
        <v>0</v>
      </c>
      <c r="AG890" s="4">
        <f t="shared" si="696"/>
        <v>42900</v>
      </c>
      <c r="AH890" s="4">
        <f t="shared" si="696"/>
        <v>0</v>
      </c>
      <c r="AI890" s="4">
        <f t="shared" si="696"/>
        <v>42900</v>
      </c>
      <c r="AJ890" s="4">
        <f t="shared" si="696"/>
        <v>0</v>
      </c>
      <c r="AK890" s="4">
        <f t="shared" si="696"/>
        <v>42900</v>
      </c>
      <c r="AL890" s="4">
        <f t="shared" si="696"/>
        <v>0</v>
      </c>
      <c r="AM890" s="4">
        <f t="shared" si="696"/>
        <v>42900</v>
      </c>
    </row>
    <row r="891" spans="1:39" ht="47.25" hidden="1" outlineLevel="5" x14ac:dyDescent="0.2">
      <c r="A891" s="137" t="s">
        <v>441</v>
      </c>
      <c r="B891" s="137" t="s">
        <v>457</v>
      </c>
      <c r="C891" s="137" t="s">
        <v>462</v>
      </c>
      <c r="D891" s="137"/>
      <c r="E891" s="13" t="s">
        <v>546</v>
      </c>
      <c r="F891" s="4">
        <f t="shared" ref="F891:AM891" si="697">F892</f>
        <v>12900</v>
      </c>
      <c r="G891" s="4">
        <f t="shared" si="697"/>
        <v>0</v>
      </c>
      <c r="H891" s="4">
        <f t="shared" si="697"/>
        <v>12900</v>
      </c>
      <c r="I891" s="4">
        <f t="shared" si="697"/>
        <v>0</v>
      </c>
      <c r="J891" s="4">
        <f t="shared" si="697"/>
        <v>5956.9764100000002</v>
      </c>
      <c r="K891" s="4">
        <f t="shared" si="697"/>
        <v>0</v>
      </c>
      <c r="L891" s="4">
        <f t="shared" si="697"/>
        <v>18856.976409999999</v>
      </c>
      <c r="M891" s="4">
        <f t="shared" si="697"/>
        <v>0</v>
      </c>
      <c r="N891" s="4">
        <f t="shared" si="697"/>
        <v>18856.976409999999</v>
      </c>
      <c r="O891" s="4">
        <f t="shared" si="697"/>
        <v>0</v>
      </c>
      <c r="P891" s="4">
        <f t="shared" si="697"/>
        <v>19.460789999999999</v>
      </c>
      <c r="Q891" s="4">
        <f t="shared" si="697"/>
        <v>18876.4372</v>
      </c>
      <c r="R891" s="4">
        <f t="shared" si="697"/>
        <v>0</v>
      </c>
      <c r="S891" s="4">
        <f t="shared" si="697"/>
        <v>18876.4372</v>
      </c>
      <c r="T891" s="4">
        <f t="shared" si="697"/>
        <v>12900</v>
      </c>
      <c r="U891" s="4">
        <f t="shared" si="697"/>
        <v>0</v>
      </c>
      <c r="V891" s="4">
        <f t="shared" si="697"/>
        <v>12900</v>
      </c>
      <c r="W891" s="4">
        <f t="shared" si="697"/>
        <v>0</v>
      </c>
      <c r="X891" s="4">
        <f t="shared" si="697"/>
        <v>12900</v>
      </c>
      <c r="Y891" s="4">
        <f t="shared" si="697"/>
        <v>0</v>
      </c>
      <c r="Z891" s="4">
        <f t="shared" si="697"/>
        <v>12900</v>
      </c>
      <c r="AA891" s="4">
        <f t="shared" si="697"/>
        <v>0</v>
      </c>
      <c r="AB891" s="4">
        <f t="shared" si="697"/>
        <v>12900</v>
      </c>
      <c r="AC891" s="4">
        <f t="shared" si="697"/>
        <v>0</v>
      </c>
      <c r="AD891" s="4">
        <f t="shared" si="697"/>
        <v>12900</v>
      </c>
      <c r="AE891" s="4">
        <f t="shared" si="697"/>
        <v>12900</v>
      </c>
      <c r="AF891" s="4">
        <f t="shared" si="697"/>
        <v>0</v>
      </c>
      <c r="AG891" s="4">
        <f t="shared" si="697"/>
        <v>12900</v>
      </c>
      <c r="AH891" s="4">
        <f t="shared" si="697"/>
        <v>0</v>
      </c>
      <c r="AI891" s="4">
        <f t="shared" si="697"/>
        <v>12900</v>
      </c>
      <c r="AJ891" s="4">
        <f t="shared" si="697"/>
        <v>0</v>
      </c>
      <c r="AK891" s="4">
        <f t="shared" si="697"/>
        <v>12900</v>
      </c>
      <c r="AL891" s="4">
        <f t="shared" si="697"/>
        <v>0</v>
      </c>
      <c r="AM891" s="4">
        <f t="shared" si="697"/>
        <v>12900</v>
      </c>
    </row>
    <row r="892" spans="1:39" ht="31.5" hidden="1" outlineLevel="7" x14ac:dyDescent="0.2">
      <c r="A892" s="138" t="s">
        <v>441</v>
      </c>
      <c r="B892" s="138" t="s">
        <v>457</v>
      </c>
      <c r="C892" s="138" t="s">
        <v>462</v>
      </c>
      <c r="D892" s="138" t="s">
        <v>92</v>
      </c>
      <c r="E892" s="11" t="s">
        <v>93</v>
      </c>
      <c r="F892" s="5">
        <v>12900</v>
      </c>
      <c r="G892" s="5"/>
      <c r="H892" s="5">
        <f>SUM(F892:G892)</f>
        <v>12900</v>
      </c>
      <c r="I892" s="5"/>
      <c r="J892" s="5">
        <f>59.96482+5891.0667+4.19999+1.7449</f>
        <v>5956.9764100000002</v>
      </c>
      <c r="K892" s="5"/>
      <c r="L892" s="5">
        <f>SUM(H892:K892)</f>
        <v>18856.976409999999</v>
      </c>
      <c r="M892" s="5"/>
      <c r="N892" s="5">
        <f>SUM(L892:M892)</f>
        <v>18856.976409999999</v>
      </c>
      <c r="O892" s="5"/>
      <c r="P892" s="5">
        <v>19.460789999999999</v>
      </c>
      <c r="Q892" s="5">
        <f>SUM(N892:P892)</f>
        <v>18876.4372</v>
      </c>
      <c r="R892" s="5"/>
      <c r="S892" s="5">
        <f>SUM(Q892:R892)</f>
        <v>18876.4372</v>
      </c>
      <c r="T892" s="5">
        <v>12900</v>
      </c>
      <c r="U892" s="5"/>
      <c r="V892" s="5">
        <f>SUM(T892:U892)</f>
        <v>12900</v>
      </c>
      <c r="W892" s="5"/>
      <c r="X892" s="5">
        <f>SUM(V892:W892)</f>
        <v>12900</v>
      </c>
      <c r="Y892" s="5"/>
      <c r="Z892" s="5">
        <f>SUM(X892:Y892)</f>
        <v>12900</v>
      </c>
      <c r="AA892" s="5"/>
      <c r="AB892" s="5">
        <f>SUM(Z892:AA892)</f>
        <v>12900</v>
      </c>
      <c r="AC892" s="5"/>
      <c r="AD892" s="5">
        <f>SUM(AB892:AC892)</f>
        <v>12900</v>
      </c>
      <c r="AE892" s="5">
        <v>12900</v>
      </c>
      <c r="AF892" s="5"/>
      <c r="AG892" s="5">
        <f>SUM(AE892:AF892)</f>
        <v>12900</v>
      </c>
      <c r="AH892" s="5"/>
      <c r="AI892" s="5">
        <f>SUM(AG892:AH892)</f>
        <v>12900</v>
      </c>
      <c r="AJ892" s="5"/>
      <c r="AK892" s="5">
        <f>SUM(AI892:AJ892)</f>
        <v>12900</v>
      </c>
      <c r="AL892" s="5"/>
      <c r="AM892" s="5">
        <f>SUM(AK892:AL892)</f>
        <v>12900</v>
      </c>
    </row>
    <row r="893" spans="1:39" ht="47.25" hidden="1" outlineLevel="5" x14ac:dyDescent="0.2">
      <c r="A893" s="137" t="s">
        <v>441</v>
      </c>
      <c r="B893" s="137" t="s">
        <v>457</v>
      </c>
      <c r="C893" s="137" t="s">
        <v>462</v>
      </c>
      <c r="D893" s="137"/>
      <c r="E893" s="13" t="s">
        <v>570</v>
      </c>
      <c r="F893" s="4">
        <f t="shared" ref="F893:AM893" si="698">F894</f>
        <v>30000</v>
      </c>
      <c r="G893" s="4">
        <f t="shared" si="698"/>
        <v>0</v>
      </c>
      <c r="H893" s="4">
        <f t="shared" si="698"/>
        <v>30000</v>
      </c>
      <c r="I893" s="4">
        <f t="shared" si="698"/>
        <v>0</v>
      </c>
      <c r="J893" s="4">
        <f t="shared" si="698"/>
        <v>0</v>
      </c>
      <c r="K893" s="4">
        <f t="shared" si="698"/>
        <v>0</v>
      </c>
      <c r="L893" s="4">
        <f t="shared" si="698"/>
        <v>30000</v>
      </c>
      <c r="M893" s="4">
        <f t="shared" si="698"/>
        <v>0</v>
      </c>
      <c r="N893" s="4">
        <f t="shared" si="698"/>
        <v>30000</v>
      </c>
      <c r="O893" s="4">
        <f t="shared" si="698"/>
        <v>13899.6</v>
      </c>
      <c r="P893" s="4">
        <f t="shared" si="698"/>
        <v>0</v>
      </c>
      <c r="Q893" s="4">
        <f t="shared" si="698"/>
        <v>43899.6</v>
      </c>
      <c r="R893" s="4">
        <f t="shared" si="698"/>
        <v>0</v>
      </c>
      <c r="S893" s="4">
        <f t="shared" si="698"/>
        <v>43899.6</v>
      </c>
      <c r="T893" s="4">
        <f t="shared" si="698"/>
        <v>30000</v>
      </c>
      <c r="U893" s="4">
        <f t="shared" si="698"/>
        <v>0</v>
      </c>
      <c r="V893" s="4">
        <f t="shared" si="698"/>
        <v>30000</v>
      </c>
      <c r="W893" s="4">
        <f t="shared" si="698"/>
        <v>0</v>
      </c>
      <c r="X893" s="4">
        <f t="shared" si="698"/>
        <v>30000</v>
      </c>
      <c r="Y893" s="4">
        <f t="shared" si="698"/>
        <v>0</v>
      </c>
      <c r="Z893" s="4">
        <f t="shared" si="698"/>
        <v>30000</v>
      </c>
      <c r="AA893" s="4">
        <f t="shared" si="698"/>
        <v>0</v>
      </c>
      <c r="AB893" s="4">
        <f t="shared" si="698"/>
        <v>30000</v>
      </c>
      <c r="AC893" s="4">
        <f t="shared" si="698"/>
        <v>0</v>
      </c>
      <c r="AD893" s="4">
        <f t="shared" si="698"/>
        <v>30000</v>
      </c>
      <c r="AE893" s="4">
        <f t="shared" si="698"/>
        <v>30000</v>
      </c>
      <c r="AF893" s="4">
        <f t="shared" si="698"/>
        <v>0</v>
      </c>
      <c r="AG893" s="4">
        <f t="shared" si="698"/>
        <v>30000</v>
      </c>
      <c r="AH893" s="4">
        <f t="shared" si="698"/>
        <v>0</v>
      </c>
      <c r="AI893" s="4">
        <f t="shared" si="698"/>
        <v>30000</v>
      </c>
      <c r="AJ893" s="4">
        <f t="shared" si="698"/>
        <v>0</v>
      </c>
      <c r="AK893" s="4">
        <f t="shared" si="698"/>
        <v>30000</v>
      </c>
      <c r="AL893" s="4">
        <f t="shared" si="698"/>
        <v>0</v>
      </c>
      <c r="AM893" s="4">
        <f t="shared" si="698"/>
        <v>30000</v>
      </c>
    </row>
    <row r="894" spans="1:39" ht="31.5" hidden="1" outlineLevel="7" x14ac:dyDescent="0.2">
      <c r="A894" s="138" t="s">
        <v>441</v>
      </c>
      <c r="B894" s="138" t="s">
        <v>457</v>
      </c>
      <c r="C894" s="138" t="s">
        <v>462</v>
      </c>
      <c r="D894" s="138" t="s">
        <v>92</v>
      </c>
      <c r="E894" s="11" t="s">
        <v>93</v>
      </c>
      <c r="F894" s="5">
        <v>30000</v>
      </c>
      <c r="G894" s="5"/>
      <c r="H894" s="5">
        <f>SUM(F894:G894)</f>
        <v>30000</v>
      </c>
      <c r="I894" s="5"/>
      <c r="J894" s="5"/>
      <c r="K894" s="5"/>
      <c r="L894" s="5">
        <f>SUM(H894:K894)</f>
        <v>30000</v>
      </c>
      <c r="M894" s="5"/>
      <c r="N894" s="5">
        <f>SUM(L894:M894)</f>
        <v>30000</v>
      </c>
      <c r="O894" s="5">
        <v>13899.6</v>
      </c>
      <c r="P894" s="5"/>
      <c r="Q894" s="5">
        <f>SUM(N894:P894)</f>
        <v>43899.6</v>
      </c>
      <c r="R894" s="5"/>
      <c r="S894" s="5">
        <f>SUM(Q894:R894)</f>
        <v>43899.6</v>
      </c>
      <c r="T894" s="5">
        <v>30000</v>
      </c>
      <c r="U894" s="5"/>
      <c r="V894" s="5">
        <f>SUM(T894:U894)</f>
        <v>30000</v>
      </c>
      <c r="W894" s="5"/>
      <c r="X894" s="5">
        <f>SUM(V894:W894)</f>
        <v>30000</v>
      </c>
      <c r="Y894" s="5"/>
      <c r="Z894" s="5">
        <f>SUM(X894:Y894)</f>
        <v>30000</v>
      </c>
      <c r="AA894" s="5"/>
      <c r="AB894" s="5">
        <f>SUM(Z894:AA894)</f>
        <v>30000</v>
      </c>
      <c r="AC894" s="5"/>
      <c r="AD894" s="5">
        <f>SUM(AB894:AC894)</f>
        <v>30000</v>
      </c>
      <c r="AE894" s="5">
        <v>30000</v>
      </c>
      <c r="AF894" s="5"/>
      <c r="AG894" s="5">
        <f>SUM(AE894:AF894)</f>
        <v>30000</v>
      </c>
      <c r="AH894" s="5"/>
      <c r="AI894" s="5">
        <f>SUM(AG894:AH894)</f>
        <v>30000</v>
      </c>
      <c r="AJ894" s="5"/>
      <c r="AK894" s="5">
        <f>SUM(AI894:AJ894)</f>
        <v>30000</v>
      </c>
      <c r="AL894" s="5"/>
      <c r="AM894" s="5">
        <f>SUM(AK894:AL894)</f>
        <v>30000</v>
      </c>
    </row>
    <row r="895" spans="1:39" ht="47.25" outlineLevel="3" x14ac:dyDescent="0.2">
      <c r="A895" s="137" t="s">
        <v>441</v>
      </c>
      <c r="B895" s="137" t="s">
        <v>457</v>
      </c>
      <c r="C895" s="137" t="s">
        <v>445</v>
      </c>
      <c r="D895" s="137"/>
      <c r="E895" s="13" t="s">
        <v>446</v>
      </c>
      <c r="F895" s="4">
        <f t="shared" ref="F895:AM895" si="699">F896</f>
        <v>101565.9</v>
      </c>
      <c r="G895" s="4">
        <f t="shared" si="699"/>
        <v>0</v>
      </c>
      <c r="H895" s="4">
        <f t="shared" si="699"/>
        <v>101565.9</v>
      </c>
      <c r="I895" s="4">
        <f t="shared" si="699"/>
        <v>0</v>
      </c>
      <c r="J895" s="4">
        <f t="shared" si="699"/>
        <v>0</v>
      </c>
      <c r="K895" s="4">
        <f t="shared" si="699"/>
        <v>0</v>
      </c>
      <c r="L895" s="4">
        <f t="shared" si="699"/>
        <v>101565.9</v>
      </c>
      <c r="M895" s="4">
        <f t="shared" si="699"/>
        <v>0</v>
      </c>
      <c r="N895" s="4">
        <f t="shared" si="699"/>
        <v>101565.9</v>
      </c>
      <c r="O895" s="4">
        <f t="shared" si="699"/>
        <v>0</v>
      </c>
      <c r="P895" s="4">
        <f t="shared" si="699"/>
        <v>0</v>
      </c>
      <c r="Q895" s="4">
        <f t="shared" si="699"/>
        <v>101565.9</v>
      </c>
      <c r="R895" s="4">
        <f t="shared" si="699"/>
        <v>7000</v>
      </c>
      <c r="S895" s="4">
        <f t="shared" si="699"/>
        <v>108565.9</v>
      </c>
      <c r="T895" s="4">
        <f t="shared" si="699"/>
        <v>96520</v>
      </c>
      <c r="U895" s="4">
        <f t="shared" si="699"/>
        <v>0</v>
      </c>
      <c r="V895" s="4">
        <f t="shared" si="699"/>
        <v>96520</v>
      </c>
      <c r="W895" s="4">
        <f t="shared" si="699"/>
        <v>0</v>
      </c>
      <c r="X895" s="4">
        <f t="shared" si="699"/>
        <v>96520</v>
      </c>
      <c r="Y895" s="4">
        <f t="shared" si="699"/>
        <v>0</v>
      </c>
      <c r="Z895" s="4">
        <f t="shared" si="699"/>
        <v>96520</v>
      </c>
      <c r="AA895" s="4">
        <f t="shared" si="699"/>
        <v>0</v>
      </c>
      <c r="AB895" s="4">
        <f t="shared" si="699"/>
        <v>96520</v>
      </c>
      <c r="AC895" s="4">
        <f t="shared" si="699"/>
        <v>0</v>
      </c>
      <c r="AD895" s="4">
        <f t="shared" si="699"/>
        <v>96520</v>
      </c>
      <c r="AE895" s="4">
        <f t="shared" si="699"/>
        <v>96520</v>
      </c>
      <c r="AF895" s="4">
        <f t="shared" si="699"/>
        <v>0</v>
      </c>
      <c r="AG895" s="4">
        <f t="shared" si="699"/>
        <v>96520</v>
      </c>
      <c r="AH895" s="4">
        <f t="shared" si="699"/>
        <v>0</v>
      </c>
      <c r="AI895" s="4">
        <f t="shared" si="699"/>
        <v>96520</v>
      </c>
      <c r="AJ895" s="4">
        <f t="shared" si="699"/>
        <v>0</v>
      </c>
      <c r="AK895" s="4">
        <f t="shared" si="699"/>
        <v>96520</v>
      </c>
      <c r="AL895" s="4">
        <f t="shared" si="699"/>
        <v>0</v>
      </c>
      <c r="AM895" s="4">
        <f t="shared" si="699"/>
        <v>96520</v>
      </c>
    </row>
    <row r="896" spans="1:39" ht="31.5" outlineLevel="4" x14ac:dyDescent="0.2">
      <c r="A896" s="137" t="s">
        <v>441</v>
      </c>
      <c r="B896" s="137" t="s">
        <v>457</v>
      </c>
      <c r="C896" s="137" t="s">
        <v>447</v>
      </c>
      <c r="D896" s="137"/>
      <c r="E896" s="13" t="s">
        <v>57</v>
      </c>
      <c r="F896" s="4">
        <f t="shared" ref="F896:AM896" si="700">F897+F899+F901+F903+F905</f>
        <v>101565.9</v>
      </c>
      <c r="G896" s="4">
        <f t="shared" si="700"/>
        <v>0</v>
      </c>
      <c r="H896" s="4">
        <f t="shared" si="700"/>
        <v>101565.9</v>
      </c>
      <c r="I896" s="4">
        <f t="shared" si="700"/>
        <v>0</v>
      </c>
      <c r="J896" s="4">
        <f t="shared" si="700"/>
        <v>0</v>
      </c>
      <c r="K896" s="4">
        <f t="shared" si="700"/>
        <v>0</v>
      </c>
      <c r="L896" s="4">
        <f t="shared" si="700"/>
        <v>101565.9</v>
      </c>
      <c r="M896" s="4">
        <f t="shared" si="700"/>
        <v>0</v>
      </c>
      <c r="N896" s="4">
        <f t="shared" si="700"/>
        <v>101565.9</v>
      </c>
      <c r="O896" s="4">
        <f t="shared" si="700"/>
        <v>0</v>
      </c>
      <c r="P896" s="4">
        <f t="shared" si="700"/>
        <v>0</v>
      </c>
      <c r="Q896" s="4">
        <f t="shared" si="700"/>
        <v>101565.9</v>
      </c>
      <c r="R896" s="4">
        <f t="shared" si="700"/>
        <v>7000</v>
      </c>
      <c r="S896" s="4">
        <f t="shared" si="700"/>
        <v>108565.9</v>
      </c>
      <c r="T896" s="4">
        <f t="shared" si="700"/>
        <v>96520</v>
      </c>
      <c r="U896" s="4">
        <f t="shared" si="700"/>
        <v>0</v>
      </c>
      <c r="V896" s="4">
        <f t="shared" si="700"/>
        <v>96520</v>
      </c>
      <c r="W896" s="4">
        <f t="shared" si="700"/>
        <v>0</v>
      </c>
      <c r="X896" s="4">
        <f t="shared" si="700"/>
        <v>96520</v>
      </c>
      <c r="Y896" s="4">
        <f t="shared" si="700"/>
        <v>0</v>
      </c>
      <c r="Z896" s="4">
        <f t="shared" si="700"/>
        <v>96520</v>
      </c>
      <c r="AA896" s="4">
        <f t="shared" si="700"/>
        <v>0</v>
      </c>
      <c r="AB896" s="4">
        <f t="shared" si="700"/>
        <v>96520</v>
      </c>
      <c r="AC896" s="4">
        <f t="shared" si="700"/>
        <v>0</v>
      </c>
      <c r="AD896" s="4">
        <f t="shared" si="700"/>
        <v>96520</v>
      </c>
      <c r="AE896" s="4">
        <f t="shared" si="700"/>
        <v>96520</v>
      </c>
      <c r="AF896" s="4">
        <f t="shared" si="700"/>
        <v>0</v>
      </c>
      <c r="AG896" s="4">
        <f t="shared" si="700"/>
        <v>96520</v>
      </c>
      <c r="AH896" s="4">
        <f t="shared" si="700"/>
        <v>0</v>
      </c>
      <c r="AI896" s="4">
        <f t="shared" si="700"/>
        <v>96520</v>
      </c>
      <c r="AJ896" s="4">
        <f t="shared" si="700"/>
        <v>0</v>
      </c>
      <c r="AK896" s="4">
        <f t="shared" si="700"/>
        <v>96520</v>
      </c>
      <c r="AL896" s="4">
        <f t="shared" si="700"/>
        <v>0</v>
      </c>
      <c r="AM896" s="4">
        <f t="shared" si="700"/>
        <v>96520</v>
      </c>
    </row>
    <row r="897" spans="1:39" ht="15.75" outlineLevel="5" x14ac:dyDescent="0.2">
      <c r="A897" s="137" t="s">
        <v>441</v>
      </c>
      <c r="B897" s="137" t="s">
        <v>457</v>
      </c>
      <c r="C897" s="137" t="s">
        <v>463</v>
      </c>
      <c r="D897" s="137"/>
      <c r="E897" s="13" t="s">
        <v>464</v>
      </c>
      <c r="F897" s="4">
        <f t="shared" ref="F897:AM897" si="701">F898</f>
        <v>39282.800000000003</v>
      </c>
      <c r="G897" s="4">
        <f t="shared" si="701"/>
        <v>0</v>
      </c>
      <c r="H897" s="4">
        <f t="shared" si="701"/>
        <v>39282.800000000003</v>
      </c>
      <c r="I897" s="4">
        <f t="shared" si="701"/>
        <v>0</v>
      </c>
      <c r="J897" s="4">
        <f t="shared" si="701"/>
        <v>0</v>
      </c>
      <c r="K897" s="4">
        <f t="shared" si="701"/>
        <v>0</v>
      </c>
      <c r="L897" s="4">
        <f t="shared" si="701"/>
        <v>39282.800000000003</v>
      </c>
      <c r="M897" s="4">
        <f t="shared" si="701"/>
        <v>0</v>
      </c>
      <c r="N897" s="4">
        <f t="shared" si="701"/>
        <v>39282.800000000003</v>
      </c>
      <c r="O897" s="4">
        <f t="shared" si="701"/>
        <v>0</v>
      </c>
      <c r="P897" s="4">
        <f t="shared" si="701"/>
        <v>0</v>
      </c>
      <c r="Q897" s="4">
        <f t="shared" si="701"/>
        <v>39282.800000000003</v>
      </c>
      <c r="R897" s="4">
        <f t="shared" si="701"/>
        <v>3400</v>
      </c>
      <c r="S897" s="4">
        <f t="shared" si="701"/>
        <v>42682.8</v>
      </c>
      <c r="T897" s="4">
        <f t="shared" si="701"/>
        <v>37320</v>
      </c>
      <c r="U897" s="4">
        <f t="shared" si="701"/>
        <v>0</v>
      </c>
      <c r="V897" s="4">
        <f t="shared" si="701"/>
        <v>37320</v>
      </c>
      <c r="W897" s="4">
        <f t="shared" si="701"/>
        <v>0</v>
      </c>
      <c r="X897" s="4">
        <f t="shared" si="701"/>
        <v>37320</v>
      </c>
      <c r="Y897" s="4">
        <f t="shared" si="701"/>
        <v>0</v>
      </c>
      <c r="Z897" s="4">
        <f t="shared" si="701"/>
        <v>37320</v>
      </c>
      <c r="AA897" s="4">
        <f t="shared" si="701"/>
        <v>0</v>
      </c>
      <c r="AB897" s="4">
        <f t="shared" si="701"/>
        <v>37320</v>
      </c>
      <c r="AC897" s="4">
        <f t="shared" si="701"/>
        <v>0</v>
      </c>
      <c r="AD897" s="4">
        <f t="shared" si="701"/>
        <v>37320</v>
      </c>
      <c r="AE897" s="4">
        <f t="shared" si="701"/>
        <v>37320</v>
      </c>
      <c r="AF897" s="4">
        <f t="shared" si="701"/>
        <v>0</v>
      </c>
      <c r="AG897" s="4">
        <f t="shared" si="701"/>
        <v>37320</v>
      </c>
      <c r="AH897" s="4">
        <f t="shared" si="701"/>
        <v>0</v>
      </c>
      <c r="AI897" s="4">
        <f t="shared" si="701"/>
        <v>37320</v>
      </c>
      <c r="AJ897" s="4">
        <f t="shared" si="701"/>
        <v>0</v>
      </c>
      <c r="AK897" s="4">
        <f t="shared" si="701"/>
        <v>37320</v>
      </c>
      <c r="AL897" s="4">
        <f t="shared" si="701"/>
        <v>0</v>
      </c>
      <c r="AM897" s="4">
        <f t="shared" si="701"/>
        <v>37320</v>
      </c>
    </row>
    <row r="898" spans="1:39" ht="31.5" outlineLevel="7" x14ac:dyDescent="0.2">
      <c r="A898" s="138" t="s">
        <v>441</v>
      </c>
      <c r="B898" s="138" t="s">
        <v>457</v>
      </c>
      <c r="C898" s="138" t="s">
        <v>463</v>
      </c>
      <c r="D898" s="138" t="s">
        <v>92</v>
      </c>
      <c r="E898" s="11" t="s">
        <v>93</v>
      </c>
      <c r="F898" s="5">
        <v>39282.800000000003</v>
      </c>
      <c r="G898" s="5"/>
      <c r="H898" s="5">
        <f>SUM(F898:G898)</f>
        <v>39282.800000000003</v>
      </c>
      <c r="I898" s="5"/>
      <c r="J898" s="5"/>
      <c r="K898" s="5"/>
      <c r="L898" s="5">
        <f>SUM(H898:K898)</f>
        <v>39282.800000000003</v>
      </c>
      <c r="M898" s="5"/>
      <c r="N898" s="5">
        <f>SUM(L898:M898)</f>
        <v>39282.800000000003</v>
      </c>
      <c r="O898" s="5"/>
      <c r="P898" s="5"/>
      <c r="Q898" s="5">
        <f>SUM(N898:P898)</f>
        <v>39282.800000000003</v>
      </c>
      <c r="R898" s="5">
        <v>3400</v>
      </c>
      <c r="S898" s="5">
        <f>SUM(Q898:R898)</f>
        <v>42682.8</v>
      </c>
      <c r="T898" s="5">
        <v>37320</v>
      </c>
      <c r="U898" s="5"/>
      <c r="V898" s="5">
        <f>SUM(T898:U898)</f>
        <v>37320</v>
      </c>
      <c r="W898" s="5"/>
      <c r="X898" s="5">
        <f>SUM(V898:W898)</f>
        <v>37320</v>
      </c>
      <c r="Y898" s="5"/>
      <c r="Z898" s="5">
        <f>SUM(X898:Y898)</f>
        <v>37320</v>
      </c>
      <c r="AA898" s="5"/>
      <c r="AB898" s="5">
        <f>SUM(Z898:AA898)</f>
        <v>37320</v>
      </c>
      <c r="AC898" s="5"/>
      <c r="AD898" s="5">
        <f>SUM(AB898:AC898)</f>
        <v>37320</v>
      </c>
      <c r="AE898" s="5">
        <v>37320</v>
      </c>
      <c r="AF898" s="5"/>
      <c r="AG898" s="5">
        <f>SUM(AE898:AF898)</f>
        <v>37320</v>
      </c>
      <c r="AH898" s="5"/>
      <c r="AI898" s="5">
        <f>SUM(AG898:AH898)</f>
        <v>37320</v>
      </c>
      <c r="AJ898" s="5"/>
      <c r="AK898" s="5">
        <f>SUM(AI898:AJ898)</f>
        <v>37320</v>
      </c>
      <c r="AL898" s="5"/>
      <c r="AM898" s="5">
        <f>SUM(AK898:AL898)</f>
        <v>37320</v>
      </c>
    </row>
    <row r="899" spans="1:39" ht="15.75" outlineLevel="5" x14ac:dyDescent="0.2">
      <c r="A899" s="137" t="s">
        <v>441</v>
      </c>
      <c r="B899" s="137" t="s">
        <v>457</v>
      </c>
      <c r="C899" s="137" t="s">
        <v>465</v>
      </c>
      <c r="D899" s="137"/>
      <c r="E899" s="13" t="s">
        <v>466</v>
      </c>
      <c r="F899" s="4">
        <f t="shared" ref="F899:AM899" si="702">F900</f>
        <v>23127</v>
      </c>
      <c r="G899" s="4">
        <f t="shared" si="702"/>
        <v>0</v>
      </c>
      <c r="H899" s="4">
        <f t="shared" si="702"/>
        <v>23127</v>
      </c>
      <c r="I899" s="4">
        <f t="shared" si="702"/>
        <v>0</v>
      </c>
      <c r="J899" s="4">
        <f t="shared" si="702"/>
        <v>0</v>
      </c>
      <c r="K899" s="4">
        <f t="shared" si="702"/>
        <v>0</v>
      </c>
      <c r="L899" s="4">
        <f t="shared" si="702"/>
        <v>23127</v>
      </c>
      <c r="M899" s="4">
        <f t="shared" si="702"/>
        <v>0</v>
      </c>
      <c r="N899" s="4">
        <f t="shared" si="702"/>
        <v>23127</v>
      </c>
      <c r="O899" s="4">
        <f t="shared" si="702"/>
        <v>0</v>
      </c>
      <c r="P899" s="4">
        <f t="shared" si="702"/>
        <v>0</v>
      </c>
      <c r="Q899" s="4">
        <f t="shared" si="702"/>
        <v>23127</v>
      </c>
      <c r="R899" s="4">
        <f t="shared" si="702"/>
        <v>3600</v>
      </c>
      <c r="S899" s="4">
        <f t="shared" si="702"/>
        <v>26727</v>
      </c>
      <c r="T899" s="4">
        <f t="shared" si="702"/>
        <v>21970</v>
      </c>
      <c r="U899" s="4">
        <f t="shared" si="702"/>
        <v>0</v>
      </c>
      <c r="V899" s="4">
        <f t="shared" si="702"/>
        <v>21970</v>
      </c>
      <c r="W899" s="4">
        <f t="shared" si="702"/>
        <v>0</v>
      </c>
      <c r="X899" s="4">
        <f t="shared" si="702"/>
        <v>21970</v>
      </c>
      <c r="Y899" s="4">
        <f t="shared" si="702"/>
        <v>0</v>
      </c>
      <c r="Z899" s="4">
        <f t="shared" si="702"/>
        <v>21970</v>
      </c>
      <c r="AA899" s="4">
        <f t="shared" si="702"/>
        <v>0</v>
      </c>
      <c r="AB899" s="4">
        <f t="shared" si="702"/>
        <v>21970</v>
      </c>
      <c r="AC899" s="4">
        <f t="shared" si="702"/>
        <v>0</v>
      </c>
      <c r="AD899" s="4">
        <f t="shared" si="702"/>
        <v>21970</v>
      </c>
      <c r="AE899" s="4">
        <f t="shared" si="702"/>
        <v>21970</v>
      </c>
      <c r="AF899" s="4">
        <f t="shared" si="702"/>
        <v>0</v>
      </c>
      <c r="AG899" s="4">
        <f t="shared" si="702"/>
        <v>21970</v>
      </c>
      <c r="AH899" s="4">
        <f t="shared" si="702"/>
        <v>0</v>
      </c>
      <c r="AI899" s="4">
        <f t="shared" si="702"/>
        <v>21970</v>
      </c>
      <c r="AJ899" s="4">
        <f t="shared" si="702"/>
        <v>0</v>
      </c>
      <c r="AK899" s="4">
        <f t="shared" si="702"/>
        <v>21970</v>
      </c>
      <c r="AL899" s="4">
        <f t="shared" si="702"/>
        <v>0</v>
      </c>
      <c r="AM899" s="4">
        <f t="shared" si="702"/>
        <v>21970</v>
      </c>
    </row>
    <row r="900" spans="1:39" ht="31.5" outlineLevel="7" x14ac:dyDescent="0.2">
      <c r="A900" s="138" t="s">
        <v>441</v>
      </c>
      <c r="B900" s="138" t="s">
        <v>457</v>
      </c>
      <c r="C900" s="138" t="s">
        <v>465</v>
      </c>
      <c r="D900" s="138" t="s">
        <v>92</v>
      </c>
      <c r="E900" s="11" t="s">
        <v>93</v>
      </c>
      <c r="F900" s="5">
        <v>23127</v>
      </c>
      <c r="G900" s="5"/>
      <c r="H900" s="5">
        <f>SUM(F900:G900)</f>
        <v>23127</v>
      </c>
      <c r="I900" s="5"/>
      <c r="J900" s="5"/>
      <c r="K900" s="5"/>
      <c r="L900" s="5">
        <f>SUM(H900:K900)</f>
        <v>23127</v>
      </c>
      <c r="M900" s="5"/>
      <c r="N900" s="5">
        <f>SUM(L900:M900)</f>
        <v>23127</v>
      </c>
      <c r="O900" s="5"/>
      <c r="P900" s="5"/>
      <c r="Q900" s="5">
        <f>SUM(N900:P900)</f>
        <v>23127</v>
      </c>
      <c r="R900" s="5">
        <v>3600</v>
      </c>
      <c r="S900" s="5">
        <f>SUM(Q900:R900)</f>
        <v>26727</v>
      </c>
      <c r="T900" s="5">
        <v>21970</v>
      </c>
      <c r="U900" s="5"/>
      <c r="V900" s="5">
        <f>SUM(T900:U900)</f>
        <v>21970</v>
      </c>
      <c r="W900" s="5"/>
      <c r="X900" s="5">
        <f>SUM(V900:W900)</f>
        <v>21970</v>
      </c>
      <c r="Y900" s="5"/>
      <c r="Z900" s="5">
        <f>SUM(X900:Y900)</f>
        <v>21970</v>
      </c>
      <c r="AA900" s="5"/>
      <c r="AB900" s="5">
        <f>SUM(Z900:AA900)</f>
        <v>21970</v>
      </c>
      <c r="AC900" s="5"/>
      <c r="AD900" s="5">
        <f>SUM(AB900:AC900)</f>
        <v>21970</v>
      </c>
      <c r="AE900" s="5">
        <v>21970</v>
      </c>
      <c r="AF900" s="5"/>
      <c r="AG900" s="5">
        <f>SUM(AE900:AF900)</f>
        <v>21970</v>
      </c>
      <c r="AH900" s="5"/>
      <c r="AI900" s="5">
        <f>SUM(AG900:AH900)</f>
        <v>21970</v>
      </c>
      <c r="AJ900" s="5"/>
      <c r="AK900" s="5">
        <f>SUM(AI900:AJ900)</f>
        <v>21970</v>
      </c>
      <c r="AL900" s="5"/>
      <c r="AM900" s="5">
        <f>SUM(AK900:AL900)</f>
        <v>21970</v>
      </c>
    </row>
    <row r="901" spans="1:39" ht="31.5" hidden="1" outlineLevel="5" x14ac:dyDescent="0.2">
      <c r="A901" s="137" t="s">
        <v>441</v>
      </c>
      <c r="B901" s="137" t="s">
        <v>457</v>
      </c>
      <c r="C901" s="137" t="s">
        <v>467</v>
      </c>
      <c r="D901" s="137"/>
      <c r="E901" s="13" t="s">
        <v>468</v>
      </c>
      <c r="F901" s="4">
        <f t="shared" ref="F901:AM901" si="703">F902</f>
        <v>38556.1</v>
      </c>
      <c r="G901" s="4">
        <f t="shared" si="703"/>
        <v>0</v>
      </c>
      <c r="H901" s="4">
        <f t="shared" si="703"/>
        <v>38556.1</v>
      </c>
      <c r="I901" s="4">
        <f t="shared" si="703"/>
        <v>0</v>
      </c>
      <c r="J901" s="4">
        <f t="shared" si="703"/>
        <v>0</v>
      </c>
      <c r="K901" s="4">
        <f t="shared" si="703"/>
        <v>0</v>
      </c>
      <c r="L901" s="4">
        <f t="shared" si="703"/>
        <v>38556.1</v>
      </c>
      <c r="M901" s="4">
        <f t="shared" si="703"/>
        <v>0</v>
      </c>
      <c r="N901" s="4">
        <f t="shared" si="703"/>
        <v>38556.1</v>
      </c>
      <c r="O901" s="4">
        <f t="shared" si="703"/>
        <v>0</v>
      </c>
      <c r="P901" s="4">
        <f t="shared" si="703"/>
        <v>0</v>
      </c>
      <c r="Q901" s="4">
        <f t="shared" si="703"/>
        <v>38556.1</v>
      </c>
      <c r="R901" s="4">
        <f t="shared" si="703"/>
        <v>0</v>
      </c>
      <c r="S901" s="4">
        <f t="shared" si="703"/>
        <v>38556.1</v>
      </c>
      <c r="T901" s="4">
        <f t="shared" si="703"/>
        <v>36630</v>
      </c>
      <c r="U901" s="4">
        <f t="shared" si="703"/>
        <v>0</v>
      </c>
      <c r="V901" s="4">
        <f t="shared" si="703"/>
        <v>36630</v>
      </c>
      <c r="W901" s="4">
        <f t="shared" si="703"/>
        <v>0</v>
      </c>
      <c r="X901" s="4">
        <f t="shared" si="703"/>
        <v>36630</v>
      </c>
      <c r="Y901" s="4">
        <f t="shared" si="703"/>
        <v>0</v>
      </c>
      <c r="Z901" s="4">
        <f t="shared" si="703"/>
        <v>36630</v>
      </c>
      <c r="AA901" s="4">
        <f t="shared" si="703"/>
        <v>0</v>
      </c>
      <c r="AB901" s="4">
        <f t="shared" si="703"/>
        <v>36630</v>
      </c>
      <c r="AC901" s="4">
        <f t="shared" si="703"/>
        <v>0</v>
      </c>
      <c r="AD901" s="4">
        <f t="shared" si="703"/>
        <v>36630</v>
      </c>
      <c r="AE901" s="4">
        <f t="shared" si="703"/>
        <v>36630</v>
      </c>
      <c r="AF901" s="4">
        <f t="shared" si="703"/>
        <v>0</v>
      </c>
      <c r="AG901" s="4">
        <f t="shared" si="703"/>
        <v>36630</v>
      </c>
      <c r="AH901" s="4">
        <f t="shared" si="703"/>
        <v>0</v>
      </c>
      <c r="AI901" s="4">
        <f t="shared" si="703"/>
        <v>36630</v>
      </c>
      <c r="AJ901" s="4">
        <f t="shared" si="703"/>
        <v>0</v>
      </c>
      <c r="AK901" s="4">
        <f t="shared" si="703"/>
        <v>36630</v>
      </c>
      <c r="AL901" s="4">
        <f t="shared" si="703"/>
        <v>0</v>
      </c>
      <c r="AM901" s="4">
        <f t="shared" si="703"/>
        <v>36630</v>
      </c>
    </row>
    <row r="902" spans="1:39" ht="31.5" hidden="1" outlineLevel="7" x14ac:dyDescent="0.2">
      <c r="A902" s="138" t="s">
        <v>441</v>
      </c>
      <c r="B902" s="138" t="s">
        <v>457</v>
      </c>
      <c r="C902" s="138" t="s">
        <v>467</v>
      </c>
      <c r="D902" s="138" t="s">
        <v>92</v>
      </c>
      <c r="E902" s="11" t="s">
        <v>93</v>
      </c>
      <c r="F902" s="5">
        <v>38556.1</v>
      </c>
      <c r="G902" s="5"/>
      <c r="H902" s="5">
        <f>SUM(F902:G902)</f>
        <v>38556.1</v>
      </c>
      <c r="I902" s="5"/>
      <c r="J902" s="5"/>
      <c r="K902" s="5"/>
      <c r="L902" s="5">
        <f>SUM(H902:K902)</f>
        <v>38556.1</v>
      </c>
      <c r="M902" s="5"/>
      <c r="N902" s="5">
        <f>SUM(L902:M902)</f>
        <v>38556.1</v>
      </c>
      <c r="O902" s="5"/>
      <c r="P902" s="5"/>
      <c r="Q902" s="5">
        <f>SUM(N902:P902)</f>
        <v>38556.1</v>
      </c>
      <c r="R902" s="5"/>
      <c r="S902" s="5">
        <f>SUM(Q902:R902)</f>
        <v>38556.1</v>
      </c>
      <c r="T902" s="5">
        <v>36630</v>
      </c>
      <c r="U902" s="5"/>
      <c r="V902" s="5">
        <f>SUM(T902:U902)</f>
        <v>36630</v>
      </c>
      <c r="W902" s="5"/>
      <c r="X902" s="5">
        <f>SUM(V902:W902)</f>
        <v>36630</v>
      </c>
      <c r="Y902" s="5"/>
      <c r="Z902" s="5">
        <f>SUM(X902:Y902)</f>
        <v>36630</v>
      </c>
      <c r="AA902" s="5"/>
      <c r="AB902" s="5">
        <f>SUM(Z902:AA902)</f>
        <v>36630</v>
      </c>
      <c r="AC902" s="5"/>
      <c r="AD902" s="5">
        <f>SUM(AB902:AC902)</f>
        <v>36630</v>
      </c>
      <c r="AE902" s="5">
        <v>36630</v>
      </c>
      <c r="AF902" s="5"/>
      <c r="AG902" s="5">
        <f>SUM(AE902:AF902)</f>
        <v>36630</v>
      </c>
      <c r="AH902" s="5"/>
      <c r="AI902" s="5">
        <f>SUM(AG902:AH902)</f>
        <v>36630</v>
      </c>
      <c r="AJ902" s="5"/>
      <c r="AK902" s="5">
        <f>SUM(AI902:AJ902)</f>
        <v>36630</v>
      </c>
      <c r="AL902" s="5"/>
      <c r="AM902" s="5">
        <f>SUM(AK902:AL902)</f>
        <v>36630</v>
      </c>
    </row>
    <row r="903" spans="1:39" ht="36" hidden="1" customHeight="1" outlineLevel="5" x14ac:dyDescent="0.2">
      <c r="A903" s="137" t="s">
        <v>441</v>
      </c>
      <c r="B903" s="137" t="s">
        <v>457</v>
      </c>
      <c r="C903" s="137" t="s">
        <v>469</v>
      </c>
      <c r="D903" s="137"/>
      <c r="E903" s="13" t="s">
        <v>470</v>
      </c>
      <c r="F903" s="4">
        <f t="shared" ref="F903:AM903" si="704">F904</f>
        <v>50</v>
      </c>
      <c r="G903" s="4">
        <f t="shared" si="704"/>
        <v>0</v>
      </c>
      <c r="H903" s="4">
        <f t="shared" si="704"/>
        <v>50</v>
      </c>
      <c r="I903" s="4">
        <f t="shared" si="704"/>
        <v>0</v>
      </c>
      <c r="J903" s="4">
        <f t="shared" si="704"/>
        <v>0</v>
      </c>
      <c r="K903" s="4">
        <f t="shared" si="704"/>
        <v>0</v>
      </c>
      <c r="L903" s="4">
        <f t="shared" si="704"/>
        <v>50</v>
      </c>
      <c r="M903" s="4">
        <f t="shared" si="704"/>
        <v>0</v>
      </c>
      <c r="N903" s="4">
        <f t="shared" si="704"/>
        <v>50</v>
      </c>
      <c r="O903" s="4">
        <f t="shared" si="704"/>
        <v>0</v>
      </c>
      <c r="P903" s="4">
        <f t="shared" si="704"/>
        <v>0</v>
      </c>
      <c r="Q903" s="4">
        <f t="shared" si="704"/>
        <v>50</v>
      </c>
      <c r="R903" s="4">
        <f t="shared" si="704"/>
        <v>0</v>
      </c>
      <c r="S903" s="4">
        <f t="shared" si="704"/>
        <v>50</v>
      </c>
      <c r="T903" s="4">
        <f t="shared" si="704"/>
        <v>50</v>
      </c>
      <c r="U903" s="4">
        <f t="shared" si="704"/>
        <v>0</v>
      </c>
      <c r="V903" s="4">
        <f t="shared" si="704"/>
        <v>50</v>
      </c>
      <c r="W903" s="4">
        <f t="shared" si="704"/>
        <v>0</v>
      </c>
      <c r="X903" s="4">
        <f t="shared" si="704"/>
        <v>50</v>
      </c>
      <c r="Y903" s="4">
        <f t="shared" si="704"/>
        <v>0</v>
      </c>
      <c r="Z903" s="4">
        <f t="shared" si="704"/>
        <v>50</v>
      </c>
      <c r="AA903" s="4">
        <f t="shared" si="704"/>
        <v>0</v>
      </c>
      <c r="AB903" s="4">
        <f t="shared" si="704"/>
        <v>50</v>
      </c>
      <c r="AC903" s="4">
        <f t="shared" si="704"/>
        <v>0</v>
      </c>
      <c r="AD903" s="4">
        <f t="shared" si="704"/>
        <v>50</v>
      </c>
      <c r="AE903" s="4">
        <f t="shared" si="704"/>
        <v>50</v>
      </c>
      <c r="AF903" s="4">
        <f t="shared" si="704"/>
        <v>0</v>
      </c>
      <c r="AG903" s="4">
        <f t="shared" si="704"/>
        <v>50</v>
      </c>
      <c r="AH903" s="4">
        <f t="shared" si="704"/>
        <v>0</v>
      </c>
      <c r="AI903" s="4">
        <f t="shared" si="704"/>
        <v>50</v>
      </c>
      <c r="AJ903" s="4">
        <f t="shared" si="704"/>
        <v>0</v>
      </c>
      <c r="AK903" s="4">
        <f t="shared" si="704"/>
        <v>50</v>
      </c>
      <c r="AL903" s="4">
        <f t="shared" si="704"/>
        <v>0</v>
      </c>
      <c r="AM903" s="4">
        <f t="shared" si="704"/>
        <v>50</v>
      </c>
    </row>
    <row r="904" spans="1:39" ht="31.5" hidden="1" outlineLevel="7" x14ac:dyDescent="0.2">
      <c r="A904" s="138" t="s">
        <v>441</v>
      </c>
      <c r="B904" s="138" t="s">
        <v>457</v>
      </c>
      <c r="C904" s="138" t="s">
        <v>469</v>
      </c>
      <c r="D904" s="138" t="s">
        <v>92</v>
      </c>
      <c r="E904" s="11" t="s">
        <v>93</v>
      </c>
      <c r="F904" s="5">
        <v>50</v>
      </c>
      <c r="G904" s="5"/>
      <c r="H904" s="5">
        <f>SUM(F904:G904)</f>
        <v>50</v>
      </c>
      <c r="I904" s="5"/>
      <c r="J904" s="5"/>
      <c r="K904" s="5"/>
      <c r="L904" s="5">
        <f>SUM(H904:K904)</f>
        <v>50</v>
      </c>
      <c r="M904" s="5"/>
      <c r="N904" s="5">
        <f>SUM(L904:M904)</f>
        <v>50</v>
      </c>
      <c r="O904" s="5"/>
      <c r="P904" s="5"/>
      <c r="Q904" s="5">
        <f>SUM(N904:P904)</f>
        <v>50</v>
      </c>
      <c r="R904" s="5"/>
      <c r="S904" s="5">
        <f>SUM(Q904:R904)</f>
        <v>50</v>
      </c>
      <c r="T904" s="5">
        <v>50</v>
      </c>
      <c r="U904" s="5"/>
      <c r="V904" s="5">
        <f>SUM(T904:U904)</f>
        <v>50</v>
      </c>
      <c r="W904" s="5"/>
      <c r="X904" s="5">
        <f>SUM(V904:W904)</f>
        <v>50</v>
      </c>
      <c r="Y904" s="5"/>
      <c r="Z904" s="5">
        <f>SUM(X904:Y904)</f>
        <v>50</v>
      </c>
      <c r="AA904" s="5"/>
      <c r="AB904" s="5">
        <f>SUM(Z904:AA904)</f>
        <v>50</v>
      </c>
      <c r="AC904" s="5"/>
      <c r="AD904" s="5">
        <f>SUM(AB904:AC904)</f>
        <v>50</v>
      </c>
      <c r="AE904" s="5">
        <v>50</v>
      </c>
      <c r="AF904" s="5"/>
      <c r="AG904" s="5">
        <f>SUM(AE904:AF904)</f>
        <v>50</v>
      </c>
      <c r="AH904" s="5"/>
      <c r="AI904" s="5">
        <f>SUM(AG904:AH904)</f>
        <v>50</v>
      </c>
      <c r="AJ904" s="5"/>
      <c r="AK904" s="5">
        <f>SUM(AI904:AJ904)</f>
        <v>50</v>
      </c>
      <c r="AL904" s="5"/>
      <c r="AM904" s="5">
        <f>SUM(AK904:AL904)</f>
        <v>50</v>
      </c>
    </row>
    <row r="905" spans="1:39" ht="47.25" hidden="1" outlineLevel="5" x14ac:dyDescent="0.2">
      <c r="A905" s="137" t="s">
        <v>441</v>
      </c>
      <c r="B905" s="137" t="s">
        <v>457</v>
      </c>
      <c r="C905" s="137" t="s">
        <v>471</v>
      </c>
      <c r="D905" s="137"/>
      <c r="E905" s="13" t="s">
        <v>472</v>
      </c>
      <c r="F905" s="4">
        <f t="shared" ref="F905:AM905" si="705">F906</f>
        <v>550</v>
      </c>
      <c r="G905" s="4">
        <f t="shared" si="705"/>
        <v>0</v>
      </c>
      <c r="H905" s="4">
        <f t="shared" si="705"/>
        <v>550</v>
      </c>
      <c r="I905" s="4">
        <f t="shared" si="705"/>
        <v>0</v>
      </c>
      <c r="J905" s="4">
        <f t="shared" si="705"/>
        <v>0</v>
      </c>
      <c r="K905" s="4">
        <f t="shared" si="705"/>
        <v>0</v>
      </c>
      <c r="L905" s="4">
        <f t="shared" si="705"/>
        <v>550</v>
      </c>
      <c r="M905" s="4">
        <f t="shared" si="705"/>
        <v>0</v>
      </c>
      <c r="N905" s="4">
        <f t="shared" si="705"/>
        <v>550</v>
      </c>
      <c r="O905" s="4">
        <f t="shared" si="705"/>
        <v>0</v>
      </c>
      <c r="P905" s="4">
        <f t="shared" si="705"/>
        <v>0</v>
      </c>
      <c r="Q905" s="4">
        <f t="shared" si="705"/>
        <v>550</v>
      </c>
      <c r="R905" s="4">
        <f t="shared" si="705"/>
        <v>0</v>
      </c>
      <c r="S905" s="4">
        <f t="shared" si="705"/>
        <v>550</v>
      </c>
      <c r="T905" s="4">
        <f t="shared" si="705"/>
        <v>550</v>
      </c>
      <c r="U905" s="4">
        <f t="shared" si="705"/>
        <v>0</v>
      </c>
      <c r="V905" s="4">
        <f t="shared" si="705"/>
        <v>550</v>
      </c>
      <c r="W905" s="4">
        <f t="shared" si="705"/>
        <v>0</v>
      </c>
      <c r="X905" s="4">
        <f t="shared" si="705"/>
        <v>550</v>
      </c>
      <c r="Y905" s="4">
        <f t="shared" si="705"/>
        <v>0</v>
      </c>
      <c r="Z905" s="4">
        <f t="shared" si="705"/>
        <v>550</v>
      </c>
      <c r="AA905" s="4">
        <f t="shared" si="705"/>
        <v>0</v>
      </c>
      <c r="AB905" s="4">
        <f t="shared" si="705"/>
        <v>550</v>
      </c>
      <c r="AC905" s="4">
        <f t="shared" si="705"/>
        <v>0</v>
      </c>
      <c r="AD905" s="4">
        <f t="shared" si="705"/>
        <v>550</v>
      </c>
      <c r="AE905" s="4">
        <f t="shared" si="705"/>
        <v>550</v>
      </c>
      <c r="AF905" s="4">
        <f t="shared" si="705"/>
        <v>0</v>
      </c>
      <c r="AG905" s="4">
        <f t="shared" si="705"/>
        <v>550</v>
      </c>
      <c r="AH905" s="4">
        <f t="shared" si="705"/>
        <v>0</v>
      </c>
      <c r="AI905" s="4">
        <f t="shared" si="705"/>
        <v>550</v>
      </c>
      <c r="AJ905" s="4">
        <f t="shared" si="705"/>
        <v>0</v>
      </c>
      <c r="AK905" s="4">
        <f t="shared" si="705"/>
        <v>550</v>
      </c>
      <c r="AL905" s="4">
        <f t="shared" si="705"/>
        <v>0</v>
      </c>
      <c r="AM905" s="4">
        <f t="shared" si="705"/>
        <v>550</v>
      </c>
    </row>
    <row r="906" spans="1:39" ht="31.5" hidden="1" outlineLevel="7" x14ac:dyDescent="0.2">
      <c r="A906" s="138" t="s">
        <v>441</v>
      </c>
      <c r="B906" s="138" t="s">
        <v>457</v>
      </c>
      <c r="C906" s="138" t="s">
        <v>471</v>
      </c>
      <c r="D906" s="138" t="s">
        <v>92</v>
      </c>
      <c r="E906" s="11" t="s">
        <v>93</v>
      </c>
      <c r="F906" s="5">
        <v>550</v>
      </c>
      <c r="G906" s="5"/>
      <c r="H906" s="5">
        <f>SUM(F906:G906)</f>
        <v>550</v>
      </c>
      <c r="I906" s="5"/>
      <c r="J906" s="5"/>
      <c r="K906" s="5"/>
      <c r="L906" s="5">
        <f>SUM(H906:K906)</f>
        <v>550</v>
      </c>
      <c r="M906" s="5"/>
      <c r="N906" s="5">
        <f>SUM(L906:M906)</f>
        <v>550</v>
      </c>
      <c r="O906" s="5"/>
      <c r="P906" s="5"/>
      <c r="Q906" s="5">
        <f>SUM(N906:P906)</f>
        <v>550</v>
      </c>
      <c r="R906" s="5"/>
      <c r="S906" s="5">
        <f>SUM(Q906:R906)</f>
        <v>550</v>
      </c>
      <c r="T906" s="5">
        <v>550</v>
      </c>
      <c r="U906" s="5"/>
      <c r="V906" s="5">
        <f>SUM(T906:U906)</f>
        <v>550</v>
      </c>
      <c r="W906" s="5"/>
      <c r="X906" s="5">
        <f>SUM(V906:W906)</f>
        <v>550</v>
      </c>
      <c r="Y906" s="5"/>
      <c r="Z906" s="5">
        <f>SUM(X906:Y906)</f>
        <v>550</v>
      </c>
      <c r="AA906" s="5"/>
      <c r="AB906" s="5">
        <f>SUM(Z906:AA906)</f>
        <v>550</v>
      </c>
      <c r="AC906" s="5"/>
      <c r="AD906" s="5">
        <f>SUM(AB906:AC906)</f>
        <v>550</v>
      </c>
      <c r="AE906" s="5">
        <v>550</v>
      </c>
      <c r="AF906" s="5"/>
      <c r="AG906" s="5">
        <f>SUM(AE906:AF906)</f>
        <v>550</v>
      </c>
      <c r="AH906" s="5"/>
      <c r="AI906" s="5">
        <f>SUM(AG906:AH906)</f>
        <v>550</v>
      </c>
      <c r="AJ906" s="5"/>
      <c r="AK906" s="5">
        <f>SUM(AI906:AJ906)</f>
        <v>550</v>
      </c>
      <c r="AL906" s="5"/>
      <c r="AM906" s="5">
        <f>SUM(AK906:AL906)</f>
        <v>550</v>
      </c>
    </row>
    <row r="907" spans="1:39" ht="31.5" hidden="1" outlineLevel="7" x14ac:dyDescent="0.2">
      <c r="A907" s="137" t="s">
        <v>441</v>
      </c>
      <c r="B907" s="137" t="s">
        <v>457</v>
      </c>
      <c r="C907" s="7" t="s">
        <v>84</v>
      </c>
      <c r="D907" s="7" t="s">
        <v>663</v>
      </c>
      <c r="E907" s="21" t="s">
        <v>85</v>
      </c>
      <c r="F907" s="5"/>
      <c r="G907" s="5"/>
      <c r="H907" s="5"/>
      <c r="I907" s="37">
        <f>I908</f>
        <v>216.64760000000001</v>
      </c>
      <c r="J907" s="5"/>
      <c r="K907" s="37">
        <f t="shared" ref="K907:S908" si="706">K908</f>
        <v>54.161900000000003</v>
      </c>
      <c r="L907" s="37">
        <f t="shared" si="706"/>
        <v>270.80950000000001</v>
      </c>
      <c r="M907" s="37">
        <f t="shared" si="706"/>
        <v>0</v>
      </c>
      <c r="N907" s="37">
        <f t="shared" si="706"/>
        <v>270.80950000000001</v>
      </c>
      <c r="O907" s="37">
        <f t="shared" si="706"/>
        <v>0</v>
      </c>
      <c r="P907" s="37">
        <f t="shared" si="706"/>
        <v>0</v>
      </c>
      <c r="Q907" s="37">
        <f t="shared" si="706"/>
        <v>270.80950000000001</v>
      </c>
      <c r="R907" s="37">
        <f t="shared" si="706"/>
        <v>0</v>
      </c>
      <c r="S907" s="37">
        <f t="shared" si="706"/>
        <v>270.80950000000001</v>
      </c>
      <c r="T907" s="5"/>
      <c r="U907" s="5"/>
      <c r="V907" s="5"/>
      <c r="W907" s="5"/>
      <c r="X907" s="5"/>
      <c r="Y907" s="37">
        <f t="shared" ref="Y907:AD908" si="707">Y908</f>
        <v>0</v>
      </c>
      <c r="Z907" s="37">
        <f t="shared" si="707"/>
        <v>0</v>
      </c>
      <c r="AA907" s="37">
        <f t="shared" si="707"/>
        <v>0</v>
      </c>
      <c r="AB907" s="37">
        <f t="shared" si="707"/>
        <v>0</v>
      </c>
      <c r="AC907" s="37">
        <f t="shared" si="707"/>
        <v>0</v>
      </c>
      <c r="AD907" s="37">
        <f t="shared" si="707"/>
        <v>0</v>
      </c>
      <c r="AE907" s="5"/>
      <c r="AF907" s="5"/>
      <c r="AG907" s="5"/>
      <c r="AH907" s="5"/>
      <c r="AI907" s="5"/>
      <c r="AJ907" s="37">
        <f t="shared" ref="AJ907:AM908" si="708">AJ908</f>
        <v>0</v>
      </c>
      <c r="AK907" s="37">
        <f t="shared" si="708"/>
        <v>0</v>
      </c>
      <c r="AL907" s="37">
        <f t="shared" si="708"/>
        <v>0</v>
      </c>
      <c r="AM907" s="37">
        <f t="shared" si="708"/>
        <v>0</v>
      </c>
    </row>
    <row r="908" spans="1:39" ht="31.5" hidden="1" outlineLevel="7" x14ac:dyDescent="0.2">
      <c r="A908" s="137" t="s">
        <v>441</v>
      </c>
      <c r="B908" s="137" t="s">
        <v>457</v>
      </c>
      <c r="C908" s="7" t="s">
        <v>86</v>
      </c>
      <c r="D908" s="7" t="s">
        <v>663</v>
      </c>
      <c r="E908" s="21" t="s">
        <v>87</v>
      </c>
      <c r="F908" s="5"/>
      <c r="G908" s="5"/>
      <c r="H908" s="5"/>
      <c r="I908" s="37">
        <f>I909</f>
        <v>216.64760000000001</v>
      </c>
      <c r="J908" s="5"/>
      <c r="K908" s="37">
        <f t="shared" si="706"/>
        <v>54.161900000000003</v>
      </c>
      <c r="L908" s="37">
        <f t="shared" si="706"/>
        <v>270.80950000000001</v>
      </c>
      <c r="M908" s="37">
        <f t="shared" si="706"/>
        <v>0</v>
      </c>
      <c r="N908" s="37">
        <f t="shared" si="706"/>
        <v>270.80950000000001</v>
      </c>
      <c r="O908" s="37">
        <f t="shared" si="706"/>
        <v>0</v>
      </c>
      <c r="P908" s="37">
        <f t="shared" si="706"/>
        <v>0</v>
      </c>
      <c r="Q908" s="37">
        <f t="shared" si="706"/>
        <v>270.80950000000001</v>
      </c>
      <c r="R908" s="37">
        <f t="shared" si="706"/>
        <v>0</v>
      </c>
      <c r="S908" s="37">
        <f t="shared" si="706"/>
        <v>270.80950000000001</v>
      </c>
      <c r="T908" s="5"/>
      <c r="U908" s="5"/>
      <c r="V908" s="5"/>
      <c r="W908" s="5"/>
      <c r="X908" s="5"/>
      <c r="Y908" s="37">
        <f t="shared" si="707"/>
        <v>0</v>
      </c>
      <c r="Z908" s="37">
        <f t="shared" si="707"/>
        <v>0</v>
      </c>
      <c r="AA908" s="37">
        <f t="shared" si="707"/>
        <v>0</v>
      </c>
      <c r="AB908" s="37">
        <f t="shared" si="707"/>
        <v>0</v>
      </c>
      <c r="AC908" s="37">
        <f t="shared" si="707"/>
        <v>0</v>
      </c>
      <c r="AD908" s="37">
        <f t="shared" si="707"/>
        <v>0</v>
      </c>
      <c r="AE908" s="5"/>
      <c r="AF908" s="5"/>
      <c r="AG908" s="5"/>
      <c r="AH908" s="5"/>
      <c r="AI908" s="5"/>
      <c r="AJ908" s="37">
        <f t="shared" si="708"/>
        <v>0</v>
      </c>
      <c r="AK908" s="37">
        <f t="shared" si="708"/>
        <v>0</v>
      </c>
      <c r="AL908" s="37">
        <f t="shared" si="708"/>
        <v>0</v>
      </c>
      <c r="AM908" s="37">
        <f t="shared" si="708"/>
        <v>0</v>
      </c>
    </row>
    <row r="909" spans="1:39" ht="31.5" hidden="1" outlineLevel="7" x14ac:dyDescent="0.2">
      <c r="A909" s="137" t="s">
        <v>441</v>
      </c>
      <c r="B909" s="137" t="s">
        <v>457</v>
      </c>
      <c r="C909" s="7" t="s">
        <v>88</v>
      </c>
      <c r="D909" s="7"/>
      <c r="E909" s="21" t="s">
        <v>664</v>
      </c>
      <c r="F909" s="5"/>
      <c r="G909" s="5"/>
      <c r="H909" s="5"/>
      <c r="I909" s="37">
        <f>I912+I914+I910</f>
        <v>216.64760000000001</v>
      </c>
      <c r="J909" s="5"/>
      <c r="K909" s="37">
        <f t="shared" ref="K909:S909" si="709">K912+K914+K910</f>
        <v>54.161900000000003</v>
      </c>
      <c r="L909" s="37">
        <f t="shared" si="709"/>
        <v>270.80950000000001</v>
      </c>
      <c r="M909" s="37">
        <f t="shared" si="709"/>
        <v>0</v>
      </c>
      <c r="N909" s="37">
        <f t="shared" si="709"/>
        <v>270.80950000000001</v>
      </c>
      <c r="O909" s="37">
        <f t="shared" si="709"/>
        <v>0</v>
      </c>
      <c r="P909" s="37">
        <f t="shared" si="709"/>
        <v>0</v>
      </c>
      <c r="Q909" s="37">
        <f t="shared" si="709"/>
        <v>270.80950000000001</v>
      </c>
      <c r="R909" s="37">
        <f t="shared" si="709"/>
        <v>0</v>
      </c>
      <c r="S909" s="37">
        <f t="shared" si="709"/>
        <v>270.80950000000001</v>
      </c>
      <c r="T909" s="5"/>
      <c r="U909" s="5"/>
      <c r="V909" s="5"/>
      <c r="W909" s="5"/>
      <c r="X909" s="5"/>
      <c r="Y909" s="37">
        <f t="shared" ref="Y909:AD909" si="710">Y912+Y914+Y910</f>
        <v>0</v>
      </c>
      <c r="Z909" s="37">
        <f t="shared" si="710"/>
        <v>0</v>
      </c>
      <c r="AA909" s="37">
        <f t="shared" si="710"/>
        <v>0</v>
      </c>
      <c r="AB909" s="37">
        <f t="shared" si="710"/>
        <v>0</v>
      </c>
      <c r="AC909" s="37">
        <f t="shared" si="710"/>
        <v>0</v>
      </c>
      <c r="AD909" s="37">
        <f t="shared" si="710"/>
        <v>0</v>
      </c>
      <c r="AE909" s="5"/>
      <c r="AF909" s="5"/>
      <c r="AG909" s="5"/>
      <c r="AH909" s="5"/>
      <c r="AI909" s="5"/>
      <c r="AJ909" s="37">
        <f>AJ912+AJ914+AJ910</f>
        <v>0</v>
      </c>
      <c r="AK909" s="37">
        <f>AK912+AK914+AK910</f>
        <v>0</v>
      </c>
      <c r="AL909" s="37">
        <f>AL912+AL914+AL910</f>
        <v>0</v>
      </c>
      <c r="AM909" s="37">
        <f>AM912+AM914+AM910</f>
        <v>0</v>
      </c>
    </row>
    <row r="910" spans="1:39" ht="31.5" hidden="1" outlineLevel="7" x14ac:dyDescent="0.2">
      <c r="A910" s="137" t="s">
        <v>441</v>
      </c>
      <c r="B910" s="137" t="s">
        <v>457</v>
      </c>
      <c r="C910" s="7" t="s">
        <v>643</v>
      </c>
      <c r="D910" s="7"/>
      <c r="E910" s="36" t="s">
        <v>665</v>
      </c>
      <c r="F910" s="5"/>
      <c r="G910" s="5"/>
      <c r="H910" s="5"/>
      <c r="I910" s="38">
        <f>I911</f>
        <v>0</v>
      </c>
      <c r="J910" s="5"/>
      <c r="K910" s="38">
        <f t="shared" ref="K910:S910" si="711">K911</f>
        <v>27.080950000000001</v>
      </c>
      <c r="L910" s="38">
        <f t="shared" si="711"/>
        <v>27.080950000000001</v>
      </c>
      <c r="M910" s="38">
        <f t="shared" si="711"/>
        <v>0</v>
      </c>
      <c r="N910" s="38">
        <f t="shared" si="711"/>
        <v>27.080950000000001</v>
      </c>
      <c r="O910" s="38">
        <f t="shared" si="711"/>
        <v>0</v>
      </c>
      <c r="P910" s="38">
        <f t="shared" si="711"/>
        <v>0</v>
      </c>
      <c r="Q910" s="38">
        <f t="shared" si="711"/>
        <v>27.080950000000001</v>
      </c>
      <c r="R910" s="38">
        <f t="shared" si="711"/>
        <v>0</v>
      </c>
      <c r="S910" s="38">
        <f t="shared" si="711"/>
        <v>27.080950000000001</v>
      </c>
      <c r="T910" s="5"/>
      <c r="U910" s="5"/>
      <c r="V910" s="5"/>
      <c r="W910" s="5"/>
      <c r="X910" s="5"/>
      <c r="Y910" s="38">
        <f t="shared" ref="Y910:AD910" si="712">Y911</f>
        <v>0</v>
      </c>
      <c r="Z910" s="38">
        <f t="shared" si="712"/>
        <v>0</v>
      </c>
      <c r="AA910" s="38">
        <f t="shared" si="712"/>
        <v>0</v>
      </c>
      <c r="AB910" s="38">
        <f t="shared" si="712"/>
        <v>0</v>
      </c>
      <c r="AC910" s="38">
        <f t="shared" si="712"/>
        <v>0</v>
      </c>
      <c r="AD910" s="38">
        <f t="shared" si="712"/>
        <v>0</v>
      </c>
      <c r="AE910" s="5"/>
      <c r="AF910" s="5"/>
      <c r="AG910" s="5"/>
      <c r="AH910" s="5"/>
      <c r="AI910" s="5"/>
      <c r="AJ910" s="38">
        <f>AJ911</f>
        <v>0</v>
      </c>
      <c r="AK910" s="38">
        <f>AK911</f>
        <v>0</v>
      </c>
      <c r="AL910" s="38">
        <f>AL911</f>
        <v>0</v>
      </c>
      <c r="AM910" s="38">
        <f>AM911</f>
        <v>0</v>
      </c>
    </row>
    <row r="911" spans="1:39" ht="31.5" hidden="1" outlineLevel="7" x14ac:dyDescent="0.2">
      <c r="A911" s="138" t="s">
        <v>441</v>
      </c>
      <c r="B911" s="138" t="s">
        <v>457</v>
      </c>
      <c r="C911" s="6" t="s">
        <v>643</v>
      </c>
      <c r="D911" s="6" t="s">
        <v>92</v>
      </c>
      <c r="E911" s="20" t="s">
        <v>584</v>
      </c>
      <c r="F911" s="5"/>
      <c r="G911" s="5"/>
      <c r="H911" s="5"/>
      <c r="I911" s="59"/>
      <c r="J911" s="5"/>
      <c r="K911" s="59">
        <v>27.080950000000001</v>
      </c>
      <c r="L911" s="16">
        <f>SUM(H911:K911)</f>
        <v>27.080950000000001</v>
      </c>
      <c r="M911" s="59"/>
      <c r="N911" s="16">
        <f>SUM(L911:M911)</f>
        <v>27.080950000000001</v>
      </c>
      <c r="O911" s="59"/>
      <c r="P911" s="59"/>
      <c r="Q911" s="16">
        <f>SUM(N911:P911)</f>
        <v>27.080950000000001</v>
      </c>
      <c r="R911" s="59"/>
      <c r="S911" s="16">
        <f>SUM(Q911:R911)</f>
        <v>27.080950000000001</v>
      </c>
      <c r="T911" s="5"/>
      <c r="U911" s="5"/>
      <c r="V911" s="5"/>
      <c r="W911" s="5"/>
      <c r="X911" s="5"/>
      <c r="Y911" s="59"/>
      <c r="Z911" s="16">
        <f>SUM(X911:Y911)</f>
        <v>0</v>
      </c>
      <c r="AA911" s="59"/>
      <c r="AB911" s="16">
        <f>SUM(Z911:AA911)</f>
        <v>0</v>
      </c>
      <c r="AC911" s="59"/>
      <c r="AD911" s="16">
        <f>SUM(AB911:AC911)</f>
        <v>0</v>
      </c>
      <c r="AE911" s="5"/>
      <c r="AF911" s="5"/>
      <c r="AG911" s="5"/>
      <c r="AH911" s="5"/>
      <c r="AI911" s="5"/>
      <c r="AJ911" s="59"/>
      <c r="AK911" s="16">
        <f>SUM(AI911:AJ911)</f>
        <v>0</v>
      </c>
      <c r="AL911" s="59"/>
      <c r="AM911" s="16">
        <f>SUM(AK911:AL911)</f>
        <v>0</v>
      </c>
    </row>
    <row r="912" spans="1:39" ht="31.5" hidden="1" outlineLevel="7" x14ac:dyDescent="0.2">
      <c r="A912" s="137" t="s">
        <v>441</v>
      </c>
      <c r="B912" s="137" t="s">
        <v>457</v>
      </c>
      <c r="C912" s="7" t="s">
        <v>643</v>
      </c>
      <c r="D912" s="7"/>
      <c r="E912" s="36" t="s">
        <v>666</v>
      </c>
      <c r="F912" s="5"/>
      <c r="G912" s="5"/>
      <c r="H912" s="5"/>
      <c r="I912" s="38">
        <f>I913</f>
        <v>0</v>
      </c>
      <c r="J912" s="5"/>
      <c r="K912" s="38">
        <f t="shared" ref="K912:S912" si="713">K913</f>
        <v>27.080950000000001</v>
      </c>
      <c r="L912" s="38">
        <f t="shared" si="713"/>
        <v>27.080950000000001</v>
      </c>
      <c r="M912" s="38">
        <f t="shared" si="713"/>
        <v>0</v>
      </c>
      <c r="N912" s="38">
        <f t="shared" si="713"/>
        <v>27.080950000000001</v>
      </c>
      <c r="O912" s="38">
        <f t="shared" si="713"/>
        <v>0</v>
      </c>
      <c r="P912" s="38">
        <f t="shared" si="713"/>
        <v>0</v>
      </c>
      <c r="Q912" s="38">
        <f t="shared" si="713"/>
        <v>27.080950000000001</v>
      </c>
      <c r="R912" s="38">
        <f t="shared" si="713"/>
        <v>0</v>
      </c>
      <c r="S912" s="38">
        <f t="shared" si="713"/>
        <v>27.080950000000001</v>
      </c>
      <c r="T912" s="5"/>
      <c r="U912" s="5"/>
      <c r="V912" s="5"/>
      <c r="W912" s="5"/>
      <c r="X912" s="5"/>
      <c r="Y912" s="38">
        <f t="shared" ref="Y912:AD912" si="714">Y913</f>
        <v>0</v>
      </c>
      <c r="Z912" s="38">
        <f t="shared" si="714"/>
        <v>0</v>
      </c>
      <c r="AA912" s="38">
        <f t="shared" si="714"/>
        <v>0</v>
      </c>
      <c r="AB912" s="38">
        <f t="shared" si="714"/>
        <v>0</v>
      </c>
      <c r="AC912" s="38">
        <f t="shared" si="714"/>
        <v>0</v>
      </c>
      <c r="AD912" s="38">
        <f t="shared" si="714"/>
        <v>0</v>
      </c>
      <c r="AE912" s="5"/>
      <c r="AF912" s="5"/>
      <c r="AG912" s="5"/>
      <c r="AH912" s="5"/>
      <c r="AI912" s="5"/>
      <c r="AJ912" s="38">
        <f>AJ913</f>
        <v>0</v>
      </c>
      <c r="AK912" s="38">
        <f>AK913</f>
        <v>0</v>
      </c>
      <c r="AL912" s="38">
        <f>AL913</f>
        <v>0</v>
      </c>
      <c r="AM912" s="38">
        <f>AM913</f>
        <v>0</v>
      </c>
    </row>
    <row r="913" spans="1:39" ht="31.5" hidden="1" outlineLevel="7" x14ac:dyDescent="0.2">
      <c r="A913" s="138" t="s">
        <v>441</v>
      </c>
      <c r="B913" s="138" t="s">
        <v>457</v>
      </c>
      <c r="C913" s="6" t="s">
        <v>643</v>
      </c>
      <c r="D913" s="6" t="s">
        <v>92</v>
      </c>
      <c r="E913" s="20" t="s">
        <v>584</v>
      </c>
      <c r="F913" s="5"/>
      <c r="G913" s="5"/>
      <c r="H913" s="5"/>
      <c r="I913" s="59"/>
      <c r="J913" s="5"/>
      <c r="K913" s="59">
        <v>27.080950000000001</v>
      </c>
      <c r="L913" s="16">
        <f>SUM(H913:K913)</f>
        <v>27.080950000000001</v>
      </c>
      <c r="M913" s="59"/>
      <c r="N913" s="16">
        <f>SUM(L913:M913)</f>
        <v>27.080950000000001</v>
      </c>
      <c r="O913" s="59"/>
      <c r="P913" s="59"/>
      <c r="Q913" s="16">
        <f>SUM(N913:P913)</f>
        <v>27.080950000000001</v>
      </c>
      <c r="R913" s="59"/>
      <c r="S913" s="16">
        <f>SUM(Q913:R913)</f>
        <v>27.080950000000001</v>
      </c>
      <c r="T913" s="5"/>
      <c r="U913" s="5"/>
      <c r="V913" s="5"/>
      <c r="W913" s="5"/>
      <c r="X913" s="5"/>
      <c r="Y913" s="59"/>
      <c r="Z913" s="16">
        <f>SUM(X913:Y913)</f>
        <v>0</v>
      </c>
      <c r="AA913" s="59"/>
      <c r="AB913" s="16">
        <f>SUM(Z913:AA913)</f>
        <v>0</v>
      </c>
      <c r="AC913" s="59"/>
      <c r="AD913" s="16">
        <f>SUM(AB913:AC913)</f>
        <v>0</v>
      </c>
      <c r="AE913" s="5"/>
      <c r="AF913" s="5"/>
      <c r="AG913" s="5"/>
      <c r="AH913" s="5"/>
      <c r="AI913" s="5"/>
      <c r="AJ913" s="59"/>
      <c r="AK913" s="16">
        <f>SUM(AI913:AJ913)</f>
        <v>0</v>
      </c>
      <c r="AL913" s="59"/>
      <c r="AM913" s="16">
        <f>SUM(AK913:AL913)</f>
        <v>0</v>
      </c>
    </row>
    <row r="914" spans="1:39" ht="15.75" hidden="1" outlineLevel="7" x14ac:dyDescent="0.2">
      <c r="A914" s="137" t="s">
        <v>441</v>
      </c>
      <c r="B914" s="137" t="s">
        <v>457</v>
      </c>
      <c r="C914" s="7" t="s">
        <v>643</v>
      </c>
      <c r="D914" s="7"/>
      <c r="E914" s="36" t="s">
        <v>667</v>
      </c>
      <c r="F914" s="5"/>
      <c r="G914" s="5"/>
      <c r="H914" s="5"/>
      <c r="I914" s="38">
        <f>I915</f>
        <v>216.64760000000001</v>
      </c>
      <c r="J914" s="5"/>
      <c r="K914" s="38">
        <f t="shared" ref="K914:S914" si="715">K915</f>
        <v>0</v>
      </c>
      <c r="L914" s="38">
        <f t="shared" si="715"/>
        <v>216.64760000000001</v>
      </c>
      <c r="M914" s="38">
        <f t="shared" si="715"/>
        <v>0</v>
      </c>
      <c r="N914" s="38">
        <f t="shared" si="715"/>
        <v>216.64760000000001</v>
      </c>
      <c r="O914" s="38">
        <f t="shared" si="715"/>
        <v>0</v>
      </c>
      <c r="P914" s="38">
        <f t="shared" si="715"/>
        <v>0</v>
      </c>
      <c r="Q914" s="38">
        <f t="shared" si="715"/>
        <v>216.64760000000001</v>
      </c>
      <c r="R914" s="38">
        <f t="shared" si="715"/>
        <v>0</v>
      </c>
      <c r="S914" s="38">
        <f t="shared" si="715"/>
        <v>216.64760000000001</v>
      </c>
      <c r="T914" s="5"/>
      <c r="U914" s="5"/>
      <c r="V914" s="5"/>
      <c r="W914" s="5"/>
      <c r="X914" s="5"/>
      <c r="Y914" s="38">
        <f t="shared" ref="Y914:AD914" si="716">Y915</f>
        <v>0</v>
      </c>
      <c r="Z914" s="38">
        <f t="shared" si="716"/>
        <v>0</v>
      </c>
      <c r="AA914" s="38">
        <f t="shared" si="716"/>
        <v>0</v>
      </c>
      <c r="AB914" s="38">
        <f t="shared" si="716"/>
        <v>0</v>
      </c>
      <c r="AC914" s="38">
        <f t="shared" si="716"/>
        <v>0</v>
      </c>
      <c r="AD914" s="38">
        <f t="shared" si="716"/>
        <v>0</v>
      </c>
      <c r="AE914" s="5"/>
      <c r="AF914" s="5"/>
      <c r="AG914" s="5"/>
      <c r="AH914" s="5"/>
      <c r="AI914" s="5"/>
      <c r="AJ914" s="38">
        <f>AJ915</f>
        <v>0</v>
      </c>
      <c r="AK914" s="38">
        <f>AK915</f>
        <v>0</v>
      </c>
      <c r="AL914" s="38">
        <f>AL915</f>
        <v>0</v>
      </c>
      <c r="AM914" s="38">
        <f>AM915</f>
        <v>0</v>
      </c>
    </row>
    <row r="915" spans="1:39" ht="31.5" hidden="1" outlineLevel="7" x14ac:dyDescent="0.2">
      <c r="A915" s="138" t="s">
        <v>441</v>
      </c>
      <c r="B915" s="138" t="s">
        <v>457</v>
      </c>
      <c r="C915" s="6" t="s">
        <v>643</v>
      </c>
      <c r="D915" s="6" t="s">
        <v>92</v>
      </c>
      <c r="E915" s="20" t="s">
        <v>584</v>
      </c>
      <c r="F915" s="5"/>
      <c r="G915" s="5"/>
      <c r="H915" s="5"/>
      <c r="I915" s="59">
        <v>216.64760000000001</v>
      </c>
      <c r="J915" s="5"/>
      <c r="K915" s="59"/>
      <c r="L915" s="16">
        <f>SUM(H915:K915)</f>
        <v>216.64760000000001</v>
      </c>
      <c r="M915" s="59"/>
      <c r="N915" s="16">
        <f>SUM(L915:M915)</f>
        <v>216.64760000000001</v>
      </c>
      <c r="O915" s="59"/>
      <c r="P915" s="59"/>
      <c r="Q915" s="16">
        <f>SUM(N915:P915)</f>
        <v>216.64760000000001</v>
      </c>
      <c r="R915" s="59"/>
      <c r="S915" s="16">
        <f>SUM(Q915:R915)</f>
        <v>216.64760000000001</v>
      </c>
      <c r="T915" s="5"/>
      <c r="U915" s="5"/>
      <c r="V915" s="5"/>
      <c r="W915" s="5"/>
      <c r="X915" s="5"/>
      <c r="Y915" s="59"/>
      <c r="Z915" s="16">
        <f>SUM(X915:Y915)</f>
        <v>0</v>
      </c>
      <c r="AA915" s="59"/>
      <c r="AB915" s="16">
        <f>SUM(Z915:AA915)</f>
        <v>0</v>
      </c>
      <c r="AC915" s="59"/>
      <c r="AD915" s="16">
        <f>SUM(AB915:AC915)</f>
        <v>0</v>
      </c>
      <c r="AE915" s="5"/>
      <c r="AF915" s="5"/>
      <c r="AG915" s="5"/>
      <c r="AH915" s="5"/>
      <c r="AI915" s="5"/>
      <c r="AJ915" s="59"/>
      <c r="AK915" s="16">
        <f>SUM(AI915:AJ915)</f>
        <v>0</v>
      </c>
      <c r="AL915" s="59"/>
      <c r="AM915" s="16">
        <f>SUM(AK915:AL915)</f>
        <v>0</v>
      </c>
    </row>
    <row r="916" spans="1:39" ht="18" customHeight="1" outlineLevel="1" collapsed="1" x14ac:dyDescent="0.2">
      <c r="A916" s="137" t="s">
        <v>441</v>
      </c>
      <c r="B916" s="137" t="s">
        <v>299</v>
      </c>
      <c r="C916" s="137"/>
      <c r="D916" s="137"/>
      <c r="E916" s="13" t="s">
        <v>300</v>
      </c>
      <c r="F916" s="4">
        <f t="shared" ref="F916:AM916" si="717">F917+F932</f>
        <v>19243.5</v>
      </c>
      <c r="G916" s="4">
        <f t="shared" si="717"/>
        <v>0</v>
      </c>
      <c r="H916" s="4">
        <f t="shared" si="717"/>
        <v>19243.5</v>
      </c>
      <c r="I916" s="4">
        <f t="shared" si="717"/>
        <v>0</v>
      </c>
      <c r="J916" s="4">
        <f t="shared" si="717"/>
        <v>464.64</v>
      </c>
      <c r="K916" s="4">
        <f t="shared" si="717"/>
        <v>0</v>
      </c>
      <c r="L916" s="4">
        <f t="shared" si="717"/>
        <v>19708.14</v>
      </c>
      <c r="M916" s="4">
        <f t="shared" si="717"/>
        <v>0</v>
      </c>
      <c r="N916" s="4">
        <f t="shared" si="717"/>
        <v>19708.14</v>
      </c>
      <c r="O916" s="4">
        <f t="shared" si="717"/>
        <v>0</v>
      </c>
      <c r="P916" s="4">
        <f t="shared" si="717"/>
        <v>0</v>
      </c>
      <c r="Q916" s="4">
        <f t="shared" si="717"/>
        <v>19708.14</v>
      </c>
      <c r="R916" s="4">
        <f t="shared" si="717"/>
        <v>10</v>
      </c>
      <c r="S916" s="4">
        <f t="shared" si="717"/>
        <v>19718.14</v>
      </c>
      <c r="T916" s="4">
        <f t="shared" si="717"/>
        <v>17392.599999999999</v>
      </c>
      <c r="U916" s="4">
        <f t="shared" si="717"/>
        <v>0</v>
      </c>
      <c r="V916" s="4">
        <f t="shared" si="717"/>
        <v>17392.599999999999</v>
      </c>
      <c r="W916" s="4">
        <f t="shared" si="717"/>
        <v>0</v>
      </c>
      <c r="X916" s="4">
        <f t="shared" si="717"/>
        <v>17392.599999999999</v>
      </c>
      <c r="Y916" s="4">
        <f t="shared" si="717"/>
        <v>0</v>
      </c>
      <c r="Z916" s="4">
        <f t="shared" si="717"/>
        <v>17392.599999999999</v>
      </c>
      <c r="AA916" s="4">
        <f t="shared" si="717"/>
        <v>0</v>
      </c>
      <c r="AB916" s="4">
        <f t="shared" si="717"/>
        <v>17392.599999999999</v>
      </c>
      <c r="AC916" s="4">
        <f t="shared" si="717"/>
        <v>0</v>
      </c>
      <c r="AD916" s="4">
        <f t="shared" si="717"/>
        <v>17392.599999999999</v>
      </c>
      <c r="AE916" s="4">
        <f t="shared" si="717"/>
        <v>17160.5</v>
      </c>
      <c r="AF916" s="4">
        <f t="shared" si="717"/>
        <v>0</v>
      </c>
      <c r="AG916" s="4">
        <f t="shared" si="717"/>
        <v>17160.5</v>
      </c>
      <c r="AH916" s="4">
        <f t="shared" si="717"/>
        <v>0</v>
      </c>
      <c r="AI916" s="4">
        <f t="shared" si="717"/>
        <v>17160.5</v>
      </c>
      <c r="AJ916" s="4">
        <f t="shared" si="717"/>
        <v>0</v>
      </c>
      <c r="AK916" s="4">
        <f t="shared" si="717"/>
        <v>17160.5</v>
      </c>
      <c r="AL916" s="4">
        <f t="shared" si="717"/>
        <v>0</v>
      </c>
      <c r="AM916" s="4">
        <f t="shared" si="717"/>
        <v>17160.5</v>
      </c>
    </row>
    <row r="917" spans="1:39" ht="31.5" hidden="1" outlineLevel="2" x14ac:dyDescent="0.2">
      <c r="A917" s="137" t="s">
        <v>441</v>
      </c>
      <c r="B917" s="137" t="s">
        <v>299</v>
      </c>
      <c r="C917" s="137" t="s">
        <v>205</v>
      </c>
      <c r="D917" s="137"/>
      <c r="E917" s="13" t="s">
        <v>206</v>
      </c>
      <c r="F917" s="4">
        <f t="shared" ref="F917:AM917" si="718">F918+F924</f>
        <v>19123.5</v>
      </c>
      <c r="G917" s="4">
        <f t="shared" si="718"/>
        <v>0</v>
      </c>
      <c r="H917" s="4">
        <f t="shared" si="718"/>
        <v>19123.5</v>
      </c>
      <c r="I917" s="4">
        <f t="shared" si="718"/>
        <v>0</v>
      </c>
      <c r="J917" s="4">
        <f t="shared" si="718"/>
        <v>0</v>
      </c>
      <c r="K917" s="4">
        <f t="shared" si="718"/>
        <v>0</v>
      </c>
      <c r="L917" s="4">
        <f t="shared" si="718"/>
        <v>19123.5</v>
      </c>
      <c r="M917" s="4">
        <f t="shared" si="718"/>
        <v>0</v>
      </c>
      <c r="N917" s="4">
        <f t="shared" si="718"/>
        <v>19123.5</v>
      </c>
      <c r="O917" s="4">
        <f t="shared" si="718"/>
        <v>0</v>
      </c>
      <c r="P917" s="4">
        <f t="shared" si="718"/>
        <v>0</v>
      </c>
      <c r="Q917" s="4">
        <f t="shared" si="718"/>
        <v>19123.5</v>
      </c>
      <c r="R917" s="4">
        <f t="shared" si="718"/>
        <v>0</v>
      </c>
      <c r="S917" s="4">
        <f t="shared" si="718"/>
        <v>19123.5</v>
      </c>
      <c r="T917" s="4">
        <f t="shared" si="718"/>
        <v>17392.599999999999</v>
      </c>
      <c r="U917" s="4">
        <f t="shared" si="718"/>
        <v>0</v>
      </c>
      <c r="V917" s="4">
        <f t="shared" si="718"/>
        <v>17392.599999999999</v>
      </c>
      <c r="W917" s="4">
        <f t="shared" si="718"/>
        <v>0</v>
      </c>
      <c r="X917" s="4">
        <f t="shared" si="718"/>
        <v>17392.599999999999</v>
      </c>
      <c r="Y917" s="4">
        <f t="shared" si="718"/>
        <v>0</v>
      </c>
      <c r="Z917" s="4">
        <f t="shared" si="718"/>
        <v>17392.599999999999</v>
      </c>
      <c r="AA917" s="4">
        <f t="shared" si="718"/>
        <v>0</v>
      </c>
      <c r="AB917" s="4">
        <f t="shared" si="718"/>
        <v>17392.599999999999</v>
      </c>
      <c r="AC917" s="4">
        <f t="shared" si="718"/>
        <v>0</v>
      </c>
      <c r="AD917" s="4">
        <f t="shared" si="718"/>
        <v>17392.599999999999</v>
      </c>
      <c r="AE917" s="4">
        <f t="shared" si="718"/>
        <v>17160.5</v>
      </c>
      <c r="AF917" s="4">
        <f t="shared" si="718"/>
        <v>0</v>
      </c>
      <c r="AG917" s="4">
        <f t="shared" si="718"/>
        <v>17160.5</v>
      </c>
      <c r="AH917" s="4">
        <f t="shared" si="718"/>
        <v>0</v>
      </c>
      <c r="AI917" s="4">
        <f t="shared" si="718"/>
        <v>17160.5</v>
      </c>
      <c r="AJ917" s="4">
        <f t="shared" si="718"/>
        <v>0</v>
      </c>
      <c r="AK917" s="4">
        <f t="shared" si="718"/>
        <v>17160.5</v>
      </c>
      <c r="AL917" s="4">
        <f t="shared" si="718"/>
        <v>0</v>
      </c>
      <c r="AM917" s="4">
        <f t="shared" si="718"/>
        <v>17160.5</v>
      </c>
    </row>
    <row r="918" spans="1:39" ht="31.5" hidden="1" outlineLevel="3" x14ac:dyDescent="0.2">
      <c r="A918" s="137" t="s">
        <v>441</v>
      </c>
      <c r="B918" s="137" t="s">
        <v>299</v>
      </c>
      <c r="C918" s="137" t="s">
        <v>301</v>
      </c>
      <c r="D918" s="137"/>
      <c r="E918" s="13" t="s">
        <v>302</v>
      </c>
      <c r="F918" s="4">
        <f t="shared" ref="F918:AM918" si="719">F919</f>
        <v>1460</v>
      </c>
      <c r="G918" s="4">
        <f t="shared" si="719"/>
        <v>0</v>
      </c>
      <c r="H918" s="4">
        <f t="shared" si="719"/>
        <v>1460</v>
      </c>
      <c r="I918" s="4">
        <f t="shared" si="719"/>
        <v>0</v>
      </c>
      <c r="J918" s="4">
        <f t="shared" si="719"/>
        <v>0</v>
      </c>
      <c r="K918" s="4">
        <f t="shared" si="719"/>
        <v>0</v>
      </c>
      <c r="L918" s="4">
        <f t="shared" si="719"/>
        <v>1460</v>
      </c>
      <c r="M918" s="4">
        <f t="shared" si="719"/>
        <v>0</v>
      </c>
      <c r="N918" s="4">
        <f t="shared" si="719"/>
        <v>1460</v>
      </c>
      <c r="O918" s="4">
        <f t="shared" si="719"/>
        <v>0</v>
      </c>
      <c r="P918" s="4">
        <f t="shared" si="719"/>
        <v>0</v>
      </c>
      <c r="Q918" s="4">
        <f t="shared" si="719"/>
        <v>1460</v>
      </c>
      <c r="R918" s="4">
        <f t="shared" si="719"/>
        <v>0</v>
      </c>
      <c r="S918" s="4">
        <f t="shared" si="719"/>
        <v>1460</v>
      </c>
      <c r="T918" s="4">
        <f t="shared" si="719"/>
        <v>1360</v>
      </c>
      <c r="U918" s="4">
        <f t="shared" si="719"/>
        <v>0</v>
      </c>
      <c r="V918" s="4">
        <f t="shared" si="719"/>
        <v>1360</v>
      </c>
      <c r="W918" s="4">
        <f t="shared" si="719"/>
        <v>0</v>
      </c>
      <c r="X918" s="4">
        <f t="shared" si="719"/>
        <v>1360</v>
      </c>
      <c r="Y918" s="4">
        <f t="shared" si="719"/>
        <v>0</v>
      </c>
      <c r="Z918" s="4">
        <f t="shared" si="719"/>
        <v>1360</v>
      </c>
      <c r="AA918" s="4">
        <f t="shared" si="719"/>
        <v>0</v>
      </c>
      <c r="AB918" s="4">
        <f t="shared" si="719"/>
        <v>1360</v>
      </c>
      <c r="AC918" s="4">
        <f t="shared" si="719"/>
        <v>0</v>
      </c>
      <c r="AD918" s="4">
        <f t="shared" si="719"/>
        <v>1360</v>
      </c>
      <c r="AE918" s="4">
        <f t="shared" si="719"/>
        <v>1460</v>
      </c>
      <c r="AF918" s="4">
        <f t="shared" si="719"/>
        <v>0</v>
      </c>
      <c r="AG918" s="4">
        <f t="shared" si="719"/>
        <v>1460</v>
      </c>
      <c r="AH918" s="4">
        <f t="shared" si="719"/>
        <v>0</v>
      </c>
      <c r="AI918" s="4">
        <f t="shared" si="719"/>
        <v>1460</v>
      </c>
      <c r="AJ918" s="4">
        <f t="shared" si="719"/>
        <v>0</v>
      </c>
      <c r="AK918" s="4">
        <f t="shared" si="719"/>
        <v>1460</v>
      </c>
      <c r="AL918" s="4">
        <f t="shared" si="719"/>
        <v>0</v>
      </c>
      <c r="AM918" s="4">
        <f t="shared" si="719"/>
        <v>1460</v>
      </c>
    </row>
    <row r="919" spans="1:39" ht="31.5" hidden="1" outlineLevel="4" x14ac:dyDescent="0.2">
      <c r="A919" s="137" t="s">
        <v>441</v>
      </c>
      <c r="B919" s="137" t="s">
        <v>299</v>
      </c>
      <c r="C919" s="137" t="s">
        <v>303</v>
      </c>
      <c r="D919" s="137"/>
      <c r="E919" s="13" t="s">
        <v>604</v>
      </c>
      <c r="F919" s="4">
        <f t="shared" ref="F919:AM919" si="720">F920+F922</f>
        <v>1460</v>
      </c>
      <c r="G919" s="4">
        <f t="shared" si="720"/>
        <v>0</v>
      </c>
      <c r="H919" s="4">
        <f t="shared" si="720"/>
        <v>1460</v>
      </c>
      <c r="I919" s="4">
        <f t="shared" si="720"/>
        <v>0</v>
      </c>
      <c r="J919" s="4">
        <f t="shared" si="720"/>
        <v>0</v>
      </c>
      <c r="K919" s="4">
        <f t="shared" si="720"/>
        <v>0</v>
      </c>
      <c r="L919" s="4">
        <f t="shared" si="720"/>
        <v>1460</v>
      </c>
      <c r="M919" s="4">
        <f t="shared" si="720"/>
        <v>0</v>
      </c>
      <c r="N919" s="4">
        <f t="shared" si="720"/>
        <v>1460</v>
      </c>
      <c r="O919" s="4">
        <f t="shared" si="720"/>
        <v>0</v>
      </c>
      <c r="P919" s="4">
        <f t="shared" si="720"/>
        <v>0</v>
      </c>
      <c r="Q919" s="4">
        <f t="shared" si="720"/>
        <v>1460</v>
      </c>
      <c r="R919" s="4">
        <f t="shared" si="720"/>
        <v>0</v>
      </c>
      <c r="S919" s="4">
        <f t="shared" si="720"/>
        <v>1460</v>
      </c>
      <c r="T919" s="4">
        <f t="shared" si="720"/>
        <v>1360</v>
      </c>
      <c r="U919" s="4">
        <f t="shared" si="720"/>
        <v>0</v>
      </c>
      <c r="V919" s="4">
        <f t="shared" si="720"/>
        <v>1360</v>
      </c>
      <c r="W919" s="4">
        <f t="shared" si="720"/>
        <v>0</v>
      </c>
      <c r="X919" s="4">
        <f t="shared" si="720"/>
        <v>1360</v>
      </c>
      <c r="Y919" s="4">
        <f t="shared" si="720"/>
        <v>0</v>
      </c>
      <c r="Z919" s="4">
        <f t="shared" si="720"/>
        <v>1360</v>
      </c>
      <c r="AA919" s="4">
        <f t="shared" si="720"/>
        <v>0</v>
      </c>
      <c r="AB919" s="4">
        <f t="shared" si="720"/>
        <v>1360</v>
      </c>
      <c r="AC919" s="4">
        <f t="shared" si="720"/>
        <v>0</v>
      </c>
      <c r="AD919" s="4">
        <f t="shared" si="720"/>
        <v>1360</v>
      </c>
      <c r="AE919" s="4">
        <f t="shared" si="720"/>
        <v>1460</v>
      </c>
      <c r="AF919" s="4">
        <f t="shared" si="720"/>
        <v>0</v>
      </c>
      <c r="AG919" s="4">
        <f t="shared" si="720"/>
        <v>1460</v>
      </c>
      <c r="AH919" s="4">
        <f t="shared" si="720"/>
        <v>0</v>
      </c>
      <c r="AI919" s="4">
        <f t="shared" si="720"/>
        <v>1460</v>
      </c>
      <c r="AJ919" s="4">
        <f t="shared" si="720"/>
        <v>0</v>
      </c>
      <c r="AK919" s="4">
        <f t="shared" si="720"/>
        <v>1460</v>
      </c>
      <c r="AL919" s="4">
        <f t="shared" si="720"/>
        <v>0</v>
      </c>
      <c r="AM919" s="4">
        <f t="shared" si="720"/>
        <v>1460</v>
      </c>
    </row>
    <row r="920" spans="1:39" ht="18.75" hidden="1" customHeight="1" outlineLevel="5" x14ac:dyDescent="0.2">
      <c r="A920" s="137" t="s">
        <v>441</v>
      </c>
      <c r="B920" s="137" t="s">
        <v>299</v>
      </c>
      <c r="C920" s="137" t="s">
        <v>473</v>
      </c>
      <c r="D920" s="137"/>
      <c r="E920" s="13" t="s">
        <v>474</v>
      </c>
      <c r="F920" s="4">
        <f t="shared" ref="F920:AM920" si="721">F921</f>
        <v>1200</v>
      </c>
      <c r="G920" s="4">
        <f t="shared" si="721"/>
        <v>0</v>
      </c>
      <c r="H920" s="4">
        <f t="shared" si="721"/>
        <v>1200</v>
      </c>
      <c r="I920" s="4">
        <f t="shared" si="721"/>
        <v>0</v>
      </c>
      <c r="J920" s="4">
        <f t="shared" si="721"/>
        <v>0</v>
      </c>
      <c r="K920" s="4">
        <f t="shared" si="721"/>
        <v>0</v>
      </c>
      <c r="L920" s="4">
        <f t="shared" si="721"/>
        <v>1200</v>
      </c>
      <c r="M920" s="4">
        <f t="shared" si="721"/>
        <v>0</v>
      </c>
      <c r="N920" s="4">
        <f t="shared" si="721"/>
        <v>1200</v>
      </c>
      <c r="O920" s="4">
        <f t="shared" si="721"/>
        <v>0</v>
      </c>
      <c r="P920" s="4">
        <f t="shared" si="721"/>
        <v>0</v>
      </c>
      <c r="Q920" s="4">
        <f t="shared" si="721"/>
        <v>1200</v>
      </c>
      <c r="R920" s="4">
        <f t="shared" si="721"/>
        <v>0</v>
      </c>
      <c r="S920" s="4">
        <f t="shared" si="721"/>
        <v>1200</v>
      </c>
      <c r="T920" s="4">
        <f t="shared" si="721"/>
        <v>1100</v>
      </c>
      <c r="U920" s="4">
        <f t="shared" si="721"/>
        <v>0</v>
      </c>
      <c r="V920" s="4">
        <f t="shared" si="721"/>
        <v>1100</v>
      </c>
      <c r="W920" s="4">
        <f t="shared" si="721"/>
        <v>0</v>
      </c>
      <c r="X920" s="4">
        <f t="shared" si="721"/>
        <v>1100</v>
      </c>
      <c r="Y920" s="4">
        <f t="shared" si="721"/>
        <v>0</v>
      </c>
      <c r="Z920" s="4">
        <f t="shared" si="721"/>
        <v>1100</v>
      </c>
      <c r="AA920" s="4">
        <f t="shared" si="721"/>
        <v>0</v>
      </c>
      <c r="AB920" s="4">
        <f t="shared" si="721"/>
        <v>1100</v>
      </c>
      <c r="AC920" s="4">
        <f t="shared" si="721"/>
        <v>0</v>
      </c>
      <c r="AD920" s="4">
        <f t="shared" si="721"/>
        <v>1100</v>
      </c>
      <c r="AE920" s="4">
        <f t="shared" si="721"/>
        <v>1200</v>
      </c>
      <c r="AF920" s="4">
        <f t="shared" si="721"/>
        <v>0</v>
      </c>
      <c r="AG920" s="4">
        <f t="shared" si="721"/>
        <v>1200</v>
      </c>
      <c r="AH920" s="4">
        <f t="shared" si="721"/>
        <v>0</v>
      </c>
      <c r="AI920" s="4">
        <f t="shared" si="721"/>
        <v>1200</v>
      </c>
      <c r="AJ920" s="4">
        <f t="shared" si="721"/>
        <v>0</v>
      </c>
      <c r="AK920" s="4">
        <f t="shared" si="721"/>
        <v>1200</v>
      </c>
      <c r="AL920" s="4">
        <f t="shared" si="721"/>
        <v>0</v>
      </c>
      <c r="AM920" s="4">
        <f t="shared" si="721"/>
        <v>1200</v>
      </c>
    </row>
    <row r="921" spans="1:39" ht="31.5" hidden="1" outlineLevel="7" x14ac:dyDescent="0.2">
      <c r="A921" s="138" t="s">
        <v>441</v>
      </c>
      <c r="B921" s="138" t="s">
        <v>299</v>
      </c>
      <c r="C921" s="138" t="s">
        <v>473</v>
      </c>
      <c r="D921" s="138" t="s">
        <v>11</v>
      </c>
      <c r="E921" s="11" t="s">
        <v>12</v>
      </c>
      <c r="F921" s="5">
        <v>1200</v>
      </c>
      <c r="G921" s="5"/>
      <c r="H921" s="5">
        <f>SUM(F921:G921)</f>
        <v>1200</v>
      </c>
      <c r="I921" s="5"/>
      <c r="J921" s="5"/>
      <c r="K921" s="5"/>
      <c r="L921" s="5">
        <f>SUM(H921:K921)</f>
        <v>1200</v>
      </c>
      <c r="M921" s="5"/>
      <c r="N921" s="5">
        <f>SUM(L921:M921)</f>
        <v>1200</v>
      </c>
      <c r="O921" s="5"/>
      <c r="P921" s="5"/>
      <c r="Q921" s="5">
        <f>SUM(N921:P921)</f>
        <v>1200</v>
      </c>
      <c r="R921" s="5"/>
      <c r="S921" s="5">
        <f>SUM(Q921:R921)</f>
        <v>1200</v>
      </c>
      <c r="T921" s="5">
        <v>1100</v>
      </c>
      <c r="U921" s="5"/>
      <c r="V921" s="5">
        <f>SUM(T921:U921)</f>
        <v>1100</v>
      </c>
      <c r="W921" s="5"/>
      <c r="X921" s="5">
        <f>SUM(V921:W921)</f>
        <v>1100</v>
      </c>
      <c r="Y921" s="5"/>
      <c r="Z921" s="5">
        <f>SUM(X921:Y921)</f>
        <v>1100</v>
      </c>
      <c r="AA921" s="5"/>
      <c r="AB921" s="5">
        <f>SUM(Z921:AA921)</f>
        <v>1100</v>
      </c>
      <c r="AC921" s="5"/>
      <c r="AD921" s="5">
        <f>SUM(AB921:AC921)</f>
        <v>1100</v>
      </c>
      <c r="AE921" s="5">
        <v>1200</v>
      </c>
      <c r="AF921" s="5"/>
      <c r="AG921" s="5">
        <f>SUM(AE921:AF921)</f>
        <v>1200</v>
      </c>
      <c r="AH921" s="5"/>
      <c r="AI921" s="5">
        <f>SUM(AG921:AH921)</f>
        <v>1200</v>
      </c>
      <c r="AJ921" s="5"/>
      <c r="AK921" s="5">
        <f>SUM(AI921:AJ921)</f>
        <v>1200</v>
      </c>
      <c r="AL921" s="5"/>
      <c r="AM921" s="5">
        <f>SUM(AK921:AL921)</f>
        <v>1200</v>
      </c>
    </row>
    <row r="922" spans="1:39" ht="31.5" hidden="1" outlineLevel="5" x14ac:dyDescent="0.2">
      <c r="A922" s="137" t="s">
        <v>441</v>
      </c>
      <c r="B922" s="137" t="s">
        <v>299</v>
      </c>
      <c r="C922" s="137" t="s">
        <v>475</v>
      </c>
      <c r="D922" s="137"/>
      <c r="E922" s="13" t="s">
        <v>476</v>
      </c>
      <c r="F922" s="4">
        <f t="shared" ref="F922:AM922" si="722">F923</f>
        <v>260</v>
      </c>
      <c r="G922" s="4">
        <f t="shared" si="722"/>
        <v>0</v>
      </c>
      <c r="H922" s="4">
        <f t="shared" si="722"/>
        <v>260</v>
      </c>
      <c r="I922" s="4">
        <f t="shared" si="722"/>
        <v>0</v>
      </c>
      <c r="J922" s="4">
        <f t="shared" si="722"/>
        <v>0</v>
      </c>
      <c r="K922" s="4">
        <f t="shared" si="722"/>
        <v>0</v>
      </c>
      <c r="L922" s="4">
        <f t="shared" si="722"/>
        <v>260</v>
      </c>
      <c r="M922" s="4">
        <f t="shared" si="722"/>
        <v>0</v>
      </c>
      <c r="N922" s="4">
        <f t="shared" si="722"/>
        <v>260</v>
      </c>
      <c r="O922" s="4">
        <f t="shared" si="722"/>
        <v>0</v>
      </c>
      <c r="P922" s="4">
        <f t="shared" si="722"/>
        <v>0</v>
      </c>
      <c r="Q922" s="4">
        <f t="shared" si="722"/>
        <v>260</v>
      </c>
      <c r="R922" s="4">
        <f t="shared" si="722"/>
        <v>0</v>
      </c>
      <c r="S922" s="4">
        <f t="shared" si="722"/>
        <v>260</v>
      </c>
      <c r="T922" s="4">
        <f t="shared" si="722"/>
        <v>260</v>
      </c>
      <c r="U922" s="4">
        <f t="shared" si="722"/>
        <v>0</v>
      </c>
      <c r="V922" s="4">
        <f t="shared" si="722"/>
        <v>260</v>
      </c>
      <c r="W922" s="4">
        <f t="shared" si="722"/>
        <v>0</v>
      </c>
      <c r="X922" s="4">
        <f t="shared" si="722"/>
        <v>260</v>
      </c>
      <c r="Y922" s="4">
        <f t="shared" si="722"/>
        <v>0</v>
      </c>
      <c r="Z922" s="4">
        <f t="shared" si="722"/>
        <v>260</v>
      </c>
      <c r="AA922" s="4">
        <f t="shared" si="722"/>
        <v>0</v>
      </c>
      <c r="AB922" s="4">
        <f t="shared" si="722"/>
        <v>260</v>
      </c>
      <c r="AC922" s="4">
        <f t="shared" si="722"/>
        <v>0</v>
      </c>
      <c r="AD922" s="4">
        <f t="shared" si="722"/>
        <v>260</v>
      </c>
      <c r="AE922" s="4">
        <f t="shared" si="722"/>
        <v>260</v>
      </c>
      <c r="AF922" s="4">
        <f t="shared" si="722"/>
        <v>0</v>
      </c>
      <c r="AG922" s="4">
        <f t="shared" si="722"/>
        <v>260</v>
      </c>
      <c r="AH922" s="4">
        <f t="shared" si="722"/>
        <v>0</v>
      </c>
      <c r="AI922" s="4">
        <f t="shared" si="722"/>
        <v>260</v>
      </c>
      <c r="AJ922" s="4">
        <f t="shared" si="722"/>
        <v>0</v>
      </c>
      <c r="AK922" s="4">
        <f t="shared" si="722"/>
        <v>260</v>
      </c>
      <c r="AL922" s="4">
        <f t="shared" si="722"/>
        <v>0</v>
      </c>
      <c r="AM922" s="4">
        <f t="shared" si="722"/>
        <v>260</v>
      </c>
    </row>
    <row r="923" spans="1:39" ht="31.5" hidden="1" outlineLevel="7" x14ac:dyDescent="0.2">
      <c r="A923" s="138" t="s">
        <v>441</v>
      </c>
      <c r="B923" s="138" t="s">
        <v>299</v>
      </c>
      <c r="C923" s="138" t="s">
        <v>475</v>
      </c>
      <c r="D923" s="138" t="s">
        <v>11</v>
      </c>
      <c r="E923" s="11" t="s">
        <v>12</v>
      </c>
      <c r="F923" s="5">
        <v>260</v>
      </c>
      <c r="G923" s="5"/>
      <c r="H923" s="5">
        <f>SUM(F923:G923)</f>
        <v>260</v>
      </c>
      <c r="I923" s="5"/>
      <c r="J923" s="5"/>
      <c r="K923" s="5"/>
      <c r="L923" s="5">
        <f>SUM(H923:K923)</f>
        <v>260</v>
      </c>
      <c r="M923" s="5"/>
      <c r="N923" s="5">
        <f>SUM(L923:M923)</f>
        <v>260</v>
      </c>
      <c r="O923" s="5"/>
      <c r="P923" s="5"/>
      <c r="Q923" s="5">
        <f>SUM(N923:P923)</f>
        <v>260</v>
      </c>
      <c r="R923" s="5"/>
      <c r="S923" s="5">
        <f>SUM(Q923:R923)</f>
        <v>260</v>
      </c>
      <c r="T923" s="5">
        <v>260</v>
      </c>
      <c r="U923" s="5"/>
      <c r="V923" s="5">
        <f>SUM(T923:U923)</f>
        <v>260</v>
      </c>
      <c r="W923" s="5"/>
      <c r="X923" s="5">
        <f>SUM(V923:W923)</f>
        <v>260</v>
      </c>
      <c r="Y923" s="5"/>
      <c r="Z923" s="5">
        <f>SUM(X923:Y923)</f>
        <v>260</v>
      </c>
      <c r="AA923" s="5"/>
      <c r="AB923" s="5">
        <f>SUM(Z923:AA923)</f>
        <v>260</v>
      </c>
      <c r="AC923" s="5"/>
      <c r="AD923" s="5">
        <f>SUM(AB923:AC923)</f>
        <v>260</v>
      </c>
      <c r="AE923" s="5">
        <v>260</v>
      </c>
      <c r="AF923" s="5"/>
      <c r="AG923" s="5">
        <f>SUM(AE923:AF923)</f>
        <v>260</v>
      </c>
      <c r="AH923" s="5"/>
      <c r="AI923" s="5">
        <f>SUM(AG923:AH923)</f>
        <v>260</v>
      </c>
      <c r="AJ923" s="5"/>
      <c r="AK923" s="5">
        <f>SUM(AI923:AJ923)</f>
        <v>260</v>
      </c>
      <c r="AL923" s="5"/>
      <c r="AM923" s="5">
        <f>SUM(AK923:AL923)</f>
        <v>260</v>
      </c>
    </row>
    <row r="924" spans="1:39" ht="47.25" hidden="1" outlineLevel="3" x14ac:dyDescent="0.2">
      <c r="A924" s="137" t="s">
        <v>441</v>
      </c>
      <c r="B924" s="137" t="s">
        <v>299</v>
      </c>
      <c r="C924" s="137" t="s">
        <v>445</v>
      </c>
      <c r="D924" s="137"/>
      <c r="E924" s="13" t="s">
        <v>446</v>
      </c>
      <c r="F924" s="4">
        <f t="shared" ref="F924:AM924" si="723">F925</f>
        <v>17663.5</v>
      </c>
      <c r="G924" s="4">
        <f t="shared" si="723"/>
        <v>0</v>
      </c>
      <c r="H924" s="4">
        <f t="shared" si="723"/>
        <v>17663.5</v>
      </c>
      <c r="I924" s="4">
        <f t="shared" si="723"/>
        <v>0</v>
      </c>
      <c r="J924" s="4">
        <f t="shared" si="723"/>
        <v>0</v>
      </c>
      <c r="K924" s="4">
        <f t="shared" si="723"/>
        <v>0</v>
      </c>
      <c r="L924" s="4">
        <f t="shared" si="723"/>
        <v>17663.5</v>
      </c>
      <c r="M924" s="4">
        <f t="shared" si="723"/>
        <v>0</v>
      </c>
      <c r="N924" s="4">
        <f t="shared" si="723"/>
        <v>17663.5</v>
      </c>
      <c r="O924" s="4">
        <f t="shared" si="723"/>
        <v>0</v>
      </c>
      <c r="P924" s="4">
        <f t="shared" si="723"/>
        <v>0</v>
      </c>
      <c r="Q924" s="4">
        <f t="shared" si="723"/>
        <v>17663.5</v>
      </c>
      <c r="R924" s="4">
        <f t="shared" si="723"/>
        <v>0</v>
      </c>
      <c r="S924" s="4">
        <f t="shared" si="723"/>
        <v>17663.5</v>
      </c>
      <c r="T924" s="4">
        <f t="shared" si="723"/>
        <v>16032.6</v>
      </c>
      <c r="U924" s="4">
        <f t="shared" si="723"/>
        <v>0</v>
      </c>
      <c r="V924" s="4">
        <f t="shared" si="723"/>
        <v>16032.6</v>
      </c>
      <c r="W924" s="4">
        <f t="shared" si="723"/>
        <v>0</v>
      </c>
      <c r="X924" s="4">
        <f t="shared" si="723"/>
        <v>16032.6</v>
      </c>
      <c r="Y924" s="4">
        <f t="shared" si="723"/>
        <v>0</v>
      </c>
      <c r="Z924" s="4">
        <f t="shared" si="723"/>
        <v>16032.6</v>
      </c>
      <c r="AA924" s="4">
        <f t="shared" si="723"/>
        <v>0</v>
      </c>
      <c r="AB924" s="4">
        <f t="shared" si="723"/>
        <v>16032.6</v>
      </c>
      <c r="AC924" s="4">
        <f t="shared" si="723"/>
        <v>0</v>
      </c>
      <c r="AD924" s="4">
        <f t="shared" si="723"/>
        <v>16032.6</v>
      </c>
      <c r="AE924" s="4">
        <f t="shared" si="723"/>
        <v>15700.5</v>
      </c>
      <c r="AF924" s="4">
        <f t="shared" si="723"/>
        <v>0</v>
      </c>
      <c r="AG924" s="4">
        <f t="shared" si="723"/>
        <v>15700.5</v>
      </c>
      <c r="AH924" s="4">
        <f t="shared" si="723"/>
        <v>0</v>
      </c>
      <c r="AI924" s="4">
        <f t="shared" si="723"/>
        <v>15700.5</v>
      </c>
      <c r="AJ924" s="4">
        <f t="shared" si="723"/>
        <v>0</v>
      </c>
      <c r="AK924" s="4">
        <f t="shared" si="723"/>
        <v>15700.5</v>
      </c>
      <c r="AL924" s="4">
        <f t="shared" si="723"/>
        <v>0</v>
      </c>
      <c r="AM924" s="4">
        <f t="shared" si="723"/>
        <v>15700.5</v>
      </c>
    </row>
    <row r="925" spans="1:39" ht="31.5" hidden="1" outlineLevel="4" x14ac:dyDescent="0.2">
      <c r="A925" s="137" t="s">
        <v>441</v>
      </c>
      <c r="B925" s="137" t="s">
        <v>299</v>
      </c>
      <c r="C925" s="137" t="s">
        <v>447</v>
      </c>
      <c r="D925" s="137"/>
      <c r="E925" s="13" t="s">
        <v>57</v>
      </c>
      <c r="F925" s="4">
        <f t="shared" ref="F925:AM925" si="724">F926+F930</f>
        <v>17663.5</v>
      </c>
      <c r="G925" s="4">
        <f t="shared" si="724"/>
        <v>0</v>
      </c>
      <c r="H925" s="4">
        <f t="shared" si="724"/>
        <v>17663.5</v>
      </c>
      <c r="I925" s="4">
        <f t="shared" si="724"/>
        <v>0</v>
      </c>
      <c r="J925" s="4">
        <f t="shared" si="724"/>
        <v>0</v>
      </c>
      <c r="K925" s="4">
        <f t="shared" si="724"/>
        <v>0</v>
      </c>
      <c r="L925" s="4">
        <f t="shared" si="724"/>
        <v>17663.5</v>
      </c>
      <c r="M925" s="4">
        <f t="shared" si="724"/>
        <v>0</v>
      </c>
      <c r="N925" s="4">
        <f t="shared" si="724"/>
        <v>17663.5</v>
      </c>
      <c r="O925" s="4">
        <f t="shared" si="724"/>
        <v>0</v>
      </c>
      <c r="P925" s="4">
        <f t="shared" si="724"/>
        <v>0</v>
      </c>
      <c r="Q925" s="4">
        <f t="shared" si="724"/>
        <v>17663.5</v>
      </c>
      <c r="R925" s="4">
        <f t="shared" si="724"/>
        <v>0</v>
      </c>
      <c r="S925" s="4">
        <f t="shared" si="724"/>
        <v>17663.5</v>
      </c>
      <c r="T925" s="4">
        <f t="shared" si="724"/>
        <v>16032.6</v>
      </c>
      <c r="U925" s="4">
        <f t="shared" si="724"/>
        <v>0</v>
      </c>
      <c r="V925" s="4">
        <f t="shared" si="724"/>
        <v>16032.6</v>
      </c>
      <c r="W925" s="4">
        <f t="shared" si="724"/>
        <v>0</v>
      </c>
      <c r="X925" s="4">
        <f t="shared" si="724"/>
        <v>16032.6</v>
      </c>
      <c r="Y925" s="4">
        <f t="shared" si="724"/>
        <v>0</v>
      </c>
      <c r="Z925" s="4">
        <f t="shared" si="724"/>
        <v>16032.6</v>
      </c>
      <c r="AA925" s="4">
        <f t="shared" si="724"/>
        <v>0</v>
      </c>
      <c r="AB925" s="4">
        <f t="shared" si="724"/>
        <v>16032.6</v>
      </c>
      <c r="AC925" s="4">
        <f t="shared" si="724"/>
        <v>0</v>
      </c>
      <c r="AD925" s="4">
        <f t="shared" si="724"/>
        <v>16032.6</v>
      </c>
      <c r="AE925" s="4">
        <f t="shared" si="724"/>
        <v>15700.5</v>
      </c>
      <c r="AF925" s="4">
        <f t="shared" si="724"/>
        <v>0</v>
      </c>
      <c r="AG925" s="4">
        <f t="shared" si="724"/>
        <v>15700.5</v>
      </c>
      <c r="AH925" s="4">
        <f t="shared" si="724"/>
        <v>0</v>
      </c>
      <c r="AI925" s="4">
        <f t="shared" si="724"/>
        <v>15700.5</v>
      </c>
      <c r="AJ925" s="4">
        <f t="shared" si="724"/>
        <v>0</v>
      </c>
      <c r="AK925" s="4">
        <f t="shared" si="724"/>
        <v>15700.5</v>
      </c>
      <c r="AL925" s="4">
        <f t="shared" si="724"/>
        <v>0</v>
      </c>
      <c r="AM925" s="4">
        <f t="shared" si="724"/>
        <v>15700.5</v>
      </c>
    </row>
    <row r="926" spans="1:39" ht="15.75" hidden="1" outlineLevel="5" x14ac:dyDescent="0.2">
      <c r="A926" s="137" t="s">
        <v>441</v>
      </c>
      <c r="B926" s="137" t="s">
        <v>299</v>
      </c>
      <c r="C926" s="137" t="s">
        <v>477</v>
      </c>
      <c r="D926" s="137"/>
      <c r="E926" s="13" t="s">
        <v>59</v>
      </c>
      <c r="F926" s="4">
        <f t="shared" ref="F926:AM926" si="725">F927+F928+F929</f>
        <v>8054.9000000000005</v>
      </c>
      <c r="G926" s="4">
        <f t="shared" si="725"/>
        <v>0</v>
      </c>
      <c r="H926" s="4">
        <f t="shared" si="725"/>
        <v>8054.9000000000005</v>
      </c>
      <c r="I926" s="4">
        <f t="shared" si="725"/>
        <v>0</v>
      </c>
      <c r="J926" s="4">
        <f t="shared" si="725"/>
        <v>0</v>
      </c>
      <c r="K926" s="4">
        <f t="shared" si="725"/>
        <v>0</v>
      </c>
      <c r="L926" s="4">
        <f t="shared" si="725"/>
        <v>8054.9000000000005</v>
      </c>
      <c r="M926" s="4">
        <f t="shared" si="725"/>
        <v>0</v>
      </c>
      <c r="N926" s="4">
        <f t="shared" si="725"/>
        <v>8054.9000000000005</v>
      </c>
      <c r="O926" s="4">
        <f t="shared" si="725"/>
        <v>0</v>
      </c>
      <c r="P926" s="4">
        <f t="shared" si="725"/>
        <v>0</v>
      </c>
      <c r="Q926" s="4">
        <f t="shared" si="725"/>
        <v>8054.9000000000005</v>
      </c>
      <c r="R926" s="4">
        <f t="shared" si="725"/>
        <v>0</v>
      </c>
      <c r="S926" s="4">
        <f t="shared" si="725"/>
        <v>8054.9000000000005</v>
      </c>
      <c r="T926" s="4">
        <f t="shared" si="725"/>
        <v>6932.6</v>
      </c>
      <c r="U926" s="4">
        <f t="shared" si="725"/>
        <v>0</v>
      </c>
      <c r="V926" s="4">
        <f t="shared" si="725"/>
        <v>6932.6</v>
      </c>
      <c r="W926" s="4">
        <f t="shared" si="725"/>
        <v>0</v>
      </c>
      <c r="X926" s="4">
        <f t="shared" si="725"/>
        <v>6932.6</v>
      </c>
      <c r="Y926" s="4">
        <f t="shared" si="725"/>
        <v>0</v>
      </c>
      <c r="Z926" s="4">
        <f t="shared" si="725"/>
        <v>6932.6</v>
      </c>
      <c r="AA926" s="4">
        <f t="shared" si="725"/>
        <v>0</v>
      </c>
      <c r="AB926" s="4">
        <f t="shared" si="725"/>
        <v>6932.6</v>
      </c>
      <c r="AC926" s="4">
        <f t="shared" si="725"/>
        <v>0</v>
      </c>
      <c r="AD926" s="4">
        <f t="shared" si="725"/>
        <v>6932.6</v>
      </c>
      <c r="AE926" s="4">
        <f t="shared" si="725"/>
        <v>6600.5</v>
      </c>
      <c r="AF926" s="4">
        <f t="shared" si="725"/>
        <v>0</v>
      </c>
      <c r="AG926" s="4">
        <f t="shared" si="725"/>
        <v>6600.5</v>
      </c>
      <c r="AH926" s="4">
        <f t="shared" si="725"/>
        <v>0</v>
      </c>
      <c r="AI926" s="4">
        <f t="shared" si="725"/>
        <v>6600.5</v>
      </c>
      <c r="AJ926" s="4">
        <f t="shared" si="725"/>
        <v>0</v>
      </c>
      <c r="AK926" s="4">
        <f t="shared" si="725"/>
        <v>6600.5</v>
      </c>
      <c r="AL926" s="4">
        <f t="shared" si="725"/>
        <v>0</v>
      </c>
      <c r="AM926" s="4">
        <f t="shared" si="725"/>
        <v>6600.5</v>
      </c>
    </row>
    <row r="927" spans="1:39" ht="63" hidden="1" outlineLevel="7" x14ac:dyDescent="0.2">
      <c r="A927" s="138" t="s">
        <v>441</v>
      </c>
      <c r="B927" s="138" t="s">
        <v>299</v>
      </c>
      <c r="C927" s="138" t="s">
        <v>477</v>
      </c>
      <c r="D927" s="138" t="s">
        <v>8</v>
      </c>
      <c r="E927" s="11" t="s">
        <v>9</v>
      </c>
      <c r="F927" s="5">
        <v>7731</v>
      </c>
      <c r="G927" s="5"/>
      <c r="H927" s="5">
        <f>SUM(F927:G927)</f>
        <v>7731</v>
      </c>
      <c r="I927" s="5"/>
      <c r="J927" s="5"/>
      <c r="K927" s="5"/>
      <c r="L927" s="5">
        <f>SUM(H927:K927)</f>
        <v>7731</v>
      </c>
      <c r="M927" s="5"/>
      <c r="N927" s="5">
        <f>SUM(L927:M927)</f>
        <v>7731</v>
      </c>
      <c r="O927" s="5"/>
      <c r="P927" s="5"/>
      <c r="Q927" s="5">
        <f>SUM(N927:P927)</f>
        <v>7731</v>
      </c>
      <c r="R927" s="5"/>
      <c r="S927" s="5">
        <f>SUM(Q927:R927)</f>
        <v>7731</v>
      </c>
      <c r="T927" s="5">
        <v>6642.3</v>
      </c>
      <c r="U927" s="5"/>
      <c r="V927" s="5">
        <f>SUM(T927:U927)</f>
        <v>6642.3</v>
      </c>
      <c r="W927" s="5"/>
      <c r="X927" s="5">
        <f>SUM(V927:W927)</f>
        <v>6642.3</v>
      </c>
      <c r="Y927" s="5"/>
      <c r="Z927" s="5">
        <f>SUM(X927:Y927)</f>
        <v>6642.3</v>
      </c>
      <c r="AA927" s="5"/>
      <c r="AB927" s="5">
        <f>SUM(Z927:AA927)</f>
        <v>6642.3</v>
      </c>
      <c r="AC927" s="5"/>
      <c r="AD927" s="5">
        <f>SUM(AB927:AC927)</f>
        <v>6642.3</v>
      </c>
      <c r="AE927" s="5">
        <v>6310.2</v>
      </c>
      <c r="AF927" s="5"/>
      <c r="AG927" s="5">
        <f>SUM(AE927:AF927)</f>
        <v>6310.2</v>
      </c>
      <c r="AH927" s="5"/>
      <c r="AI927" s="5">
        <f>SUM(AG927:AH927)</f>
        <v>6310.2</v>
      </c>
      <c r="AJ927" s="5"/>
      <c r="AK927" s="5">
        <f>SUM(AI927:AJ927)</f>
        <v>6310.2</v>
      </c>
      <c r="AL927" s="5"/>
      <c r="AM927" s="5">
        <f>SUM(AK927:AL927)</f>
        <v>6310.2</v>
      </c>
    </row>
    <row r="928" spans="1:39" ht="31.5" hidden="1" outlineLevel="7" x14ac:dyDescent="0.2">
      <c r="A928" s="138" t="s">
        <v>441</v>
      </c>
      <c r="B928" s="138" t="s">
        <v>299</v>
      </c>
      <c r="C928" s="138" t="s">
        <v>477</v>
      </c>
      <c r="D928" s="138" t="s">
        <v>11</v>
      </c>
      <c r="E928" s="11" t="s">
        <v>12</v>
      </c>
      <c r="F928" s="5">
        <v>323.60000000000002</v>
      </c>
      <c r="G928" s="5"/>
      <c r="H928" s="5">
        <f>SUM(F928:G928)</f>
        <v>323.60000000000002</v>
      </c>
      <c r="I928" s="5"/>
      <c r="J928" s="5"/>
      <c r="K928" s="5"/>
      <c r="L928" s="5">
        <f>SUM(H928:K928)</f>
        <v>323.60000000000002</v>
      </c>
      <c r="M928" s="5"/>
      <c r="N928" s="5">
        <f>SUM(L928:M928)</f>
        <v>323.60000000000002</v>
      </c>
      <c r="O928" s="5"/>
      <c r="P928" s="5"/>
      <c r="Q928" s="5">
        <f>SUM(N928:P928)</f>
        <v>323.60000000000002</v>
      </c>
      <c r="R928" s="5"/>
      <c r="S928" s="5">
        <f>SUM(Q928:R928)</f>
        <v>323.60000000000002</v>
      </c>
      <c r="T928" s="5">
        <v>290</v>
      </c>
      <c r="U928" s="5"/>
      <c r="V928" s="5">
        <f>SUM(T928:U928)</f>
        <v>290</v>
      </c>
      <c r="W928" s="5"/>
      <c r="X928" s="5">
        <f>SUM(V928:W928)</f>
        <v>290</v>
      </c>
      <c r="Y928" s="5"/>
      <c r="Z928" s="5">
        <f>SUM(X928:Y928)</f>
        <v>290</v>
      </c>
      <c r="AA928" s="5"/>
      <c r="AB928" s="5">
        <f>SUM(Z928:AA928)</f>
        <v>290</v>
      </c>
      <c r="AC928" s="5"/>
      <c r="AD928" s="5">
        <f>SUM(AB928:AC928)</f>
        <v>290</v>
      </c>
      <c r="AE928" s="5">
        <v>290</v>
      </c>
      <c r="AF928" s="5"/>
      <c r="AG928" s="5">
        <f>SUM(AE928:AF928)</f>
        <v>290</v>
      </c>
      <c r="AH928" s="5"/>
      <c r="AI928" s="5">
        <f>SUM(AG928:AH928)</f>
        <v>290</v>
      </c>
      <c r="AJ928" s="5"/>
      <c r="AK928" s="5">
        <f>SUM(AI928:AJ928)</f>
        <v>290</v>
      </c>
      <c r="AL928" s="5"/>
      <c r="AM928" s="5">
        <f>SUM(AK928:AL928)</f>
        <v>290</v>
      </c>
    </row>
    <row r="929" spans="1:39" ht="15.75" hidden="1" outlineLevel="7" x14ac:dyDescent="0.2">
      <c r="A929" s="138" t="s">
        <v>441</v>
      </c>
      <c r="B929" s="138" t="s">
        <v>299</v>
      </c>
      <c r="C929" s="138" t="s">
        <v>477</v>
      </c>
      <c r="D929" s="138" t="s">
        <v>27</v>
      </c>
      <c r="E929" s="11" t="s">
        <v>28</v>
      </c>
      <c r="F929" s="5">
        <v>0.3</v>
      </c>
      <c r="G929" s="5"/>
      <c r="H929" s="5">
        <f>SUM(F929:G929)</f>
        <v>0.3</v>
      </c>
      <c r="I929" s="5"/>
      <c r="J929" s="5"/>
      <c r="K929" s="5"/>
      <c r="L929" s="5">
        <f>SUM(H929:K929)</f>
        <v>0.3</v>
      </c>
      <c r="M929" s="5"/>
      <c r="N929" s="5">
        <f>SUM(L929:M929)</f>
        <v>0.3</v>
      </c>
      <c r="O929" s="5"/>
      <c r="P929" s="5"/>
      <c r="Q929" s="5">
        <f>SUM(N929:P929)</f>
        <v>0.3</v>
      </c>
      <c r="R929" s="5"/>
      <c r="S929" s="5">
        <f>SUM(Q929:R929)</f>
        <v>0.3</v>
      </c>
      <c r="T929" s="5">
        <v>0.3</v>
      </c>
      <c r="U929" s="5"/>
      <c r="V929" s="5">
        <f>SUM(T929:U929)</f>
        <v>0.3</v>
      </c>
      <c r="W929" s="5"/>
      <c r="X929" s="5">
        <f>SUM(V929:W929)</f>
        <v>0.3</v>
      </c>
      <c r="Y929" s="5"/>
      <c r="Z929" s="5">
        <f>SUM(X929:Y929)</f>
        <v>0.3</v>
      </c>
      <c r="AA929" s="5"/>
      <c r="AB929" s="5">
        <f>SUM(Z929:AA929)</f>
        <v>0.3</v>
      </c>
      <c r="AC929" s="5"/>
      <c r="AD929" s="5">
        <f>SUM(AB929:AC929)</f>
        <v>0.3</v>
      </c>
      <c r="AE929" s="5">
        <v>0.3</v>
      </c>
      <c r="AF929" s="5"/>
      <c r="AG929" s="5">
        <f>SUM(AE929:AF929)</f>
        <v>0.3</v>
      </c>
      <c r="AH929" s="5"/>
      <c r="AI929" s="5">
        <f>SUM(AG929:AH929)</f>
        <v>0.3</v>
      </c>
      <c r="AJ929" s="5"/>
      <c r="AK929" s="5">
        <f>SUM(AI929:AJ929)</f>
        <v>0.3</v>
      </c>
      <c r="AL929" s="5"/>
      <c r="AM929" s="5">
        <f>SUM(AK929:AL929)</f>
        <v>0.3</v>
      </c>
    </row>
    <row r="930" spans="1:39" ht="19.5" hidden="1" customHeight="1" outlineLevel="5" x14ac:dyDescent="0.2">
      <c r="A930" s="137" t="s">
        <v>441</v>
      </c>
      <c r="B930" s="137" t="s">
        <v>299</v>
      </c>
      <c r="C930" s="137" t="s">
        <v>478</v>
      </c>
      <c r="D930" s="137"/>
      <c r="E930" s="13" t="s">
        <v>479</v>
      </c>
      <c r="F930" s="4">
        <f t="shared" ref="F930:AM930" si="726">F931</f>
        <v>9608.6</v>
      </c>
      <c r="G930" s="4">
        <f t="shared" si="726"/>
        <v>0</v>
      </c>
      <c r="H930" s="4">
        <f t="shared" si="726"/>
        <v>9608.6</v>
      </c>
      <c r="I930" s="4">
        <f t="shared" si="726"/>
        <v>0</v>
      </c>
      <c r="J930" s="4">
        <f t="shared" si="726"/>
        <v>0</v>
      </c>
      <c r="K930" s="4">
        <f t="shared" si="726"/>
        <v>0</v>
      </c>
      <c r="L930" s="4">
        <f t="shared" si="726"/>
        <v>9608.6</v>
      </c>
      <c r="M930" s="4">
        <f t="shared" si="726"/>
        <v>0</v>
      </c>
      <c r="N930" s="4">
        <f t="shared" si="726"/>
        <v>9608.6</v>
      </c>
      <c r="O930" s="4">
        <f t="shared" si="726"/>
        <v>0</v>
      </c>
      <c r="P930" s="4">
        <f t="shared" si="726"/>
        <v>0</v>
      </c>
      <c r="Q930" s="4">
        <f t="shared" si="726"/>
        <v>9608.6</v>
      </c>
      <c r="R930" s="4">
        <f t="shared" si="726"/>
        <v>0</v>
      </c>
      <c r="S930" s="4">
        <f t="shared" si="726"/>
        <v>9608.6</v>
      </c>
      <c r="T930" s="4">
        <f t="shared" si="726"/>
        <v>9100</v>
      </c>
      <c r="U930" s="4">
        <f t="shared" si="726"/>
        <v>0</v>
      </c>
      <c r="V930" s="4">
        <f t="shared" si="726"/>
        <v>9100</v>
      </c>
      <c r="W930" s="4">
        <f t="shared" si="726"/>
        <v>0</v>
      </c>
      <c r="X930" s="4">
        <f t="shared" si="726"/>
        <v>9100</v>
      </c>
      <c r="Y930" s="4">
        <f t="shared" si="726"/>
        <v>0</v>
      </c>
      <c r="Z930" s="4">
        <f t="shared" si="726"/>
        <v>9100</v>
      </c>
      <c r="AA930" s="4">
        <f t="shared" si="726"/>
        <v>0</v>
      </c>
      <c r="AB930" s="4">
        <f t="shared" si="726"/>
        <v>9100</v>
      </c>
      <c r="AC930" s="4">
        <f t="shared" si="726"/>
        <v>0</v>
      </c>
      <c r="AD930" s="4">
        <f t="shared" si="726"/>
        <v>9100</v>
      </c>
      <c r="AE930" s="4">
        <f t="shared" si="726"/>
        <v>9100</v>
      </c>
      <c r="AF930" s="4">
        <f t="shared" si="726"/>
        <v>0</v>
      </c>
      <c r="AG930" s="4">
        <f t="shared" si="726"/>
        <v>9100</v>
      </c>
      <c r="AH930" s="4">
        <f t="shared" si="726"/>
        <v>0</v>
      </c>
      <c r="AI930" s="4">
        <f t="shared" si="726"/>
        <v>9100</v>
      </c>
      <c r="AJ930" s="4">
        <f t="shared" si="726"/>
        <v>0</v>
      </c>
      <c r="AK930" s="4">
        <f t="shared" si="726"/>
        <v>9100</v>
      </c>
      <c r="AL930" s="4">
        <f t="shared" si="726"/>
        <v>0</v>
      </c>
      <c r="AM930" s="4">
        <f t="shared" si="726"/>
        <v>9100</v>
      </c>
    </row>
    <row r="931" spans="1:39" ht="31.5" hidden="1" outlineLevel="7" x14ac:dyDescent="0.2">
      <c r="A931" s="138" t="s">
        <v>441</v>
      </c>
      <c r="B931" s="138" t="s">
        <v>299</v>
      </c>
      <c r="C931" s="138" t="s">
        <v>478</v>
      </c>
      <c r="D931" s="138" t="s">
        <v>92</v>
      </c>
      <c r="E931" s="11" t="s">
        <v>93</v>
      </c>
      <c r="F931" s="5">
        <v>9608.6</v>
      </c>
      <c r="G931" s="5"/>
      <c r="H931" s="5">
        <f>SUM(F931:G931)</f>
        <v>9608.6</v>
      </c>
      <c r="I931" s="5"/>
      <c r="J931" s="5"/>
      <c r="K931" s="5"/>
      <c r="L931" s="5">
        <f>SUM(H931:K931)</f>
        <v>9608.6</v>
      </c>
      <c r="M931" s="5"/>
      <c r="N931" s="5">
        <f>SUM(L931:M931)</f>
        <v>9608.6</v>
      </c>
      <c r="O931" s="5"/>
      <c r="P931" s="5"/>
      <c r="Q931" s="5">
        <f>SUM(N931:P931)</f>
        <v>9608.6</v>
      </c>
      <c r="R931" s="5"/>
      <c r="S931" s="5">
        <f>SUM(Q931:R931)</f>
        <v>9608.6</v>
      </c>
      <c r="T931" s="5">
        <v>9100</v>
      </c>
      <c r="U931" s="5"/>
      <c r="V931" s="5">
        <f>SUM(T931:U931)</f>
        <v>9100</v>
      </c>
      <c r="W931" s="5"/>
      <c r="X931" s="5">
        <f>SUM(V931:W931)</f>
        <v>9100</v>
      </c>
      <c r="Y931" s="5"/>
      <c r="Z931" s="5">
        <f>SUM(X931:Y931)</f>
        <v>9100</v>
      </c>
      <c r="AA931" s="5"/>
      <c r="AB931" s="5">
        <f>SUM(Z931:AA931)</f>
        <v>9100</v>
      </c>
      <c r="AC931" s="5"/>
      <c r="AD931" s="5">
        <f>SUM(AB931:AC931)</f>
        <v>9100</v>
      </c>
      <c r="AE931" s="5">
        <v>9100</v>
      </c>
      <c r="AF931" s="5"/>
      <c r="AG931" s="5">
        <f>SUM(AE931:AF931)</f>
        <v>9100</v>
      </c>
      <c r="AH931" s="5"/>
      <c r="AI931" s="5">
        <f>SUM(AG931:AH931)</f>
        <v>9100</v>
      </c>
      <c r="AJ931" s="5"/>
      <c r="AK931" s="5">
        <f>SUM(AI931:AJ931)</f>
        <v>9100</v>
      </c>
      <c r="AL931" s="5"/>
      <c r="AM931" s="5">
        <f>SUM(AK931:AL931)</f>
        <v>9100</v>
      </c>
    </row>
    <row r="932" spans="1:39" ht="47.25" outlineLevel="2" x14ac:dyDescent="0.2">
      <c r="A932" s="137" t="s">
        <v>441</v>
      </c>
      <c r="B932" s="137" t="s">
        <v>299</v>
      </c>
      <c r="C932" s="137" t="s">
        <v>76</v>
      </c>
      <c r="D932" s="137"/>
      <c r="E932" s="13" t="s">
        <v>77</v>
      </c>
      <c r="F932" s="4">
        <f t="shared" ref="F932:U932" si="727">F933</f>
        <v>120</v>
      </c>
      <c r="G932" s="4">
        <f t="shared" si="727"/>
        <v>0</v>
      </c>
      <c r="H932" s="4">
        <f t="shared" si="727"/>
        <v>120</v>
      </c>
      <c r="I932" s="4">
        <f t="shared" si="727"/>
        <v>0</v>
      </c>
      <c r="J932" s="4">
        <f t="shared" si="727"/>
        <v>464.64</v>
      </c>
      <c r="K932" s="4">
        <f t="shared" si="727"/>
        <v>0</v>
      </c>
      <c r="L932" s="4">
        <f t="shared" si="727"/>
        <v>584.64</v>
      </c>
      <c r="M932" s="4">
        <f t="shared" si="727"/>
        <v>0</v>
      </c>
      <c r="N932" s="4">
        <f t="shared" si="727"/>
        <v>584.64</v>
      </c>
      <c r="O932" s="4">
        <f t="shared" si="727"/>
        <v>0</v>
      </c>
      <c r="P932" s="4">
        <f t="shared" si="727"/>
        <v>0</v>
      </c>
      <c r="Q932" s="4">
        <f t="shared" si="727"/>
        <v>584.64</v>
      </c>
      <c r="R932" s="4">
        <f t="shared" si="727"/>
        <v>10</v>
      </c>
      <c r="S932" s="4">
        <f t="shared" si="727"/>
        <v>594.64</v>
      </c>
      <c r="T932" s="4">
        <f t="shared" si="727"/>
        <v>0</v>
      </c>
      <c r="U932" s="4">
        <f t="shared" si="727"/>
        <v>0</v>
      </c>
      <c r="V932" s="4"/>
      <c r="W932" s="4">
        <f>W933</f>
        <v>0</v>
      </c>
      <c r="X932" s="4"/>
      <c r="Y932" s="4">
        <f>Y933</f>
        <v>0</v>
      </c>
      <c r="Z932" s="4">
        <f>Z933</f>
        <v>0</v>
      </c>
      <c r="AA932" s="4">
        <f>AA933</f>
        <v>0</v>
      </c>
      <c r="AB932" s="4">
        <f>AB933</f>
        <v>0</v>
      </c>
      <c r="AC932" s="4">
        <f>AC933</f>
        <v>0</v>
      </c>
      <c r="AD932" s="4"/>
      <c r="AE932" s="4">
        <f>AE933</f>
        <v>0</v>
      </c>
      <c r="AF932" s="4">
        <f>AF933</f>
        <v>0</v>
      </c>
      <c r="AG932" s="4"/>
      <c r="AH932" s="4">
        <f>AH933</f>
        <v>0</v>
      </c>
      <c r="AI932" s="4"/>
      <c r="AJ932" s="4">
        <f>AJ933</f>
        <v>0</v>
      </c>
      <c r="AK932" s="4">
        <f>AK933</f>
        <v>0</v>
      </c>
      <c r="AL932" s="4">
        <f>AL933</f>
        <v>0</v>
      </c>
      <c r="AM932" s="4"/>
    </row>
    <row r="933" spans="1:39" ht="31.5" outlineLevel="3" collapsed="1" x14ac:dyDescent="0.2">
      <c r="A933" s="137" t="s">
        <v>441</v>
      </c>
      <c r="B933" s="137" t="s">
        <v>299</v>
      </c>
      <c r="C933" s="137" t="s">
        <v>78</v>
      </c>
      <c r="D933" s="137"/>
      <c r="E933" s="13" t="s">
        <v>79</v>
      </c>
      <c r="F933" s="4">
        <f t="shared" ref="F933:U933" si="728">F934+F939+F942</f>
        <v>120</v>
      </c>
      <c r="G933" s="4">
        <f t="shared" si="728"/>
        <v>0</v>
      </c>
      <c r="H933" s="4">
        <f t="shared" si="728"/>
        <v>120</v>
      </c>
      <c r="I933" s="4">
        <f t="shared" si="728"/>
        <v>0</v>
      </c>
      <c r="J933" s="4">
        <f t="shared" si="728"/>
        <v>464.64</v>
      </c>
      <c r="K933" s="4">
        <f t="shared" si="728"/>
        <v>0</v>
      </c>
      <c r="L933" s="4">
        <f t="shared" si="728"/>
        <v>584.64</v>
      </c>
      <c r="M933" s="4">
        <f t="shared" si="728"/>
        <v>0</v>
      </c>
      <c r="N933" s="4">
        <f t="shared" si="728"/>
        <v>584.64</v>
      </c>
      <c r="O933" s="4">
        <f t="shared" si="728"/>
        <v>0</v>
      </c>
      <c r="P933" s="4">
        <f t="shared" si="728"/>
        <v>0</v>
      </c>
      <c r="Q933" s="4">
        <f t="shared" si="728"/>
        <v>584.64</v>
      </c>
      <c r="R933" s="4">
        <f t="shared" si="728"/>
        <v>10</v>
      </c>
      <c r="S933" s="4">
        <f t="shared" si="728"/>
        <v>594.64</v>
      </c>
      <c r="T933" s="4">
        <f t="shared" si="728"/>
        <v>0</v>
      </c>
      <c r="U933" s="4">
        <f t="shared" si="728"/>
        <v>0</v>
      </c>
      <c r="V933" s="4"/>
      <c r="W933" s="4">
        <f>W934+W939+W942</f>
        <v>0</v>
      </c>
      <c r="X933" s="4"/>
      <c r="Y933" s="4">
        <f>Y934+Y939+Y942</f>
        <v>0</v>
      </c>
      <c r="Z933" s="4">
        <f>Z934+Z939+Z942</f>
        <v>0</v>
      </c>
      <c r="AA933" s="4">
        <f>AA934+AA939+AA942</f>
        <v>0</v>
      </c>
      <c r="AB933" s="4">
        <f>AB934+AB939+AB942</f>
        <v>0</v>
      </c>
      <c r="AC933" s="4">
        <f>AC934+AC939+AC942</f>
        <v>0</v>
      </c>
      <c r="AD933" s="4"/>
      <c r="AE933" s="4">
        <f>AE934+AE939+AE942</f>
        <v>0</v>
      </c>
      <c r="AF933" s="4">
        <f>AF934+AF939+AF942</f>
        <v>0</v>
      </c>
      <c r="AG933" s="4"/>
      <c r="AH933" s="4">
        <f>AH934+AH939+AH942</f>
        <v>0</v>
      </c>
      <c r="AI933" s="4"/>
      <c r="AJ933" s="4">
        <f>AJ934+AJ939+AJ942</f>
        <v>0</v>
      </c>
      <c r="AK933" s="4">
        <f>AK934+AK939+AK942</f>
        <v>0</v>
      </c>
      <c r="AL933" s="4">
        <f>AL934+AL939+AL942</f>
        <v>0</v>
      </c>
      <c r="AM933" s="4"/>
    </row>
    <row r="934" spans="1:39" ht="31.5" hidden="1" outlineLevel="4" x14ac:dyDescent="0.2">
      <c r="A934" s="137" t="s">
        <v>441</v>
      </c>
      <c r="B934" s="137" t="s">
        <v>299</v>
      </c>
      <c r="C934" s="137" t="s">
        <v>147</v>
      </c>
      <c r="D934" s="137"/>
      <c r="E934" s="13" t="s">
        <v>148</v>
      </c>
      <c r="F934" s="4">
        <f>F937</f>
        <v>30</v>
      </c>
      <c r="G934" s="4">
        <f>G937</f>
        <v>0</v>
      </c>
      <c r="H934" s="4">
        <f>H937</f>
        <v>30</v>
      </c>
      <c r="I934" s="4">
        <f t="shared" ref="I934:W934" si="729">I937+I935</f>
        <v>0</v>
      </c>
      <c r="J934" s="4">
        <f t="shared" si="729"/>
        <v>464.64</v>
      </c>
      <c r="K934" s="4">
        <f t="shared" si="729"/>
        <v>0</v>
      </c>
      <c r="L934" s="4">
        <f t="shared" si="729"/>
        <v>494.64</v>
      </c>
      <c r="M934" s="4">
        <f t="shared" si="729"/>
        <v>0</v>
      </c>
      <c r="N934" s="4">
        <f t="shared" si="729"/>
        <v>494.64</v>
      </c>
      <c r="O934" s="4">
        <f t="shared" si="729"/>
        <v>0</v>
      </c>
      <c r="P934" s="4">
        <f t="shared" si="729"/>
        <v>0</v>
      </c>
      <c r="Q934" s="4">
        <f t="shared" si="729"/>
        <v>494.64</v>
      </c>
      <c r="R934" s="4">
        <f t="shared" si="729"/>
        <v>0</v>
      </c>
      <c r="S934" s="4">
        <f t="shared" si="729"/>
        <v>494.64</v>
      </c>
      <c r="T934" s="4">
        <f t="shared" si="729"/>
        <v>0</v>
      </c>
      <c r="U934" s="4">
        <f t="shared" si="729"/>
        <v>0</v>
      </c>
      <c r="V934" s="4">
        <f t="shared" si="729"/>
        <v>0</v>
      </c>
      <c r="W934" s="4">
        <f t="shared" si="729"/>
        <v>0</v>
      </c>
      <c r="X934" s="4"/>
      <c r="Y934" s="4">
        <f t="shared" ref="Y934:AH934" si="730">Y937+Y935</f>
        <v>0</v>
      </c>
      <c r="Z934" s="4">
        <f t="shared" si="730"/>
        <v>0</v>
      </c>
      <c r="AA934" s="4">
        <f t="shared" si="730"/>
        <v>0</v>
      </c>
      <c r="AB934" s="4">
        <f t="shared" si="730"/>
        <v>0</v>
      </c>
      <c r="AC934" s="4">
        <f t="shared" si="730"/>
        <v>0</v>
      </c>
      <c r="AD934" s="4">
        <f t="shared" si="730"/>
        <v>0</v>
      </c>
      <c r="AE934" s="4">
        <f t="shared" si="730"/>
        <v>0</v>
      </c>
      <c r="AF934" s="4">
        <f t="shared" si="730"/>
        <v>0</v>
      </c>
      <c r="AG934" s="4">
        <f t="shared" si="730"/>
        <v>0</v>
      </c>
      <c r="AH934" s="4">
        <f t="shared" si="730"/>
        <v>0</v>
      </c>
      <c r="AI934" s="4"/>
      <c r="AJ934" s="4">
        <f>AJ937+AJ935</f>
        <v>0</v>
      </c>
      <c r="AK934" s="4">
        <f>AK937+AK935</f>
        <v>0</v>
      </c>
      <c r="AL934" s="4">
        <f>AL937+AL935</f>
        <v>0</v>
      </c>
      <c r="AM934" s="4">
        <f>AM937+AM935</f>
        <v>0</v>
      </c>
    </row>
    <row r="935" spans="1:39" ht="31.5" hidden="1" outlineLevel="4" x14ac:dyDescent="0.2">
      <c r="A935" s="137" t="s">
        <v>441</v>
      </c>
      <c r="B935" s="137" t="s">
        <v>299</v>
      </c>
      <c r="C935" s="137" t="s">
        <v>149</v>
      </c>
      <c r="D935" s="137"/>
      <c r="E935" s="13" t="s">
        <v>699</v>
      </c>
      <c r="F935" s="4"/>
      <c r="G935" s="4"/>
      <c r="H935" s="4"/>
      <c r="I935" s="4">
        <f t="shared" ref="I935:S935" si="731">I936</f>
        <v>0</v>
      </c>
      <c r="J935" s="4">
        <f t="shared" si="731"/>
        <v>464.64</v>
      </c>
      <c r="K935" s="4">
        <f t="shared" si="731"/>
        <v>0</v>
      </c>
      <c r="L935" s="4">
        <f t="shared" si="731"/>
        <v>464.64</v>
      </c>
      <c r="M935" s="4">
        <f t="shared" si="731"/>
        <v>0</v>
      </c>
      <c r="N935" s="4">
        <f t="shared" si="731"/>
        <v>464.64</v>
      </c>
      <c r="O935" s="4">
        <f t="shared" si="731"/>
        <v>0</v>
      </c>
      <c r="P935" s="4">
        <f t="shared" si="731"/>
        <v>0</v>
      </c>
      <c r="Q935" s="4">
        <f t="shared" si="731"/>
        <v>464.64</v>
      </c>
      <c r="R935" s="4">
        <f t="shared" si="731"/>
        <v>0</v>
      </c>
      <c r="S935" s="4">
        <f t="shared" si="731"/>
        <v>464.64</v>
      </c>
      <c r="T935" s="4"/>
      <c r="U935" s="4"/>
      <c r="V935" s="4"/>
      <c r="W935" s="4"/>
      <c r="X935" s="4"/>
      <c r="Y935" s="4">
        <f t="shared" ref="Y935:AD935" si="732">Y936</f>
        <v>0</v>
      </c>
      <c r="Z935" s="4">
        <f t="shared" si="732"/>
        <v>0</v>
      </c>
      <c r="AA935" s="4">
        <f t="shared" si="732"/>
        <v>0</v>
      </c>
      <c r="AB935" s="4">
        <f t="shared" si="732"/>
        <v>0</v>
      </c>
      <c r="AC935" s="4">
        <f t="shared" si="732"/>
        <v>0</v>
      </c>
      <c r="AD935" s="4">
        <f t="shared" si="732"/>
        <v>0</v>
      </c>
      <c r="AE935" s="4"/>
      <c r="AF935" s="4"/>
      <c r="AG935" s="4"/>
      <c r="AH935" s="4"/>
      <c r="AI935" s="4"/>
      <c r="AJ935" s="4">
        <f>AJ936</f>
        <v>0</v>
      </c>
      <c r="AK935" s="4">
        <f>AK936</f>
        <v>0</v>
      </c>
      <c r="AL935" s="4">
        <f>AL936</f>
        <v>0</v>
      </c>
      <c r="AM935" s="4">
        <f>AM936</f>
        <v>0</v>
      </c>
    </row>
    <row r="936" spans="1:39" ht="31.5" hidden="1" outlineLevel="4" x14ac:dyDescent="0.2">
      <c r="A936" s="138" t="s">
        <v>441</v>
      </c>
      <c r="B936" s="138" t="s">
        <v>299</v>
      </c>
      <c r="C936" s="138" t="s">
        <v>149</v>
      </c>
      <c r="D936" s="138" t="s">
        <v>92</v>
      </c>
      <c r="E936" s="11" t="s">
        <v>93</v>
      </c>
      <c r="F936" s="4"/>
      <c r="G936" s="4"/>
      <c r="H936" s="4"/>
      <c r="I936" s="5"/>
      <c r="J936" s="5">
        <v>464.64</v>
      </c>
      <c r="K936" s="5"/>
      <c r="L936" s="5">
        <f>SUM(H936:K936)</f>
        <v>464.64</v>
      </c>
      <c r="M936" s="5"/>
      <c r="N936" s="5">
        <f>SUM(L936:M936)</f>
        <v>464.64</v>
      </c>
      <c r="O936" s="5"/>
      <c r="P936" s="5"/>
      <c r="Q936" s="5">
        <f>SUM(N936:P936)</f>
        <v>464.64</v>
      </c>
      <c r="R936" s="5"/>
      <c r="S936" s="5">
        <f>SUM(Q936:R936)</f>
        <v>464.64</v>
      </c>
      <c r="T936" s="4"/>
      <c r="U936" s="4"/>
      <c r="V936" s="4"/>
      <c r="W936" s="4"/>
      <c r="X936" s="4"/>
      <c r="Y936" s="5"/>
      <c r="Z936" s="5">
        <f>SUM(X936:Y936)</f>
        <v>0</v>
      </c>
      <c r="AA936" s="5"/>
      <c r="AB936" s="5">
        <f>SUM(Z936:AA936)</f>
        <v>0</v>
      </c>
      <c r="AC936" s="5"/>
      <c r="AD936" s="5">
        <f>SUM(AB936:AC936)</f>
        <v>0</v>
      </c>
      <c r="AE936" s="4"/>
      <c r="AF936" s="4"/>
      <c r="AG936" s="4"/>
      <c r="AH936" s="4"/>
      <c r="AI936" s="4"/>
      <c r="AJ936" s="5"/>
      <c r="AK936" s="5">
        <f>SUM(AI936:AJ936)</f>
        <v>0</v>
      </c>
      <c r="AL936" s="5"/>
      <c r="AM936" s="5">
        <f>SUM(AK936:AL936)</f>
        <v>0</v>
      </c>
    </row>
    <row r="937" spans="1:39" ht="15.75" hidden="1" outlineLevel="5" x14ac:dyDescent="0.2">
      <c r="A937" s="137" t="s">
        <v>441</v>
      </c>
      <c r="B937" s="137" t="s">
        <v>299</v>
      </c>
      <c r="C937" s="137" t="s">
        <v>432</v>
      </c>
      <c r="D937" s="137"/>
      <c r="E937" s="13" t="s">
        <v>433</v>
      </c>
      <c r="F937" s="4">
        <f t="shared" ref="F937:U937" si="733">F938</f>
        <v>30</v>
      </c>
      <c r="G937" s="4">
        <f t="shared" si="733"/>
        <v>0</v>
      </c>
      <c r="H937" s="4">
        <f t="shared" si="733"/>
        <v>30</v>
      </c>
      <c r="I937" s="4">
        <f t="shared" si="733"/>
        <v>0</v>
      </c>
      <c r="J937" s="4">
        <f t="shared" si="733"/>
        <v>0</v>
      </c>
      <c r="K937" s="4">
        <f t="shared" si="733"/>
        <v>0</v>
      </c>
      <c r="L937" s="4">
        <f t="shared" si="733"/>
        <v>30</v>
      </c>
      <c r="M937" s="4">
        <f t="shared" si="733"/>
        <v>0</v>
      </c>
      <c r="N937" s="4">
        <f t="shared" si="733"/>
        <v>30</v>
      </c>
      <c r="O937" s="4">
        <f t="shared" si="733"/>
        <v>0</v>
      </c>
      <c r="P937" s="4">
        <f t="shared" si="733"/>
        <v>0</v>
      </c>
      <c r="Q937" s="4">
        <f t="shared" si="733"/>
        <v>30</v>
      </c>
      <c r="R937" s="4">
        <f t="shared" si="733"/>
        <v>0</v>
      </c>
      <c r="S937" s="4">
        <f t="shared" si="733"/>
        <v>30</v>
      </c>
      <c r="T937" s="4">
        <f t="shared" si="733"/>
        <v>0</v>
      </c>
      <c r="U937" s="4">
        <f t="shared" si="733"/>
        <v>0</v>
      </c>
      <c r="V937" s="4"/>
      <c r="W937" s="4">
        <f t="shared" ref="W937:AF937" si="734">W938</f>
        <v>0</v>
      </c>
      <c r="X937" s="4">
        <f t="shared" si="734"/>
        <v>0</v>
      </c>
      <c r="Y937" s="4">
        <f t="shared" si="734"/>
        <v>0</v>
      </c>
      <c r="Z937" s="4">
        <f t="shared" si="734"/>
        <v>0</v>
      </c>
      <c r="AA937" s="4">
        <f t="shared" si="734"/>
        <v>0</v>
      </c>
      <c r="AB937" s="4">
        <f t="shared" si="734"/>
        <v>0</v>
      </c>
      <c r="AC937" s="4">
        <f t="shared" si="734"/>
        <v>0</v>
      </c>
      <c r="AD937" s="4">
        <f t="shared" si="734"/>
        <v>0</v>
      </c>
      <c r="AE937" s="4">
        <f t="shared" si="734"/>
        <v>0</v>
      </c>
      <c r="AF937" s="4">
        <f t="shared" si="734"/>
        <v>0</v>
      </c>
      <c r="AG937" s="4"/>
      <c r="AH937" s="4">
        <f t="shared" ref="AH937:AM937" si="735">AH938</f>
        <v>0</v>
      </c>
      <c r="AI937" s="4">
        <f t="shared" si="735"/>
        <v>0</v>
      </c>
      <c r="AJ937" s="4">
        <f t="shared" si="735"/>
        <v>0</v>
      </c>
      <c r="AK937" s="4">
        <f t="shared" si="735"/>
        <v>0</v>
      </c>
      <c r="AL937" s="4">
        <f t="shared" si="735"/>
        <v>0</v>
      </c>
      <c r="AM937" s="4">
        <f t="shared" si="735"/>
        <v>0</v>
      </c>
    </row>
    <row r="938" spans="1:39" ht="31.5" hidden="1" outlineLevel="7" x14ac:dyDescent="0.2">
      <c r="A938" s="138" t="s">
        <v>441</v>
      </c>
      <c r="B938" s="138" t="s">
        <v>299</v>
      </c>
      <c r="C938" s="138" t="s">
        <v>432</v>
      </c>
      <c r="D938" s="138" t="s">
        <v>11</v>
      </c>
      <c r="E938" s="11" t="s">
        <v>12</v>
      </c>
      <c r="F938" s="5">
        <v>30</v>
      </c>
      <c r="G938" s="5"/>
      <c r="H938" s="5">
        <f>SUM(F938:G938)</f>
        <v>30</v>
      </c>
      <c r="I938" s="5"/>
      <c r="J938" s="5"/>
      <c r="K938" s="5"/>
      <c r="L938" s="5">
        <f>SUM(H938:K938)</f>
        <v>30</v>
      </c>
      <c r="M938" s="5"/>
      <c r="N938" s="5">
        <f>SUM(L938:M938)</f>
        <v>30</v>
      </c>
      <c r="O938" s="5"/>
      <c r="P938" s="5"/>
      <c r="Q938" s="5">
        <f>SUM(N938:P938)</f>
        <v>30</v>
      </c>
      <c r="R938" s="5"/>
      <c r="S938" s="5">
        <f>SUM(Q938:R938)</f>
        <v>30</v>
      </c>
      <c r="T938" s="5"/>
      <c r="U938" s="5"/>
      <c r="V938" s="5"/>
      <c r="W938" s="5"/>
      <c r="X938" s="5">
        <f>SUM(V938:W938)</f>
        <v>0</v>
      </c>
      <c r="Y938" s="5"/>
      <c r="Z938" s="5">
        <f>SUM(X938:Y938)</f>
        <v>0</v>
      </c>
      <c r="AA938" s="5"/>
      <c r="AB938" s="5">
        <f>SUM(Z938:AA938)</f>
        <v>0</v>
      </c>
      <c r="AC938" s="5"/>
      <c r="AD938" s="5">
        <f>SUM(AB938:AC938)</f>
        <v>0</v>
      </c>
      <c r="AE938" s="5"/>
      <c r="AF938" s="5"/>
      <c r="AG938" s="5"/>
      <c r="AH938" s="5"/>
      <c r="AI938" s="5">
        <f>SUM(AG938:AH938)</f>
        <v>0</v>
      </c>
      <c r="AJ938" s="5"/>
      <c r="AK938" s="5">
        <f>SUM(AI938:AJ938)</f>
        <v>0</v>
      </c>
      <c r="AL938" s="5"/>
      <c r="AM938" s="5">
        <f>SUM(AK938:AL938)</f>
        <v>0</v>
      </c>
    </row>
    <row r="939" spans="1:39" ht="47.25" outlineLevel="4" x14ac:dyDescent="0.2">
      <c r="A939" s="137" t="s">
        <v>441</v>
      </c>
      <c r="B939" s="137" t="s">
        <v>299</v>
      </c>
      <c r="C939" s="137" t="s">
        <v>434</v>
      </c>
      <c r="D939" s="137"/>
      <c r="E939" s="13" t="s">
        <v>435</v>
      </c>
      <c r="F939" s="4">
        <f t="shared" ref="F939:U940" si="736">F940</f>
        <v>70</v>
      </c>
      <c r="G939" s="4">
        <f t="shared" si="736"/>
        <v>0</v>
      </c>
      <c r="H939" s="4">
        <f t="shared" si="736"/>
        <v>70</v>
      </c>
      <c r="I939" s="4">
        <f t="shared" si="736"/>
        <v>0</v>
      </c>
      <c r="J939" s="4">
        <f t="shared" si="736"/>
        <v>0</v>
      </c>
      <c r="K939" s="4">
        <f t="shared" si="736"/>
        <v>0</v>
      </c>
      <c r="L939" s="4">
        <f t="shared" si="736"/>
        <v>70</v>
      </c>
      <c r="M939" s="4">
        <f t="shared" si="736"/>
        <v>0</v>
      </c>
      <c r="N939" s="4">
        <f t="shared" si="736"/>
        <v>70</v>
      </c>
      <c r="O939" s="4">
        <f t="shared" si="736"/>
        <v>0</v>
      </c>
      <c r="P939" s="4">
        <f t="shared" si="736"/>
        <v>0</v>
      </c>
      <c r="Q939" s="4">
        <f t="shared" si="736"/>
        <v>70</v>
      </c>
      <c r="R939" s="4">
        <f t="shared" si="736"/>
        <v>10</v>
      </c>
      <c r="S939" s="4">
        <f t="shared" si="736"/>
        <v>80</v>
      </c>
      <c r="T939" s="4">
        <f t="shared" si="736"/>
        <v>0</v>
      </c>
      <c r="U939" s="4">
        <f t="shared" si="736"/>
        <v>0</v>
      </c>
      <c r="V939" s="4"/>
      <c r="W939" s="4">
        <f t="shared" ref="W939:AC940" si="737">W940</f>
        <v>0</v>
      </c>
      <c r="X939" s="4">
        <f t="shared" si="737"/>
        <v>0</v>
      </c>
      <c r="Y939" s="4">
        <f t="shared" si="737"/>
        <v>0</v>
      </c>
      <c r="Z939" s="4">
        <f t="shared" si="737"/>
        <v>0</v>
      </c>
      <c r="AA939" s="4">
        <f t="shared" si="737"/>
        <v>0</v>
      </c>
      <c r="AB939" s="4">
        <f t="shared" si="737"/>
        <v>0</v>
      </c>
      <c r="AC939" s="4">
        <f t="shared" si="737"/>
        <v>0</v>
      </c>
      <c r="AD939" s="4"/>
      <c r="AE939" s="4">
        <f>AE940</f>
        <v>0</v>
      </c>
      <c r="AF939" s="4">
        <f>AF940</f>
        <v>0</v>
      </c>
      <c r="AG939" s="4"/>
      <c r="AH939" s="4">
        <f t="shared" ref="AH939:AL940" si="738">AH940</f>
        <v>0</v>
      </c>
      <c r="AI939" s="4">
        <f t="shared" si="738"/>
        <v>0</v>
      </c>
      <c r="AJ939" s="4">
        <f t="shared" si="738"/>
        <v>0</v>
      </c>
      <c r="AK939" s="4">
        <f t="shared" si="738"/>
        <v>0</v>
      </c>
      <c r="AL939" s="4">
        <f t="shared" si="738"/>
        <v>0</v>
      </c>
      <c r="AM939" s="4"/>
    </row>
    <row r="940" spans="1:39" ht="31.5" outlineLevel="5" x14ac:dyDescent="0.2">
      <c r="A940" s="137" t="s">
        <v>441</v>
      </c>
      <c r="B940" s="137" t="s">
        <v>299</v>
      </c>
      <c r="C940" s="137" t="s">
        <v>436</v>
      </c>
      <c r="D940" s="137"/>
      <c r="E940" s="13" t="s">
        <v>437</v>
      </c>
      <c r="F940" s="4">
        <f t="shared" si="736"/>
        <v>70</v>
      </c>
      <c r="G940" s="4">
        <f t="shared" si="736"/>
        <v>0</v>
      </c>
      <c r="H940" s="4">
        <f t="shared" si="736"/>
        <v>70</v>
      </c>
      <c r="I940" s="4">
        <f t="shared" si="736"/>
        <v>0</v>
      </c>
      <c r="J940" s="4">
        <f t="shared" si="736"/>
        <v>0</v>
      </c>
      <c r="K940" s="4">
        <f t="shared" si="736"/>
        <v>0</v>
      </c>
      <c r="L940" s="4">
        <f t="shared" si="736"/>
        <v>70</v>
      </c>
      <c r="M940" s="4">
        <f t="shared" si="736"/>
        <v>0</v>
      </c>
      <c r="N940" s="4">
        <f t="shared" si="736"/>
        <v>70</v>
      </c>
      <c r="O940" s="4">
        <f t="shared" si="736"/>
        <v>0</v>
      </c>
      <c r="P940" s="4">
        <f t="shared" si="736"/>
        <v>0</v>
      </c>
      <c r="Q940" s="4">
        <f t="shared" si="736"/>
        <v>70</v>
      </c>
      <c r="R940" s="4">
        <f t="shared" si="736"/>
        <v>10</v>
      </c>
      <c r="S940" s="4">
        <f t="shared" si="736"/>
        <v>80</v>
      </c>
      <c r="T940" s="4">
        <f t="shared" si="736"/>
        <v>0</v>
      </c>
      <c r="U940" s="4">
        <f t="shared" si="736"/>
        <v>0</v>
      </c>
      <c r="V940" s="4"/>
      <c r="W940" s="4">
        <f t="shared" si="737"/>
        <v>0</v>
      </c>
      <c r="X940" s="4">
        <f t="shared" si="737"/>
        <v>0</v>
      </c>
      <c r="Y940" s="4">
        <f t="shared" si="737"/>
        <v>0</v>
      </c>
      <c r="Z940" s="4">
        <f t="shared" si="737"/>
        <v>0</v>
      </c>
      <c r="AA940" s="4">
        <f t="shared" si="737"/>
        <v>0</v>
      </c>
      <c r="AB940" s="4">
        <f t="shared" si="737"/>
        <v>0</v>
      </c>
      <c r="AC940" s="4">
        <f t="shared" si="737"/>
        <v>0</v>
      </c>
      <c r="AD940" s="4"/>
      <c r="AE940" s="4">
        <f>AE941</f>
        <v>0</v>
      </c>
      <c r="AF940" s="4">
        <f>AF941</f>
        <v>0</v>
      </c>
      <c r="AG940" s="4"/>
      <c r="AH940" s="4">
        <f t="shared" si="738"/>
        <v>0</v>
      </c>
      <c r="AI940" s="4">
        <f t="shared" si="738"/>
        <v>0</v>
      </c>
      <c r="AJ940" s="4">
        <f t="shared" si="738"/>
        <v>0</v>
      </c>
      <c r="AK940" s="4">
        <f t="shared" si="738"/>
        <v>0</v>
      </c>
      <c r="AL940" s="4">
        <f t="shared" si="738"/>
        <v>0</v>
      </c>
      <c r="AM940" s="4"/>
    </row>
    <row r="941" spans="1:39" ht="31.5" outlineLevel="7" x14ac:dyDescent="0.2">
      <c r="A941" s="138" t="s">
        <v>441</v>
      </c>
      <c r="B941" s="138" t="s">
        <v>299</v>
      </c>
      <c r="C941" s="138" t="s">
        <v>436</v>
      </c>
      <c r="D941" s="138" t="s">
        <v>11</v>
      </c>
      <c r="E941" s="11" t="s">
        <v>12</v>
      </c>
      <c r="F941" s="5">
        <v>70</v>
      </c>
      <c r="G941" s="5"/>
      <c r="H941" s="5">
        <f>SUM(F941:G941)</f>
        <v>70</v>
      </c>
      <c r="I941" s="5"/>
      <c r="J941" s="5"/>
      <c r="K941" s="5"/>
      <c r="L941" s="5">
        <f>SUM(H941:K941)</f>
        <v>70</v>
      </c>
      <c r="M941" s="5"/>
      <c r="N941" s="5">
        <f>SUM(L941:M941)</f>
        <v>70</v>
      </c>
      <c r="O941" s="5"/>
      <c r="P941" s="5"/>
      <c r="Q941" s="5">
        <f>SUM(N941:P941)</f>
        <v>70</v>
      </c>
      <c r="R941" s="5">
        <f>30-20</f>
        <v>10</v>
      </c>
      <c r="S941" s="5">
        <f>SUM(Q941:R941)</f>
        <v>80</v>
      </c>
      <c r="T941" s="5"/>
      <c r="U941" s="5"/>
      <c r="V941" s="5"/>
      <c r="W941" s="5"/>
      <c r="X941" s="5">
        <f>SUM(V941:W941)</f>
        <v>0</v>
      </c>
      <c r="Y941" s="5"/>
      <c r="Z941" s="5">
        <f>SUM(X941:Y941)</f>
        <v>0</v>
      </c>
      <c r="AA941" s="5"/>
      <c r="AB941" s="5">
        <f>SUM(Z941:AA941)</f>
        <v>0</v>
      </c>
      <c r="AC941" s="5"/>
      <c r="AD941" s="5"/>
      <c r="AE941" s="5"/>
      <c r="AF941" s="5"/>
      <c r="AG941" s="5"/>
      <c r="AH941" s="5"/>
      <c r="AI941" s="5">
        <f>SUM(AG941:AH941)</f>
        <v>0</v>
      </c>
      <c r="AJ941" s="5"/>
      <c r="AK941" s="5">
        <f>SUM(AI941:AJ941)</f>
        <v>0</v>
      </c>
      <c r="AL941" s="5"/>
      <c r="AM941" s="5"/>
    </row>
    <row r="942" spans="1:39" ht="31.5" hidden="1" outlineLevel="4" x14ac:dyDescent="0.2">
      <c r="A942" s="137" t="s">
        <v>441</v>
      </c>
      <c r="B942" s="137" t="s">
        <v>299</v>
      </c>
      <c r="C942" s="137" t="s">
        <v>480</v>
      </c>
      <c r="D942" s="137"/>
      <c r="E942" s="13" t="s">
        <v>481</v>
      </c>
      <c r="F942" s="4">
        <f t="shared" ref="F942:U943" si="739">F943</f>
        <v>20</v>
      </c>
      <c r="G942" s="4">
        <f t="shared" si="739"/>
        <v>0</v>
      </c>
      <c r="H942" s="4">
        <f t="shared" si="739"/>
        <v>20</v>
      </c>
      <c r="I942" s="4">
        <f t="shared" si="739"/>
        <v>0</v>
      </c>
      <c r="J942" s="4">
        <f t="shared" si="739"/>
        <v>0</v>
      </c>
      <c r="K942" s="4">
        <f t="shared" si="739"/>
        <v>0</v>
      </c>
      <c r="L942" s="4">
        <f t="shared" si="739"/>
        <v>20</v>
      </c>
      <c r="M942" s="4">
        <f t="shared" si="739"/>
        <v>0</v>
      </c>
      <c r="N942" s="4">
        <f t="shared" si="739"/>
        <v>20</v>
      </c>
      <c r="O942" s="4">
        <f t="shared" si="739"/>
        <v>0</v>
      </c>
      <c r="P942" s="4">
        <f t="shared" si="739"/>
        <v>0</v>
      </c>
      <c r="Q942" s="4">
        <f t="shared" si="739"/>
        <v>20</v>
      </c>
      <c r="R942" s="4">
        <f t="shared" si="739"/>
        <v>0</v>
      </c>
      <c r="S942" s="4">
        <f t="shared" si="739"/>
        <v>20</v>
      </c>
      <c r="T942" s="4">
        <f t="shared" si="739"/>
        <v>0</v>
      </c>
      <c r="U942" s="4">
        <f t="shared" si="739"/>
        <v>0</v>
      </c>
      <c r="V942" s="4"/>
      <c r="W942" s="4">
        <f t="shared" ref="W942:AF943" si="740">W943</f>
        <v>0</v>
      </c>
      <c r="X942" s="4">
        <f t="shared" si="740"/>
        <v>0</v>
      </c>
      <c r="Y942" s="4">
        <f t="shared" si="740"/>
        <v>0</v>
      </c>
      <c r="Z942" s="4">
        <f t="shared" si="740"/>
        <v>0</v>
      </c>
      <c r="AA942" s="4">
        <f t="shared" si="740"/>
        <v>0</v>
      </c>
      <c r="AB942" s="4">
        <f t="shared" si="740"/>
        <v>0</v>
      </c>
      <c r="AC942" s="4">
        <f t="shared" si="740"/>
        <v>0</v>
      </c>
      <c r="AD942" s="4">
        <f t="shared" si="740"/>
        <v>0</v>
      </c>
      <c r="AE942" s="4">
        <f t="shared" si="740"/>
        <v>0</v>
      </c>
      <c r="AF942" s="4">
        <f t="shared" si="740"/>
        <v>0</v>
      </c>
      <c r="AG942" s="4"/>
      <c r="AH942" s="4">
        <f t="shared" ref="AH942:AM943" si="741">AH943</f>
        <v>0</v>
      </c>
      <c r="AI942" s="4">
        <f t="shared" si="741"/>
        <v>0</v>
      </c>
      <c r="AJ942" s="4">
        <f t="shared" si="741"/>
        <v>0</v>
      </c>
      <c r="AK942" s="4">
        <f t="shared" si="741"/>
        <v>0</v>
      </c>
      <c r="AL942" s="4">
        <f t="shared" si="741"/>
        <v>0</v>
      </c>
      <c r="AM942" s="4">
        <f t="shared" si="741"/>
        <v>0</v>
      </c>
    </row>
    <row r="943" spans="1:39" ht="15.75" hidden="1" outlineLevel="5" x14ac:dyDescent="0.2">
      <c r="A943" s="137" t="s">
        <v>441</v>
      </c>
      <c r="B943" s="137" t="s">
        <v>299</v>
      </c>
      <c r="C943" s="137" t="s">
        <v>482</v>
      </c>
      <c r="D943" s="137"/>
      <c r="E943" s="13" t="s">
        <v>483</v>
      </c>
      <c r="F943" s="4">
        <f t="shared" si="739"/>
        <v>20</v>
      </c>
      <c r="G943" s="4">
        <f t="shared" si="739"/>
        <v>0</v>
      </c>
      <c r="H943" s="4">
        <f t="shared" si="739"/>
        <v>20</v>
      </c>
      <c r="I943" s="4">
        <f t="shared" si="739"/>
        <v>0</v>
      </c>
      <c r="J943" s="4">
        <f t="shared" si="739"/>
        <v>0</v>
      </c>
      <c r="K943" s="4">
        <f t="shared" si="739"/>
        <v>0</v>
      </c>
      <c r="L943" s="4">
        <f t="shared" si="739"/>
        <v>20</v>
      </c>
      <c r="M943" s="4">
        <f t="shared" si="739"/>
        <v>0</v>
      </c>
      <c r="N943" s="4">
        <f t="shared" si="739"/>
        <v>20</v>
      </c>
      <c r="O943" s="4">
        <f t="shared" si="739"/>
        <v>0</v>
      </c>
      <c r="P943" s="4">
        <f t="shared" si="739"/>
        <v>0</v>
      </c>
      <c r="Q943" s="4">
        <f t="shared" si="739"/>
        <v>20</v>
      </c>
      <c r="R943" s="4">
        <f t="shared" si="739"/>
        <v>0</v>
      </c>
      <c r="S943" s="4">
        <f t="shared" si="739"/>
        <v>20</v>
      </c>
      <c r="T943" s="4">
        <f t="shared" si="739"/>
        <v>0</v>
      </c>
      <c r="U943" s="4">
        <f t="shared" si="739"/>
        <v>0</v>
      </c>
      <c r="V943" s="4"/>
      <c r="W943" s="4">
        <f t="shared" si="740"/>
        <v>0</v>
      </c>
      <c r="X943" s="4">
        <f t="shared" si="740"/>
        <v>0</v>
      </c>
      <c r="Y943" s="4">
        <f t="shared" si="740"/>
        <v>0</v>
      </c>
      <c r="Z943" s="4">
        <f t="shared" si="740"/>
        <v>0</v>
      </c>
      <c r="AA943" s="4">
        <f t="shared" si="740"/>
        <v>0</v>
      </c>
      <c r="AB943" s="4">
        <f t="shared" si="740"/>
        <v>0</v>
      </c>
      <c r="AC943" s="4">
        <f t="shared" si="740"/>
        <v>0</v>
      </c>
      <c r="AD943" s="4">
        <f t="shared" si="740"/>
        <v>0</v>
      </c>
      <c r="AE943" s="4">
        <f t="shared" si="740"/>
        <v>0</v>
      </c>
      <c r="AF943" s="4">
        <f t="shared" si="740"/>
        <v>0</v>
      </c>
      <c r="AG943" s="4"/>
      <c r="AH943" s="4">
        <f t="shared" si="741"/>
        <v>0</v>
      </c>
      <c r="AI943" s="4">
        <f t="shared" si="741"/>
        <v>0</v>
      </c>
      <c r="AJ943" s="4">
        <f t="shared" si="741"/>
        <v>0</v>
      </c>
      <c r="AK943" s="4">
        <f t="shared" si="741"/>
        <v>0</v>
      </c>
      <c r="AL943" s="4">
        <f t="shared" si="741"/>
        <v>0</v>
      </c>
      <c r="AM943" s="4">
        <f t="shared" si="741"/>
        <v>0</v>
      </c>
    </row>
    <row r="944" spans="1:39" ht="31.5" hidden="1" outlineLevel="7" x14ac:dyDescent="0.2">
      <c r="A944" s="138" t="s">
        <v>441</v>
      </c>
      <c r="B944" s="138" t="s">
        <v>299</v>
      </c>
      <c r="C944" s="138" t="s">
        <v>482</v>
      </c>
      <c r="D944" s="138" t="s">
        <v>11</v>
      </c>
      <c r="E944" s="11" t="s">
        <v>12</v>
      </c>
      <c r="F944" s="5">
        <v>20</v>
      </c>
      <c r="G944" s="5"/>
      <c r="H944" s="5">
        <f>SUM(F944:G944)</f>
        <v>20</v>
      </c>
      <c r="I944" s="5"/>
      <c r="J944" s="5"/>
      <c r="K944" s="5"/>
      <c r="L944" s="5">
        <f>SUM(H944:K944)</f>
        <v>20</v>
      </c>
      <c r="M944" s="5"/>
      <c r="N944" s="5">
        <f>SUM(L944:M944)</f>
        <v>20</v>
      </c>
      <c r="O944" s="5"/>
      <c r="P944" s="5"/>
      <c r="Q944" s="5">
        <f>SUM(N944:P944)</f>
        <v>20</v>
      </c>
      <c r="R944" s="5"/>
      <c r="S944" s="5">
        <f>SUM(Q944:R944)</f>
        <v>20</v>
      </c>
      <c r="T944" s="5"/>
      <c r="U944" s="5"/>
      <c r="V944" s="5"/>
      <c r="W944" s="5"/>
      <c r="X944" s="5">
        <f>SUM(V944:W944)</f>
        <v>0</v>
      </c>
      <c r="Y944" s="5"/>
      <c r="Z944" s="5">
        <f>SUM(X944:Y944)</f>
        <v>0</v>
      </c>
      <c r="AA944" s="5"/>
      <c r="AB944" s="5">
        <f>SUM(Z944:AA944)</f>
        <v>0</v>
      </c>
      <c r="AC944" s="5"/>
      <c r="AD944" s="5">
        <f>SUM(AB944:AC944)</f>
        <v>0</v>
      </c>
      <c r="AE944" s="5"/>
      <c r="AF944" s="5"/>
      <c r="AG944" s="5"/>
      <c r="AH944" s="5"/>
      <c r="AI944" s="5">
        <f>SUM(AG944:AH944)</f>
        <v>0</v>
      </c>
      <c r="AJ944" s="5"/>
      <c r="AK944" s="5">
        <f>SUM(AI944:AJ944)</f>
        <v>0</v>
      </c>
      <c r="AL944" s="5"/>
      <c r="AM944" s="5">
        <f>SUM(AK944:AL944)</f>
        <v>0</v>
      </c>
    </row>
    <row r="945" spans="1:39" ht="15.75" hidden="1" outlineLevel="7" x14ac:dyDescent="0.2">
      <c r="A945" s="137" t="s">
        <v>441</v>
      </c>
      <c r="B945" s="137" t="s">
        <v>563</v>
      </c>
      <c r="C945" s="138"/>
      <c r="D945" s="138"/>
      <c r="E945" s="8" t="s">
        <v>547</v>
      </c>
      <c r="F945" s="4">
        <f t="shared" ref="F945:O948" si="742">F946</f>
        <v>15963.000000000002</v>
      </c>
      <c r="G945" s="4">
        <f t="shared" si="742"/>
        <v>0</v>
      </c>
      <c r="H945" s="4">
        <f t="shared" si="742"/>
        <v>15963.000000000002</v>
      </c>
      <c r="I945" s="4">
        <f t="shared" si="742"/>
        <v>4653.8780000000006</v>
      </c>
      <c r="J945" s="4">
        <f t="shared" si="742"/>
        <v>0</v>
      </c>
      <c r="K945" s="4">
        <f t="shared" si="742"/>
        <v>0</v>
      </c>
      <c r="L945" s="4">
        <f t="shared" si="742"/>
        <v>20616.878000000001</v>
      </c>
      <c r="M945" s="4">
        <f t="shared" si="742"/>
        <v>0</v>
      </c>
      <c r="N945" s="4">
        <f t="shared" si="742"/>
        <v>20616.878000000001</v>
      </c>
      <c r="O945" s="4">
        <f t="shared" si="742"/>
        <v>1687.9</v>
      </c>
      <c r="P945" s="4">
        <f t="shared" ref="P945:Y948" si="743">P946</f>
        <v>0</v>
      </c>
      <c r="Q945" s="4">
        <f t="shared" si="743"/>
        <v>22304.777999999998</v>
      </c>
      <c r="R945" s="4">
        <f t="shared" si="743"/>
        <v>0</v>
      </c>
      <c r="S945" s="4">
        <f t="shared" si="743"/>
        <v>22304.777999999998</v>
      </c>
      <c r="T945" s="4">
        <f t="shared" si="743"/>
        <v>15626.4</v>
      </c>
      <c r="U945" s="4">
        <f t="shared" si="743"/>
        <v>0</v>
      </c>
      <c r="V945" s="4">
        <f t="shared" si="743"/>
        <v>15626.4</v>
      </c>
      <c r="W945" s="4">
        <f t="shared" si="743"/>
        <v>6557.8579999999993</v>
      </c>
      <c r="X945" s="4">
        <f t="shared" si="743"/>
        <v>22184.258000000002</v>
      </c>
      <c r="Y945" s="4">
        <f t="shared" si="743"/>
        <v>0</v>
      </c>
      <c r="Z945" s="4">
        <f t="shared" ref="Z945:AI948" si="744">Z946</f>
        <v>22184.258000000002</v>
      </c>
      <c r="AA945" s="4">
        <f t="shared" si="744"/>
        <v>0</v>
      </c>
      <c r="AB945" s="4">
        <f t="shared" si="744"/>
        <v>22184.258000000002</v>
      </c>
      <c r="AC945" s="4">
        <f t="shared" si="744"/>
        <v>0</v>
      </c>
      <c r="AD945" s="4">
        <f t="shared" si="744"/>
        <v>22184.258000000002</v>
      </c>
      <c r="AE945" s="4">
        <f t="shared" si="744"/>
        <v>3000</v>
      </c>
      <c r="AF945" s="4">
        <f t="shared" si="744"/>
        <v>0</v>
      </c>
      <c r="AG945" s="4">
        <f t="shared" si="744"/>
        <v>3000</v>
      </c>
      <c r="AH945" s="4">
        <f t="shared" si="744"/>
        <v>20074.625</v>
      </c>
      <c r="AI945" s="4">
        <f t="shared" si="744"/>
        <v>23074.625</v>
      </c>
      <c r="AJ945" s="4">
        <f t="shared" ref="AJ945:AM948" si="745">AJ946</f>
        <v>0</v>
      </c>
      <c r="AK945" s="4">
        <f t="shared" si="745"/>
        <v>23074.625</v>
      </c>
      <c r="AL945" s="4">
        <f t="shared" si="745"/>
        <v>0</v>
      </c>
      <c r="AM945" s="4">
        <f t="shared" si="745"/>
        <v>23074.625</v>
      </c>
    </row>
    <row r="946" spans="1:39" ht="15.75" hidden="1" outlineLevel="1" x14ac:dyDescent="0.2">
      <c r="A946" s="137" t="s">
        <v>441</v>
      </c>
      <c r="B946" s="137" t="s">
        <v>314</v>
      </c>
      <c r="C946" s="137"/>
      <c r="D946" s="137"/>
      <c r="E946" s="13" t="s">
        <v>672</v>
      </c>
      <c r="F946" s="4">
        <f t="shared" si="742"/>
        <v>15963.000000000002</v>
      </c>
      <c r="G946" s="4">
        <f t="shared" si="742"/>
        <v>0</v>
      </c>
      <c r="H946" s="4">
        <f t="shared" si="742"/>
        <v>15963.000000000002</v>
      </c>
      <c r="I946" s="4">
        <f t="shared" si="742"/>
        <v>4653.8780000000006</v>
      </c>
      <c r="J946" s="4">
        <f t="shared" si="742"/>
        <v>0</v>
      </c>
      <c r="K946" s="4">
        <f t="shared" si="742"/>
        <v>0</v>
      </c>
      <c r="L946" s="4">
        <f t="shared" si="742"/>
        <v>20616.878000000001</v>
      </c>
      <c r="M946" s="4">
        <f t="shared" si="742"/>
        <v>0</v>
      </c>
      <c r="N946" s="4">
        <f t="shared" si="742"/>
        <v>20616.878000000001</v>
      </c>
      <c r="O946" s="4">
        <f t="shared" si="742"/>
        <v>1687.9</v>
      </c>
      <c r="P946" s="4">
        <f t="shared" si="743"/>
        <v>0</v>
      </c>
      <c r="Q946" s="4">
        <f t="shared" si="743"/>
        <v>22304.777999999998</v>
      </c>
      <c r="R946" s="4">
        <f t="shared" si="743"/>
        <v>0</v>
      </c>
      <c r="S946" s="4">
        <f t="shared" si="743"/>
        <v>22304.777999999998</v>
      </c>
      <c r="T946" s="4">
        <f t="shared" si="743"/>
        <v>15626.4</v>
      </c>
      <c r="U946" s="4">
        <f t="shared" si="743"/>
        <v>0</v>
      </c>
      <c r="V946" s="4">
        <f t="shared" si="743"/>
        <v>15626.4</v>
      </c>
      <c r="W946" s="4">
        <f t="shared" si="743"/>
        <v>6557.8579999999993</v>
      </c>
      <c r="X946" s="4">
        <f t="shared" si="743"/>
        <v>22184.258000000002</v>
      </c>
      <c r="Y946" s="4">
        <f t="shared" si="743"/>
        <v>0</v>
      </c>
      <c r="Z946" s="4">
        <f t="shared" si="744"/>
        <v>22184.258000000002</v>
      </c>
      <c r="AA946" s="4">
        <f t="shared" si="744"/>
        <v>0</v>
      </c>
      <c r="AB946" s="4">
        <f t="shared" si="744"/>
        <v>22184.258000000002</v>
      </c>
      <c r="AC946" s="4">
        <f t="shared" si="744"/>
        <v>0</v>
      </c>
      <c r="AD946" s="4">
        <f t="shared" si="744"/>
        <v>22184.258000000002</v>
      </c>
      <c r="AE946" s="4">
        <f t="shared" si="744"/>
        <v>3000</v>
      </c>
      <c r="AF946" s="4">
        <f t="shared" si="744"/>
        <v>0</v>
      </c>
      <c r="AG946" s="4">
        <f t="shared" si="744"/>
        <v>3000</v>
      </c>
      <c r="AH946" s="4">
        <f t="shared" si="744"/>
        <v>20074.625</v>
      </c>
      <c r="AI946" s="4">
        <f t="shared" si="744"/>
        <v>23074.625</v>
      </c>
      <c r="AJ946" s="4">
        <f t="shared" si="745"/>
        <v>0</v>
      </c>
      <c r="AK946" s="4">
        <f t="shared" si="745"/>
        <v>23074.625</v>
      </c>
      <c r="AL946" s="4">
        <f t="shared" si="745"/>
        <v>0</v>
      </c>
      <c r="AM946" s="4">
        <f t="shared" si="745"/>
        <v>23074.625</v>
      </c>
    </row>
    <row r="947" spans="1:39" ht="31.5" hidden="1" outlineLevel="2" x14ac:dyDescent="0.2">
      <c r="A947" s="137" t="s">
        <v>441</v>
      </c>
      <c r="B947" s="137" t="s">
        <v>314</v>
      </c>
      <c r="C947" s="137" t="s">
        <v>42</v>
      </c>
      <c r="D947" s="137"/>
      <c r="E947" s="13" t="s">
        <v>43</v>
      </c>
      <c r="F947" s="4">
        <f t="shared" si="742"/>
        <v>15963.000000000002</v>
      </c>
      <c r="G947" s="4">
        <f t="shared" si="742"/>
        <v>0</v>
      </c>
      <c r="H947" s="4">
        <f t="shared" si="742"/>
        <v>15963.000000000002</v>
      </c>
      <c r="I947" s="4">
        <f t="shared" si="742"/>
        <v>4653.8780000000006</v>
      </c>
      <c r="J947" s="4">
        <f t="shared" si="742"/>
        <v>0</v>
      </c>
      <c r="K947" s="4">
        <f t="shared" si="742"/>
        <v>0</v>
      </c>
      <c r="L947" s="4">
        <f t="shared" si="742"/>
        <v>20616.878000000001</v>
      </c>
      <c r="M947" s="4">
        <f t="shared" si="742"/>
        <v>0</v>
      </c>
      <c r="N947" s="4">
        <f t="shared" si="742"/>
        <v>20616.878000000001</v>
      </c>
      <c r="O947" s="4">
        <f t="shared" si="742"/>
        <v>1687.9</v>
      </c>
      <c r="P947" s="4">
        <f t="shared" si="743"/>
        <v>0</v>
      </c>
      <c r="Q947" s="4">
        <f t="shared" si="743"/>
        <v>22304.777999999998</v>
      </c>
      <c r="R947" s="4">
        <f t="shared" si="743"/>
        <v>0</v>
      </c>
      <c r="S947" s="4">
        <f t="shared" si="743"/>
        <v>22304.777999999998</v>
      </c>
      <c r="T947" s="4">
        <f t="shared" si="743"/>
        <v>15626.4</v>
      </c>
      <c r="U947" s="4">
        <f t="shared" si="743"/>
        <v>0</v>
      </c>
      <c r="V947" s="4">
        <f t="shared" si="743"/>
        <v>15626.4</v>
      </c>
      <c r="W947" s="4">
        <f t="shared" si="743"/>
        <v>6557.8579999999993</v>
      </c>
      <c r="X947" s="4">
        <f t="shared" si="743"/>
        <v>22184.258000000002</v>
      </c>
      <c r="Y947" s="4">
        <f t="shared" si="743"/>
        <v>0</v>
      </c>
      <c r="Z947" s="4">
        <f t="shared" si="744"/>
        <v>22184.258000000002</v>
      </c>
      <c r="AA947" s="4">
        <f t="shared" si="744"/>
        <v>0</v>
      </c>
      <c r="AB947" s="4">
        <f t="shared" si="744"/>
        <v>22184.258000000002</v>
      </c>
      <c r="AC947" s="4">
        <f t="shared" si="744"/>
        <v>0</v>
      </c>
      <c r="AD947" s="4">
        <f t="shared" si="744"/>
        <v>22184.258000000002</v>
      </c>
      <c r="AE947" s="4">
        <f t="shared" si="744"/>
        <v>3000</v>
      </c>
      <c r="AF947" s="4">
        <f t="shared" si="744"/>
        <v>0</v>
      </c>
      <c r="AG947" s="4">
        <f t="shared" si="744"/>
        <v>3000</v>
      </c>
      <c r="AH947" s="4">
        <f t="shared" si="744"/>
        <v>20074.625</v>
      </c>
      <c r="AI947" s="4">
        <f t="shared" si="744"/>
        <v>23074.625</v>
      </c>
      <c r="AJ947" s="4">
        <f t="shared" si="745"/>
        <v>0</v>
      </c>
      <c r="AK947" s="4">
        <f t="shared" si="745"/>
        <v>23074.625</v>
      </c>
      <c r="AL947" s="4">
        <f t="shared" si="745"/>
        <v>0</v>
      </c>
      <c r="AM947" s="4">
        <f t="shared" si="745"/>
        <v>23074.625</v>
      </c>
    </row>
    <row r="948" spans="1:39" ht="31.5" hidden="1" outlineLevel="3" x14ac:dyDescent="0.2">
      <c r="A948" s="137" t="s">
        <v>441</v>
      </c>
      <c r="B948" s="137" t="s">
        <v>314</v>
      </c>
      <c r="C948" s="137" t="s">
        <v>484</v>
      </c>
      <c r="D948" s="137"/>
      <c r="E948" s="13" t="s">
        <v>485</v>
      </c>
      <c r="F948" s="4">
        <f t="shared" si="742"/>
        <v>15963.000000000002</v>
      </c>
      <c r="G948" s="4">
        <f t="shared" si="742"/>
        <v>0</v>
      </c>
      <c r="H948" s="4">
        <f t="shared" si="742"/>
        <v>15963.000000000002</v>
      </c>
      <c r="I948" s="4">
        <f t="shared" si="742"/>
        <v>4653.8780000000006</v>
      </c>
      <c r="J948" s="4">
        <f t="shared" si="742"/>
        <v>0</v>
      </c>
      <c r="K948" s="4">
        <f t="shared" si="742"/>
        <v>0</v>
      </c>
      <c r="L948" s="4">
        <f t="shared" si="742"/>
        <v>20616.878000000001</v>
      </c>
      <c r="M948" s="4">
        <f t="shared" si="742"/>
        <v>0</v>
      </c>
      <c r="N948" s="4">
        <f t="shared" si="742"/>
        <v>20616.878000000001</v>
      </c>
      <c r="O948" s="4">
        <f t="shared" si="742"/>
        <v>1687.9</v>
      </c>
      <c r="P948" s="4">
        <f t="shared" si="743"/>
        <v>0</v>
      </c>
      <c r="Q948" s="4">
        <f t="shared" si="743"/>
        <v>22304.777999999998</v>
      </c>
      <c r="R948" s="4">
        <f t="shared" si="743"/>
        <v>0</v>
      </c>
      <c r="S948" s="4">
        <f t="shared" si="743"/>
        <v>22304.777999999998</v>
      </c>
      <c r="T948" s="4">
        <f t="shared" si="743"/>
        <v>15626.4</v>
      </c>
      <c r="U948" s="4">
        <f t="shared" si="743"/>
        <v>0</v>
      </c>
      <c r="V948" s="4">
        <f t="shared" si="743"/>
        <v>15626.4</v>
      </c>
      <c r="W948" s="4">
        <f t="shared" si="743"/>
        <v>6557.8579999999993</v>
      </c>
      <c r="X948" s="4">
        <f t="shared" si="743"/>
        <v>22184.258000000002</v>
      </c>
      <c r="Y948" s="4">
        <f t="shared" si="743"/>
        <v>0</v>
      </c>
      <c r="Z948" s="4">
        <f t="shared" si="744"/>
        <v>22184.258000000002</v>
      </c>
      <c r="AA948" s="4">
        <f t="shared" si="744"/>
        <v>0</v>
      </c>
      <c r="AB948" s="4">
        <f t="shared" si="744"/>
        <v>22184.258000000002</v>
      </c>
      <c r="AC948" s="4">
        <f t="shared" si="744"/>
        <v>0</v>
      </c>
      <c r="AD948" s="4">
        <f t="shared" si="744"/>
        <v>22184.258000000002</v>
      </c>
      <c r="AE948" s="4">
        <f t="shared" si="744"/>
        <v>3000</v>
      </c>
      <c r="AF948" s="4">
        <f t="shared" si="744"/>
        <v>0</v>
      </c>
      <c r="AG948" s="4">
        <f t="shared" si="744"/>
        <v>3000</v>
      </c>
      <c r="AH948" s="4">
        <f t="shared" si="744"/>
        <v>20074.625</v>
      </c>
      <c r="AI948" s="4">
        <f t="shared" si="744"/>
        <v>23074.625</v>
      </c>
      <c r="AJ948" s="4">
        <f t="shared" si="745"/>
        <v>0</v>
      </c>
      <c r="AK948" s="4">
        <f t="shared" si="745"/>
        <v>23074.625</v>
      </c>
      <c r="AL948" s="4">
        <f t="shared" si="745"/>
        <v>0</v>
      </c>
      <c r="AM948" s="4">
        <f t="shared" si="745"/>
        <v>23074.625</v>
      </c>
    </row>
    <row r="949" spans="1:39" ht="31.5" hidden="1" outlineLevel="4" x14ac:dyDescent="0.2">
      <c r="A949" s="137" t="s">
        <v>441</v>
      </c>
      <c r="B949" s="137" t="s">
        <v>314</v>
      </c>
      <c r="C949" s="137" t="s">
        <v>486</v>
      </c>
      <c r="D949" s="137"/>
      <c r="E949" s="13" t="s">
        <v>487</v>
      </c>
      <c r="F949" s="4">
        <f t="shared" ref="F949:AM949" si="746">F954+F952+F950+F956</f>
        <v>15963.000000000002</v>
      </c>
      <c r="G949" s="4">
        <f t="shared" si="746"/>
        <v>0</v>
      </c>
      <c r="H949" s="4">
        <f t="shared" si="746"/>
        <v>15963.000000000002</v>
      </c>
      <c r="I949" s="4">
        <f t="shared" si="746"/>
        <v>4653.8780000000006</v>
      </c>
      <c r="J949" s="4">
        <f t="shared" si="746"/>
        <v>0</v>
      </c>
      <c r="K949" s="4">
        <f t="shared" si="746"/>
        <v>0</v>
      </c>
      <c r="L949" s="4">
        <f t="shared" si="746"/>
        <v>20616.878000000001</v>
      </c>
      <c r="M949" s="4">
        <f t="shared" si="746"/>
        <v>0</v>
      </c>
      <c r="N949" s="4">
        <f t="shared" si="746"/>
        <v>20616.878000000001</v>
      </c>
      <c r="O949" s="4">
        <f t="shared" si="746"/>
        <v>1687.9</v>
      </c>
      <c r="P949" s="4">
        <f t="shared" si="746"/>
        <v>0</v>
      </c>
      <c r="Q949" s="4">
        <f t="shared" si="746"/>
        <v>22304.777999999998</v>
      </c>
      <c r="R949" s="4">
        <f t="shared" si="746"/>
        <v>0</v>
      </c>
      <c r="S949" s="4">
        <f t="shared" si="746"/>
        <v>22304.777999999998</v>
      </c>
      <c r="T949" s="4">
        <f t="shared" si="746"/>
        <v>15626.4</v>
      </c>
      <c r="U949" s="4">
        <f t="shared" si="746"/>
        <v>0</v>
      </c>
      <c r="V949" s="4">
        <f t="shared" si="746"/>
        <v>15626.4</v>
      </c>
      <c r="W949" s="4">
        <f t="shared" si="746"/>
        <v>6557.8579999999993</v>
      </c>
      <c r="X949" s="4">
        <f t="shared" si="746"/>
        <v>22184.258000000002</v>
      </c>
      <c r="Y949" s="4">
        <f t="shared" si="746"/>
        <v>0</v>
      </c>
      <c r="Z949" s="4">
        <f t="shared" si="746"/>
        <v>22184.258000000002</v>
      </c>
      <c r="AA949" s="4">
        <f t="shared" si="746"/>
        <v>0</v>
      </c>
      <c r="AB949" s="4">
        <f t="shared" si="746"/>
        <v>22184.258000000002</v>
      </c>
      <c r="AC949" s="4">
        <f t="shared" si="746"/>
        <v>0</v>
      </c>
      <c r="AD949" s="4">
        <f t="shared" si="746"/>
        <v>22184.258000000002</v>
      </c>
      <c r="AE949" s="4">
        <f t="shared" si="746"/>
        <v>3000</v>
      </c>
      <c r="AF949" s="4">
        <f t="shared" si="746"/>
        <v>0</v>
      </c>
      <c r="AG949" s="4">
        <f t="shared" si="746"/>
        <v>3000</v>
      </c>
      <c r="AH949" s="4">
        <f t="shared" si="746"/>
        <v>20074.625</v>
      </c>
      <c r="AI949" s="4">
        <f t="shared" si="746"/>
        <v>23074.625</v>
      </c>
      <c r="AJ949" s="4">
        <f t="shared" si="746"/>
        <v>0</v>
      </c>
      <c r="AK949" s="4">
        <f t="shared" si="746"/>
        <v>23074.625</v>
      </c>
      <c r="AL949" s="4">
        <f t="shared" si="746"/>
        <v>0</v>
      </c>
      <c r="AM949" s="4">
        <f t="shared" si="746"/>
        <v>23074.625</v>
      </c>
    </row>
    <row r="950" spans="1:39" ht="15.75" hidden="1" outlineLevel="5" x14ac:dyDescent="0.2">
      <c r="A950" s="137" t="s">
        <v>441</v>
      </c>
      <c r="B950" s="137" t="s">
        <v>314</v>
      </c>
      <c r="C950" s="122" t="s">
        <v>488</v>
      </c>
      <c r="D950" s="137"/>
      <c r="E950" s="13" t="s">
        <v>588</v>
      </c>
      <c r="F950" s="4">
        <f t="shared" ref="F950:AF950" si="747">F951</f>
        <v>5760.7</v>
      </c>
      <c r="G950" s="4">
        <f t="shared" si="747"/>
        <v>0</v>
      </c>
      <c r="H950" s="4">
        <f t="shared" si="747"/>
        <v>5760.7</v>
      </c>
      <c r="I950" s="4">
        <f t="shared" si="747"/>
        <v>7615.1310000000003</v>
      </c>
      <c r="J950" s="4">
        <f t="shared" si="747"/>
        <v>0</v>
      </c>
      <c r="K950" s="4">
        <f t="shared" si="747"/>
        <v>0</v>
      </c>
      <c r="L950" s="4">
        <f t="shared" si="747"/>
        <v>13375.831</v>
      </c>
      <c r="M950" s="4">
        <f t="shared" si="747"/>
        <v>0</v>
      </c>
      <c r="N950" s="4">
        <f t="shared" si="747"/>
        <v>13375.831</v>
      </c>
      <c r="O950" s="4">
        <f t="shared" si="747"/>
        <v>1687.9</v>
      </c>
      <c r="P950" s="4">
        <f t="shared" si="747"/>
        <v>0</v>
      </c>
      <c r="Q950" s="4">
        <f t="shared" si="747"/>
        <v>15063.731</v>
      </c>
      <c r="R950" s="4">
        <f t="shared" si="747"/>
        <v>0</v>
      </c>
      <c r="S950" s="4">
        <f t="shared" si="747"/>
        <v>15063.731</v>
      </c>
      <c r="T950" s="4">
        <f t="shared" si="747"/>
        <v>5760.7</v>
      </c>
      <c r="U950" s="4">
        <f t="shared" si="747"/>
        <v>0</v>
      </c>
      <c r="V950" s="4">
        <f t="shared" si="747"/>
        <v>5760.7</v>
      </c>
      <c r="W950" s="4">
        <f t="shared" si="747"/>
        <v>12209.237999999999</v>
      </c>
      <c r="X950" s="4">
        <f t="shared" si="747"/>
        <v>17969.937999999998</v>
      </c>
      <c r="Y950" s="4">
        <f t="shared" si="747"/>
        <v>0</v>
      </c>
      <c r="Z950" s="4">
        <f t="shared" si="747"/>
        <v>17969.937999999998</v>
      </c>
      <c r="AA950" s="4">
        <f t="shared" si="747"/>
        <v>0</v>
      </c>
      <c r="AB950" s="4">
        <f t="shared" si="747"/>
        <v>17969.937999999998</v>
      </c>
      <c r="AC950" s="4">
        <f t="shared" si="747"/>
        <v>0</v>
      </c>
      <c r="AD950" s="4">
        <f t="shared" si="747"/>
        <v>17969.937999999998</v>
      </c>
      <c r="AE950" s="4">
        <f t="shared" si="747"/>
        <v>0</v>
      </c>
      <c r="AF950" s="4">
        <f t="shared" si="747"/>
        <v>0</v>
      </c>
      <c r="AG950" s="4"/>
      <c r="AH950" s="4">
        <f t="shared" ref="AH950:AM950" si="748">AH951</f>
        <v>17750.947</v>
      </c>
      <c r="AI950" s="4">
        <f t="shared" si="748"/>
        <v>17750.947</v>
      </c>
      <c r="AJ950" s="4">
        <f t="shared" si="748"/>
        <v>0</v>
      </c>
      <c r="AK950" s="4">
        <f t="shared" si="748"/>
        <v>17750.947</v>
      </c>
      <c r="AL950" s="4">
        <f t="shared" si="748"/>
        <v>0</v>
      </c>
      <c r="AM950" s="4">
        <f t="shared" si="748"/>
        <v>17750.947</v>
      </c>
    </row>
    <row r="951" spans="1:39" ht="15.75" hidden="1" outlineLevel="5" x14ac:dyDescent="0.2">
      <c r="A951" s="138" t="s">
        <v>441</v>
      </c>
      <c r="B951" s="138" t="s">
        <v>314</v>
      </c>
      <c r="C951" s="123" t="s">
        <v>488</v>
      </c>
      <c r="D951" s="138" t="s">
        <v>33</v>
      </c>
      <c r="E951" s="11" t="s">
        <v>34</v>
      </c>
      <c r="F951" s="5">
        <v>5760.7</v>
      </c>
      <c r="G951" s="5"/>
      <c r="H951" s="5">
        <f>SUM(F951:G951)</f>
        <v>5760.7</v>
      </c>
      <c r="I951" s="5">
        <v>7615.1310000000003</v>
      </c>
      <c r="J951" s="5"/>
      <c r="K951" s="5"/>
      <c r="L951" s="5">
        <f>SUM(H951:K951)</f>
        <v>13375.831</v>
      </c>
      <c r="M951" s="5"/>
      <c r="N951" s="5">
        <f>SUM(L951:M951)</f>
        <v>13375.831</v>
      </c>
      <c r="O951" s="5">
        <v>1687.9</v>
      </c>
      <c r="P951" s="5"/>
      <c r="Q951" s="5">
        <f>SUM(N951:P951)</f>
        <v>15063.731</v>
      </c>
      <c r="R951" s="5"/>
      <c r="S951" s="5">
        <f>SUM(Q951:R951)</f>
        <v>15063.731</v>
      </c>
      <c r="T951" s="5">
        <v>5760.7</v>
      </c>
      <c r="U951" s="5"/>
      <c r="V951" s="5">
        <f>SUM(T951:U951)</f>
        <v>5760.7</v>
      </c>
      <c r="W951" s="5">
        <v>12209.237999999999</v>
      </c>
      <c r="X951" s="5">
        <f>SUM(V951:W951)</f>
        <v>17969.937999999998</v>
      </c>
      <c r="Y951" s="5"/>
      <c r="Z951" s="5">
        <f>SUM(X951:Y951)</f>
        <v>17969.937999999998</v>
      </c>
      <c r="AA951" s="5"/>
      <c r="AB951" s="5">
        <f>SUM(Z951:AA951)</f>
        <v>17969.937999999998</v>
      </c>
      <c r="AC951" s="5"/>
      <c r="AD951" s="5">
        <f>SUM(AB951:AC951)</f>
        <v>17969.937999999998</v>
      </c>
      <c r="AE951" s="5"/>
      <c r="AF951" s="5"/>
      <c r="AG951" s="5"/>
      <c r="AH951" s="5">
        <v>17750.947</v>
      </c>
      <c r="AI951" s="5">
        <f>SUM(AG951:AH951)</f>
        <v>17750.947</v>
      </c>
      <c r="AJ951" s="5"/>
      <c r="AK951" s="5">
        <f>SUM(AI951:AJ951)</f>
        <v>17750.947</v>
      </c>
      <c r="AL951" s="5"/>
      <c r="AM951" s="5">
        <f>SUM(AK951:AL951)</f>
        <v>17750.947</v>
      </c>
    </row>
    <row r="952" spans="1:39" ht="31.5" hidden="1" outlineLevel="5" x14ac:dyDescent="0.2">
      <c r="A952" s="137" t="s">
        <v>441</v>
      </c>
      <c r="B952" s="137" t="s">
        <v>314</v>
      </c>
      <c r="C952" s="137" t="s">
        <v>489</v>
      </c>
      <c r="D952" s="137"/>
      <c r="E952" s="13" t="s">
        <v>617</v>
      </c>
      <c r="F952" s="4">
        <f t="shared" ref="F952:AM952" si="749">F953</f>
        <v>2200</v>
      </c>
      <c r="G952" s="4">
        <f t="shared" si="749"/>
        <v>0</v>
      </c>
      <c r="H952" s="4">
        <f t="shared" si="749"/>
        <v>2200</v>
      </c>
      <c r="I952" s="4">
        <f t="shared" si="749"/>
        <v>0</v>
      </c>
      <c r="J952" s="4">
        <f t="shared" si="749"/>
        <v>0</v>
      </c>
      <c r="K952" s="4">
        <f t="shared" si="749"/>
        <v>0</v>
      </c>
      <c r="L952" s="4">
        <f t="shared" si="749"/>
        <v>2200</v>
      </c>
      <c r="M952" s="4">
        <f t="shared" si="749"/>
        <v>0</v>
      </c>
      <c r="N952" s="4">
        <f t="shared" si="749"/>
        <v>2200</v>
      </c>
      <c r="O952" s="4">
        <f t="shared" si="749"/>
        <v>0</v>
      </c>
      <c r="P952" s="4">
        <f t="shared" si="749"/>
        <v>0</v>
      </c>
      <c r="Q952" s="4">
        <f t="shared" si="749"/>
        <v>2200</v>
      </c>
      <c r="R952" s="4">
        <f t="shared" si="749"/>
        <v>0</v>
      </c>
      <c r="S952" s="4">
        <f t="shared" si="749"/>
        <v>2200</v>
      </c>
      <c r="T952" s="4">
        <f t="shared" si="749"/>
        <v>2200</v>
      </c>
      <c r="U952" s="4">
        <f t="shared" si="749"/>
        <v>0</v>
      </c>
      <c r="V952" s="4">
        <f t="shared" si="749"/>
        <v>2200</v>
      </c>
      <c r="W952" s="4">
        <f t="shared" si="749"/>
        <v>0</v>
      </c>
      <c r="X952" s="4">
        <f t="shared" si="749"/>
        <v>2200</v>
      </c>
      <c r="Y952" s="4">
        <f t="shared" si="749"/>
        <v>0</v>
      </c>
      <c r="Z952" s="4">
        <f t="shared" si="749"/>
        <v>2200</v>
      </c>
      <c r="AA952" s="4">
        <f t="shared" si="749"/>
        <v>0</v>
      </c>
      <c r="AB952" s="4">
        <f t="shared" si="749"/>
        <v>2200</v>
      </c>
      <c r="AC952" s="4">
        <f t="shared" si="749"/>
        <v>0</v>
      </c>
      <c r="AD952" s="4">
        <f t="shared" si="749"/>
        <v>2200</v>
      </c>
      <c r="AE952" s="4">
        <f t="shared" si="749"/>
        <v>3000</v>
      </c>
      <c r="AF952" s="4">
        <f t="shared" si="749"/>
        <v>0</v>
      </c>
      <c r="AG952" s="4">
        <f t="shared" si="749"/>
        <v>3000</v>
      </c>
      <c r="AH952" s="4">
        <f t="shared" si="749"/>
        <v>0</v>
      </c>
      <c r="AI952" s="4">
        <f t="shared" si="749"/>
        <v>3000</v>
      </c>
      <c r="AJ952" s="4">
        <f t="shared" si="749"/>
        <v>0</v>
      </c>
      <c r="AK952" s="4">
        <f t="shared" si="749"/>
        <v>3000</v>
      </c>
      <c r="AL952" s="4">
        <f t="shared" si="749"/>
        <v>0</v>
      </c>
      <c r="AM952" s="4">
        <f t="shared" si="749"/>
        <v>3000</v>
      </c>
    </row>
    <row r="953" spans="1:39" ht="15.75" hidden="1" outlineLevel="7" x14ac:dyDescent="0.2">
      <c r="A953" s="138" t="s">
        <v>441</v>
      </c>
      <c r="B953" s="138" t="s">
        <v>314</v>
      </c>
      <c r="C953" s="138" t="s">
        <v>489</v>
      </c>
      <c r="D953" s="138" t="s">
        <v>33</v>
      </c>
      <c r="E953" s="11" t="s">
        <v>34</v>
      </c>
      <c r="F953" s="5">
        <v>2200</v>
      </c>
      <c r="G953" s="5"/>
      <c r="H953" s="5">
        <f>SUM(F953:G953)</f>
        <v>2200</v>
      </c>
      <c r="I953" s="5"/>
      <c r="J953" s="5"/>
      <c r="K953" s="5"/>
      <c r="L953" s="5">
        <f>SUM(H953:K953)</f>
        <v>2200</v>
      </c>
      <c r="M953" s="5"/>
      <c r="N953" s="5">
        <f>SUM(L953:M953)</f>
        <v>2200</v>
      </c>
      <c r="O953" s="5"/>
      <c r="P953" s="5"/>
      <c r="Q953" s="5">
        <f>SUM(N953:P953)</f>
        <v>2200</v>
      </c>
      <c r="R953" s="5"/>
      <c r="S953" s="5">
        <f>SUM(Q953:R953)</f>
        <v>2200</v>
      </c>
      <c r="T953" s="5">
        <v>2200</v>
      </c>
      <c r="U953" s="5"/>
      <c r="V953" s="5">
        <f>SUM(T953:U953)</f>
        <v>2200</v>
      </c>
      <c r="W953" s="5"/>
      <c r="X953" s="5">
        <f>SUM(V953:W953)</f>
        <v>2200</v>
      </c>
      <c r="Y953" s="5"/>
      <c r="Z953" s="5">
        <f>SUM(X953:Y953)</f>
        <v>2200</v>
      </c>
      <c r="AA953" s="5"/>
      <c r="AB953" s="5">
        <f>SUM(Z953:AA953)</f>
        <v>2200</v>
      </c>
      <c r="AC953" s="5"/>
      <c r="AD953" s="5">
        <f>SUM(AB953:AC953)</f>
        <v>2200</v>
      </c>
      <c r="AE953" s="5">
        <v>3000</v>
      </c>
      <c r="AF953" s="5"/>
      <c r="AG953" s="5">
        <f>SUM(AE953:AF953)</f>
        <v>3000</v>
      </c>
      <c r="AH953" s="5"/>
      <c r="AI953" s="5">
        <f>SUM(AG953:AH953)</f>
        <v>3000</v>
      </c>
      <c r="AJ953" s="5"/>
      <c r="AK953" s="5">
        <f>SUM(AI953:AJ953)</f>
        <v>3000</v>
      </c>
      <c r="AL953" s="5"/>
      <c r="AM953" s="5">
        <f>SUM(AK953:AL953)</f>
        <v>3000</v>
      </c>
    </row>
    <row r="954" spans="1:39" ht="31.5" hidden="1" outlineLevel="5" x14ac:dyDescent="0.2">
      <c r="A954" s="137" t="s">
        <v>441</v>
      </c>
      <c r="B954" s="137" t="s">
        <v>314</v>
      </c>
      <c r="C954" s="137" t="s">
        <v>489</v>
      </c>
      <c r="D954" s="137"/>
      <c r="E954" s="13" t="s">
        <v>618</v>
      </c>
      <c r="F954" s="4">
        <f t="shared" ref="F954:AF954" si="750">F955</f>
        <v>6001.7</v>
      </c>
      <c r="G954" s="4">
        <f t="shared" si="750"/>
        <v>0</v>
      </c>
      <c r="H954" s="4">
        <f t="shared" si="750"/>
        <v>6001.7</v>
      </c>
      <c r="I954" s="4">
        <f t="shared" si="750"/>
        <v>-2220.915</v>
      </c>
      <c r="J954" s="4">
        <f t="shared" si="750"/>
        <v>0</v>
      </c>
      <c r="K954" s="4">
        <f t="shared" si="750"/>
        <v>0</v>
      </c>
      <c r="L954" s="4">
        <f t="shared" si="750"/>
        <v>3780.7849999999999</v>
      </c>
      <c r="M954" s="4">
        <f t="shared" si="750"/>
        <v>0</v>
      </c>
      <c r="N954" s="4">
        <f t="shared" si="750"/>
        <v>3780.7849999999999</v>
      </c>
      <c r="O954" s="4">
        <f t="shared" si="750"/>
        <v>0</v>
      </c>
      <c r="P954" s="4">
        <f t="shared" si="750"/>
        <v>0</v>
      </c>
      <c r="Q954" s="4">
        <f t="shared" si="750"/>
        <v>3780.7849999999999</v>
      </c>
      <c r="R954" s="4">
        <f t="shared" si="750"/>
        <v>0</v>
      </c>
      <c r="S954" s="4">
        <f t="shared" si="750"/>
        <v>3780.7849999999999</v>
      </c>
      <c r="T954" s="4">
        <f t="shared" si="750"/>
        <v>5749.3</v>
      </c>
      <c r="U954" s="4">
        <f t="shared" si="750"/>
        <v>0</v>
      </c>
      <c r="V954" s="4">
        <f t="shared" si="750"/>
        <v>5749.3</v>
      </c>
      <c r="W954" s="4">
        <f t="shared" si="750"/>
        <v>-4238.5600000000004</v>
      </c>
      <c r="X954" s="4">
        <f t="shared" si="750"/>
        <v>1510.7399999999998</v>
      </c>
      <c r="Y954" s="4">
        <f t="shared" si="750"/>
        <v>0</v>
      </c>
      <c r="Z954" s="4">
        <f t="shared" si="750"/>
        <v>1510.7399999999998</v>
      </c>
      <c r="AA954" s="4">
        <f t="shared" si="750"/>
        <v>0</v>
      </c>
      <c r="AB954" s="4">
        <f t="shared" si="750"/>
        <v>1510.7399999999998</v>
      </c>
      <c r="AC954" s="4">
        <f t="shared" si="750"/>
        <v>0</v>
      </c>
      <c r="AD954" s="4">
        <f t="shared" si="750"/>
        <v>1510.7399999999998</v>
      </c>
      <c r="AE954" s="4">
        <f t="shared" si="750"/>
        <v>0</v>
      </c>
      <c r="AF954" s="4">
        <f t="shared" si="750"/>
        <v>0</v>
      </c>
      <c r="AG954" s="4"/>
      <c r="AH954" s="4">
        <f t="shared" ref="AH954:AM954" si="751">AH955</f>
        <v>1742.7584999999999</v>
      </c>
      <c r="AI954" s="4">
        <f t="shared" si="751"/>
        <v>1742.7584999999999</v>
      </c>
      <c r="AJ954" s="4">
        <f t="shared" si="751"/>
        <v>0</v>
      </c>
      <c r="AK954" s="4">
        <f t="shared" si="751"/>
        <v>1742.7584999999999</v>
      </c>
      <c r="AL954" s="4">
        <f t="shared" si="751"/>
        <v>0</v>
      </c>
      <c r="AM954" s="4">
        <f t="shared" si="751"/>
        <v>1742.7584999999999</v>
      </c>
    </row>
    <row r="955" spans="1:39" ht="15.75" hidden="1" outlineLevel="7" x14ac:dyDescent="0.2">
      <c r="A955" s="138" t="s">
        <v>441</v>
      </c>
      <c r="B955" s="138" t="s">
        <v>314</v>
      </c>
      <c r="C955" s="138" t="s">
        <v>489</v>
      </c>
      <c r="D955" s="138" t="s">
        <v>33</v>
      </c>
      <c r="E955" s="11" t="s">
        <v>34</v>
      </c>
      <c r="F955" s="5">
        <v>6001.7</v>
      </c>
      <c r="G955" s="5"/>
      <c r="H955" s="5">
        <f>SUM(F955:G955)</f>
        <v>6001.7</v>
      </c>
      <c r="I955" s="5">
        <v>-2220.915</v>
      </c>
      <c r="J955" s="5"/>
      <c r="K955" s="5"/>
      <c r="L955" s="5">
        <f>SUM(H955:K955)</f>
        <v>3780.7849999999999</v>
      </c>
      <c r="M955" s="5"/>
      <c r="N955" s="5">
        <f>SUM(L955:M955)</f>
        <v>3780.7849999999999</v>
      </c>
      <c r="O955" s="5"/>
      <c r="P955" s="5"/>
      <c r="Q955" s="5">
        <f>SUM(N955:P955)</f>
        <v>3780.7849999999999</v>
      </c>
      <c r="R955" s="5"/>
      <c r="S955" s="5">
        <f>SUM(Q955:R955)</f>
        <v>3780.7849999999999</v>
      </c>
      <c r="T955" s="5">
        <v>5749.3</v>
      </c>
      <c r="U955" s="5"/>
      <c r="V955" s="5">
        <f>SUM(T955:U955)</f>
        <v>5749.3</v>
      </c>
      <c r="W955" s="5">
        <v>-4238.5600000000004</v>
      </c>
      <c r="X955" s="5">
        <f>SUM(V955:W955)</f>
        <v>1510.7399999999998</v>
      </c>
      <c r="Y955" s="5"/>
      <c r="Z955" s="5">
        <f>SUM(X955:Y955)</f>
        <v>1510.7399999999998</v>
      </c>
      <c r="AA955" s="5"/>
      <c r="AB955" s="5">
        <f>SUM(Z955:AA955)</f>
        <v>1510.7399999999998</v>
      </c>
      <c r="AC955" s="5"/>
      <c r="AD955" s="5">
        <f>SUM(AB955:AC955)</f>
        <v>1510.7399999999998</v>
      </c>
      <c r="AE955" s="5"/>
      <c r="AF955" s="5"/>
      <c r="AG955" s="5"/>
      <c r="AH955" s="5">
        <v>1742.7584999999999</v>
      </c>
      <c r="AI955" s="5">
        <f>SUM(AG955:AH955)</f>
        <v>1742.7584999999999</v>
      </c>
      <c r="AJ955" s="5"/>
      <c r="AK955" s="5">
        <f>SUM(AI955:AJ955)</f>
        <v>1742.7584999999999</v>
      </c>
      <c r="AL955" s="5"/>
      <c r="AM955" s="5">
        <f>SUM(AK955:AL955)</f>
        <v>1742.7584999999999</v>
      </c>
    </row>
    <row r="956" spans="1:39" ht="31.5" hidden="1" outlineLevel="5" x14ac:dyDescent="0.2">
      <c r="A956" s="137" t="s">
        <v>441</v>
      </c>
      <c r="B956" s="137" t="s">
        <v>314</v>
      </c>
      <c r="C956" s="137" t="s">
        <v>489</v>
      </c>
      <c r="D956" s="137"/>
      <c r="E956" s="13" t="s">
        <v>619</v>
      </c>
      <c r="F956" s="4">
        <f t="shared" ref="F956:AF956" si="752">F957</f>
        <v>2000.6</v>
      </c>
      <c r="G956" s="4">
        <f t="shared" si="752"/>
        <v>0</v>
      </c>
      <c r="H956" s="4">
        <f t="shared" si="752"/>
        <v>2000.6</v>
      </c>
      <c r="I956" s="4">
        <f t="shared" si="752"/>
        <v>-740.33799999999997</v>
      </c>
      <c r="J956" s="4">
        <f t="shared" si="752"/>
        <v>0</v>
      </c>
      <c r="K956" s="4">
        <f t="shared" si="752"/>
        <v>0</v>
      </c>
      <c r="L956" s="4">
        <f t="shared" si="752"/>
        <v>1260.2619999999999</v>
      </c>
      <c r="M956" s="4">
        <f t="shared" si="752"/>
        <v>0</v>
      </c>
      <c r="N956" s="4">
        <f t="shared" si="752"/>
        <v>1260.2619999999999</v>
      </c>
      <c r="O956" s="4">
        <f t="shared" si="752"/>
        <v>0</v>
      </c>
      <c r="P956" s="4">
        <f t="shared" si="752"/>
        <v>0</v>
      </c>
      <c r="Q956" s="4">
        <f t="shared" si="752"/>
        <v>1260.2619999999999</v>
      </c>
      <c r="R956" s="4">
        <f t="shared" si="752"/>
        <v>0</v>
      </c>
      <c r="S956" s="4">
        <f t="shared" si="752"/>
        <v>1260.2619999999999</v>
      </c>
      <c r="T956" s="4">
        <f t="shared" si="752"/>
        <v>1916.4</v>
      </c>
      <c r="U956" s="4">
        <f t="shared" si="752"/>
        <v>0</v>
      </c>
      <c r="V956" s="4">
        <f t="shared" si="752"/>
        <v>1916.4</v>
      </c>
      <c r="W956" s="4">
        <f t="shared" si="752"/>
        <v>-1412.82</v>
      </c>
      <c r="X956" s="4">
        <f t="shared" si="752"/>
        <v>503.58000000000015</v>
      </c>
      <c r="Y956" s="4">
        <f t="shared" si="752"/>
        <v>0</v>
      </c>
      <c r="Z956" s="4">
        <f t="shared" si="752"/>
        <v>503.58000000000015</v>
      </c>
      <c r="AA956" s="4">
        <f t="shared" si="752"/>
        <v>0</v>
      </c>
      <c r="AB956" s="4">
        <f t="shared" si="752"/>
        <v>503.58000000000015</v>
      </c>
      <c r="AC956" s="4">
        <f t="shared" si="752"/>
        <v>0</v>
      </c>
      <c r="AD956" s="4">
        <f t="shared" si="752"/>
        <v>503.58000000000015</v>
      </c>
      <c r="AE956" s="4">
        <f t="shared" si="752"/>
        <v>0</v>
      </c>
      <c r="AF956" s="4">
        <f t="shared" si="752"/>
        <v>0</v>
      </c>
      <c r="AG956" s="4"/>
      <c r="AH956" s="4">
        <f t="shared" ref="AH956:AM956" si="753">AH957</f>
        <v>580.91949999999997</v>
      </c>
      <c r="AI956" s="4">
        <f t="shared" si="753"/>
        <v>580.91949999999997</v>
      </c>
      <c r="AJ956" s="4">
        <f t="shared" si="753"/>
        <v>0</v>
      </c>
      <c r="AK956" s="4">
        <f t="shared" si="753"/>
        <v>580.91949999999997</v>
      </c>
      <c r="AL956" s="4">
        <f t="shared" si="753"/>
        <v>0</v>
      </c>
      <c r="AM956" s="4">
        <f t="shared" si="753"/>
        <v>580.91949999999997</v>
      </c>
    </row>
    <row r="957" spans="1:39" ht="15.75" hidden="1" outlineLevel="7" x14ac:dyDescent="0.2">
      <c r="A957" s="138" t="s">
        <v>441</v>
      </c>
      <c r="B957" s="138" t="s">
        <v>314</v>
      </c>
      <c r="C957" s="138" t="s">
        <v>489</v>
      </c>
      <c r="D957" s="138" t="s">
        <v>33</v>
      </c>
      <c r="E957" s="11" t="s">
        <v>34</v>
      </c>
      <c r="F957" s="5">
        <v>2000.6</v>
      </c>
      <c r="G957" s="5"/>
      <c r="H957" s="5">
        <f>SUM(F957:G957)</f>
        <v>2000.6</v>
      </c>
      <c r="I957" s="5">
        <v>-740.33799999999997</v>
      </c>
      <c r="J957" s="5"/>
      <c r="K957" s="5"/>
      <c r="L957" s="5">
        <f>SUM(H957:K957)</f>
        <v>1260.2619999999999</v>
      </c>
      <c r="M957" s="5"/>
      <c r="N957" s="5">
        <f>SUM(L957:M957)</f>
        <v>1260.2619999999999</v>
      </c>
      <c r="O957" s="5"/>
      <c r="P957" s="5"/>
      <c r="Q957" s="5">
        <f>SUM(N957:P957)</f>
        <v>1260.2619999999999</v>
      </c>
      <c r="R957" s="5"/>
      <c r="S957" s="5">
        <f>SUM(Q957:R957)</f>
        <v>1260.2619999999999</v>
      </c>
      <c r="T957" s="5">
        <v>1916.4</v>
      </c>
      <c r="U957" s="5"/>
      <c r="V957" s="5">
        <f>SUM(T957:U957)</f>
        <v>1916.4</v>
      </c>
      <c r="W957" s="5">
        <v>-1412.82</v>
      </c>
      <c r="X957" s="5">
        <f>SUM(V957:W957)</f>
        <v>503.58000000000015</v>
      </c>
      <c r="Y957" s="5"/>
      <c r="Z957" s="5">
        <f>SUM(X957:Y957)</f>
        <v>503.58000000000015</v>
      </c>
      <c r="AA957" s="5"/>
      <c r="AB957" s="5">
        <f>SUM(Z957:AA957)</f>
        <v>503.58000000000015</v>
      </c>
      <c r="AC957" s="5"/>
      <c r="AD957" s="5">
        <f>SUM(AB957:AC957)</f>
        <v>503.58000000000015</v>
      </c>
      <c r="AE957" s="5"/>
      <c r="AF957" s="5"/>
      <c r="AG957" s="5"/>
      <c r="AH957" s="5">
        <v>580.91949999999997</v>
      </c>
      <c r="AI957" s="5">
        <f>SUM(AG957:AH957)</f>
        <v>580.91949999999997</v>
      </c>
      <c r="AJ957" s="5"/>
      <c r="AK957" s="5">
        <f>SUM(AI957:AJ957)</f>
        <v>580.91949999999997</v>
      </c>
      <c r="AL957" s="5"/>
      <c r="AM957" s="5">
        <f>SUM(AK957:AL957)</f>
        <v>580.91949999999997</v>
      </c>
    </row>
    <row r="958" spans="1:39" ht="15.75" outlineLevel="7" x14ac:dyDescent="0.2">
      <c r="A958" s="138"/>
      <c r="B958" s="138"/>
      <c r="C958" s="138"/>
      <c r="D958" s="138"/>
      <c r="E958" s="11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  <c r="AD958" s="5"/>
      <c r="AE958" s="5"/>
      <c r="AF958" s="5"/>
      <c r="AG958" s="5"/>
      <c r="AH958" s="5"/>
      <c r="AI958" s="5"/>
      <c r="AJ958" s="5"/>
      <c r="AK958" s="5"/>
      <c r="AL958" s="5"/>
      <c r="AM958" s="5"/>
    </row>
    <row r="959" spans="1:39" ht="31.5" x14ac:dyDescent="0.2">
      <c r="A959" s="137" t="s">
        <v>490</v>
      </c>
      <c r="B959" s="137"/>
      <c r="C959" s="137"/>
      <c r="D959" s="137"/>
      <c r="E959" s="13" t="s">
        <v>491</v>
      </c>
      <c r="F959" s="4">
        <f t="shared" ref="F959:AM959" si="754">F960+F967+F991+F998</f>
        <v>99030.399999999994</v>
      </c>
      <c r="G959" s="4">
        <f t="shared" si="754"/>
        <v>0</v>
      </c>
      <c r="H959" s="4">
        <f t="shared" si="754"/>
        <v>99030.399999999994</v>
      </c>
      <c r="I959" s="4">
        <f t="shared" si="754"/>
        <v>5735.3894700000001</v>
      </c>
      <c r="J959" s="4">
        <f t="shared" si="754"/>
        <v>59.060769999999991</v>
      </c>
      <c r="K959" s="4">
        <f t="shared" si="754"/>
        <v>0</v>
      </c>
      <c r="L959" s="4">
        <f t="shared" si="754"/>
        <v>104824.85024</v>
      </c>
      <c r="M959" s="4">
        <f t="shared" si="754"/>
        <v>-3854.9258699999996</v>
      </c>
      <c r="N959" s="4">
        <f t="shared" si="754"/>
        <v>100969.92436999999</v>
      </c>
      <c r="O959" s="4">
        <f t="shared" si="754"/>
        <v>800</v>
      </c>
      <c r="P959" s="4">
        <f t="shared" si="754"/>
        <v>0</v>
      </c>
      <c r="Q959" s="4">
        <f t="shared" si="754"/>
        <v>101769.92436999999</v>
      </c>
      <c r="R959" s="4">
        <f t="shared" si="754"/>
        <v>16508.366200000004</v>
      </c>
      <c r="S959" s="4">
        <f t="shared" si="754"/>
        <v>118278.29057000001</v>
      </c>
      <c r="T959" s="4">
        <f t="shared" si="754"/>
        <v>97136.049549999996</v>
      </c>
      <c r="U959" s="4">
        <f t="shared" si="754"/>
        <v>0</v>
      </c>
      <c r="V959" s="4">
        <f t="shared" si="754"/>
        <v>97136.049549999996</v>
      </c>
      <c r="W959" s="4">
        <f t="shared" si="754"/>
        <v>2717.26316</v>
      </c>
      <c r="X959" s="4">
        <f t="shared" si="754"/>
        <v>99853.312709999998</v>
      </c>
      <c r="Y959" s="4">
        <f t="shared" si="754"/>
        <v>143.01384999999999</v>
      </c>
      <c r="Z959" s="4">
        <f t="shared" si="754"/>
        <v>99996.326560000001</v>
      </c>
      <c r="AA959" s="4">
        <f t="shared" si="754"/>
        <v>0</v>
      </c>
      <c r="AB959" s="4">
        <f t="shared" si="754"/>
        <v>99996.326560000001</v>
      </c>
      <c r="AC959" s="4">
        <f t="shared" si="754"/>
        <v>0</v>
      </c>
      <c r="AD959" s="4">
        <f t="shared" si="754"/>
        <v>99996.326559999987</v>
      </c>
      <c r="AE959" s="4">
        <f t="shared" si="754"/>
        <v>94429.799999999988</v>
      </c>
      <c r="AF959" s="4">
        <f t="shared" si="754"/>
        <v>0</v>
      </c>
      <c r="AG959" s="4">
        <f t="shared" si="754"/>
        <v>94429.799999999988</v>
      </c>
      <c r="AH959" s="4">
        <f t="shared" si="754"/>
        <v>7095.4013599999998</v>
      </c>
      <c r="AI959" s="4">
        <f t="shared" si="754"/>
        <v>101525.20135999999</v>
      </c>
      <c r="AJ959" s="4">
        <f t="shared" si="754"/>
        <v>0</v>
      </c>
      <c r="AK959" s="4">
        <f t="shared" si="754"/>
        <v>101525.20135999999</v>
      </c>
      <c r="AL959" s="4">
        <f t="shared" si="754"/>
        <v>0</v>
      </c>
      <c r="AM959" s="4">
        <f t="shared" si="754"/>
        <v>101525.20136000001</v>
      </c>
    </row>
    <row r="960" spans="1:39" ht="15.75" hidden="1" x14ac:dyDescent="0.2">
      <c r="A960" s="137" t="s">
        <v>490</v>
      </c>
      <c r="B960" s="137" t="s">
        <v>552</v>
      </c>
      <c r="C960" s="137"/>
      <c r="D960" s="137"/>
      <c r="E960" s="8" t="s">
        <v>536</v>
      </c>
      <c r="F960" s="4">
        <f t="shared" ref="F960:O965" si="755">F961</f>
        <v>18.7</v>
      </c>
      <c r="G960" s="4">
        <f t="shared" si="755"/>
        <v>0</v>
      </c>
      <c r="H960" s="4">
        <f t="shared" si="755"/>
        <v>18.7</v>
      </c>
      <c r="I960" s="4">
        <f t="shared" si="755"/>
        <v>0</v>
      </c>
      <c r="J960" s="4">
        <f t="shared" si="755"/>
        <v>0</v>
      </c>
      <c r="K960" s="4">
        <f t="shared" si="755"/>
        <v>0</v>
      </c>
      <c r="L960" s="4">
        <f t="shared" si="755"/>
        <v>18.7</v>
      </c>
      <c r="M960" s="4">
        <f t="shared" si="755"/>
        <v>0</v>
      </c>
      <c r="N960" s="4">
        <f t="shared" si="755"/>
        <v>18.7</v>
      </c>
      <c r="O960" s="4">
        <f t="shared" si="755"/>
        <v>0</v>
      </c>
      <c r="P960" s="4">
        <f t="shared" ref="P960:Y965" si="756">P961</f>
        <v>0</v>
      </c>
      <c r="Q960" s="4">
        <f t="shared" si="756"/>
        <v>18.7</v>
      </c>
      <c r="R960" s="4">
        <f t="shared" si="756"/>
        <v>0</v>
      </c>
      <c r="S960" s="4">
        <f t="shared" si="756"/>
        <v>18.7</v>
      </c>
      <c r="T960" s="4">
        <f t="shared" si="756"/>
        <v>18.7</v>
      </c>
      <c r="U960" s="4">
        <f t="shared" si="756"/>
        <v>0</v>
      </c>
      <c r="V960" s="4">
        <f t="shared" si="756"/>
        <v>18.7</v>
      </c>
      <c r="W960" s="4">
        <f t="shared" si="756"/>
        <v>0</v>
      </c>
      <c r="X960" s="4">
        <f t="shared" si="756"/>
        <v>18.7</v>
      </c>
      <c r="Y960" s="4">
        <f t="shared" si="756"/>
        <v>0</v>
      </c>
      <c r="Z960" s="4">
        <f t="shared" ref="Z960:AI965" si="757">Z961</f>
        <v>18.7</v>
      </c>
      <c r="AA960" s="4">
        <f t="shared" si="757"/>
        <v>0</v>
      </c>
      <c r="AB960" s="4">
        <f t="shared" si="757"/>
        <v>18.7</v>
      </c>
      <c r="AC960" s="4">
        <f t="shared" si="757"/>
        <v>0</v>
      </c>
      <c r="AD960" s="4">
        <f t="shared" si="757"/>
        <v>18.7</v>
      </c>
      <c r="AE960" s="4">
        <f t="shared" si="757"/>
        <v>18.7</v>
      </c>
      <c r="AF960" s="4">
        <f t="shared" si="757"/>
        <v>0</v>
      </c>
      <c r="AG960" s="4">
        <f t="shared" si="757"/>
        <v>18.7</v>
      </c>
      <c r="AH960" s="4">
        <f t="shared" si="757"/>
        <v>0</v>
      </c>
      <c r="AI960" s="4">
        <f t="shared" si="757"/>
        <v>18.7</v>
      </c>
      <c r="AJ960" s="4">
        <f t="shared" ref="AJ960:AM965" si="758">AJ961</f>
        <v>0</v>
      </c>
      <c r="AK960" s="4">
        <f t="shared" si="758"/>
        <v>18.7</v>
      </c>
      <c r="AL960" s="4">
        <f t="shared" si="758"/>
        <v>0</v>
      </c>
      <c r="AM960" s="4">
        <f t="shared" si="758"/>
        <v>18.7</v>
      </c>
    </row>
    <row r="961" spans="1:39" ht="15.75" hidden="1" outlineLevel="1" x14ac:dyDescent="0.2">
      <c r="A961" s="137" t="s">
        <v>490</v>
      </c>
      <c r="B961" s="137" t="s">
        <v>15</v>
      </c>
      <c r="C961" s="137"/>
      <c r="D961" s="137"/>
      <c r="E961" s="13" t="s">
        <v>16</v>
      </c>
      <c r="F961" s="4">
        <f t="shared" si="755"/>
        <v>18.7</v>
      </c>
      <c r="G961" s="4">
        <f t="shared" si="755"/>
        <v>0</v>
      </c>
      <c r="H961" s="4">
        <f t="shared" si="755"/>
        <v>18.7</v>
      </c>
      <c r="I961" s="4">
        <f t="shared" si="755"/>
        <v>0</v>
      </c>
      <c r="J961" s="4">
        <f t="shared" si="755"/>
        <v>0</v>
      </c>
      <c r="K961" s="4">
        <f t="shared" si="755"/>
        <v>0</v>
      </c>
      <c r="L961" s="4">
        <f t="shared" si="755"/>
        <v>18.7</v>
      </c>
      <c r="M961" s="4">
        <f t="shared" si="755"/>
        <v>0</v>
      </c>
      <c r="N961" s="4">
        <f t="shared" si="755"/>
        <v>18.7</v>
      </c>
      <c r="O961" s="4">
        <f t="shared" si="755"/>
        <v>0</v>
      </c>
      <c r="P961" s="4">
        <f t="shared" si="756"/>
        <v>0</v>
      </c>
      <c r="Q961" s="4">
        <f t="shared" si="756"/>
        <v>18.7</v>
      </c>
      <c r="R961" s="4">
        <f t="shared" si="756"/>
        <v>0</v>
      </c>
      <c r="S961" s="4">
        <f t="shared" si="756"/>
        <v>18.7</v>
      </c>
      <c r="T961" s="4">
        <f t="shared" si="756"/>
        <v>18.7</v>
      </c>
      <c r="U961" s="4">
        <f t="shared" si="756"/>
        <v>0</v>
      </c>
      <c r="V961" s="4">
        <f t="shared" si="756"/>
        <v>18.7</v>
      </c>
      <c r="W961" s="4">
        <f t="shared" si="756"/>
        <v>0</v>
      </c>
      <c r="X961" s="4">
        <f t="shared" si="756"/>
        <v>18.7</v>
      </c>
      <c r="Y961" s="4">
        <f t="shared" si="756"/>
        <v>0</v>
      </c>
      <c r="Z961" s="4">
        <f t="shared" si="757"/>
        <v>18.7</v>
      </c>
      <c r="AA961" s="4">
        <f t="shared" si="757"/>
        <v>0</v>
      </c>
      <c r="AB961" s="4">
        <f t="shared" si="757"/>
        <v>18.7</v>
      </c>
      <c r="AC961" s="4">
        <f t="shared" si="757"/>
        <v>0</v>
      </c>
      <c r="AD961" s="4">
        <f t="shared" si="757"/>
        <v>18.7</v>
      </c>
      <c r="AE961" s="4">
        <f t="shared" si="757"/>
        <v>18.7</v>
      </c>
      <c r="AF961" s="4">
        <f t="shared" si="757"/>
        <v>0</v>
      </c>
      <c r="AG961" s="4">
        <f t="shared" si="757"/>
        <v>18.7</v>
      </c>
      <c r="AH961" s="4">
        <f t="shared" si="757"/>
        <v>0</v>
      </c>
      <c r="AI961" s="4">
        <f t="shared" si="757"/>
        <v>18.7</v>
      </c>
      <c r="AJ961" s="4">
        <f t="shared" si="758"/>
        <v>0</v>
      </c>
      <c r="AK961" s="4">
        <f t="shared" si="758"/>
        <v>18.7</v>
      </c>
      <c r="AL961" s="4">
        <f t="shared" si="758"/>
        <v>0</v>
      </c>
      <c r="AM961" s="4">
        <f t="shared" si="758"/>
        <v>18.7</v>
      </c>
    </row>
    <row r="962" spans="1:39" ht="31.5" hidden="1" outlineLevel="2" x14ac:dyDescent="0.2">
      <c r="A962" s="137" t="s">
        <v>490</v>
      </c>
      <c r="B962" s="137" t="s">
        <v>15</v>
      </c>
      <c r="C962" s="137" t="s">
        <v>52</v>
      </c>
      <c r="D962" s="137"/>
      <c r="E962" s="13" t="s">
        <v>53</v>
      </c>
      <c r="F962" s="4">
        <f t="shared" si="755"/>
        <v>18.7</v>
      </c>
      <c r="G962" s="4">
        <f t="shared" si="755"/>
        <v>0</v>
      </c>
      <c r="H962" s="4">
        <f t="shared" si="755"/>
        <v>18.7</v>
      </c>
      <c r="I962" s="4">
        <f t="shared" si="755"/>
        <v>0</v>
      </c>
      <c r="J962" s="4">
        <f t="shared" si="755"/>
        <v>0</v>
      </c>
      <c r="K962" s="4">
        <f t="shared" si="755"/>
        <v>0</v>
      </c>
      <c r="L962" s="4">
        <f t="shared" si="755"/>
        <v>18.7</v>
      </c>
      <c r="M962" s="4">
        <f t="shared" si="755"/>
        <v>0</v>
      </c>
      <c r="N962" s="4">
        <f t="shared" si="755"/>
        <v>18.7</v>
      </c>
      <c r="O962" s="4">
        <f t="shared" si="755"/>
        <v>0</v>
      </c>
      <c r="P962" s="4">
        <f t="shared" si="756"/>
        <v>0</v>
      </c>
      <c r="Q962" s="4">
        <f t="shared" si="756"/>
        <v>18.7</v>
      </c>
      <c r="R962" s="4">
        <f t="shared" si="756"/>
        <v>0</v>
      </c>
      <c r="S962" s="4">
        <f t="shared" si="756"/>
        <v>18.7</v>
      </c>
      <c r="T962" s="4">
        <f t="shared" si="756"/>
        <v>18.7</v>
      </c>
      <c r="U962" s="4">
        <f t="shared" si="756"/>
        <v>0</v>
      </c>
      <c r="V962" s="4">
        <f t="shared" si="756"/>
        <v>18.7</v>
      </c>
      <c r="W962" s="4">
        <f t="shared" si="756"/>
        <v>0</v>
      </c>
      <c r="X962" s="4">
        <f t="shared" si="756"/>
        <v>18.7</v>
      </c>
      <c r="Y962" s="4">
        <f t="shared" si="756"/>
        <v>0</v>
      </c>
      <c r="Z962" s="4">
        <f t="shared" si="757"/>
        <v>18.7</v>
      </c>
      <c r="AA962" s="4">
        <f t="shared" si="757"/>
        <v>0</v>
      </c>
      <c r="AB962" s="4">
        <f t="shared" si="757"/>
        <v>18.7</v>
      </c>
      <c r="AC962" s="4">
        <f t="shared" si="757"/>
        <v>0</v>
      </c>
      <c r="AD962" s="4">
        <f t="shared" si="757"/>
        <v>18.7</v>
      </c>
      <c r="AE962" s="4">
        <f t="shared" si="757"/>
        <v>18.7</v>
      </c>
      <c r="AF962" s="4">
        <f t="shared" si="757"/>
        <v>0</v>
      </c>
      <c r="AG962" s="4">
        <f t="shared" si="757"/>
        <v>18.7</v>
      </c>
      <c r="AH962" s="4">
        <f t="shared" si="757"/>
        <v>0</v>
      </c>
      <c r="AI962" s="4">
        <f t="shared" si="757"/>
        <v>18.7</v>
      </c>
      <c r="AJ962" s="4">
        <f t="shared" si="758"/>
        <v>0</v>
      </c>
      <c r="AK962" s="4">
        <f t="shared" si="758"/>
        <v>18.7</v>
      </c>
      <c r="AL962" s="4">
        <f t="shared" si="758"/>
        <v>0</v>
      </c>
      <c r="AM962" s="4">
        <f t="shared" si="758"/>
        <v>18.7</v>
      </c>
    </row>
    <row r="963" spans="1:39" ht="31.5" hidden="1" outlineLevel="3" x14ac:dyDescent="0.2">
      <c r="A963" s="137" t="s">
        <v>490</v>
      </c>
      <c r="B963" s="137" t="s">
        <v>15</v>
      </c>
      <c r="C963" s="137" t="s">
        <v>98</v>
      </c>
      <c r="D963" s="137"/>
      <c r="E963" s="13" t="s">
        <v>99</v>
      </c>
      <c r="F963" s="4">
        <f t="shared" si="755"/>
        <v>18.7</v>
      </c>
      <c r="G963" s="4">
        <f t="shared" si="755"/>
        <v>0</v>
      </c>
      <c r="H963" s="4">
        <f t="shared" si="755"/>
        <v>18.7</v>
      </c>
      <c r="I963" s="4">
        <f t="shared" si="755"/>
        <v>0</v>
      </c>
      <c r="J963" s="4">
        <f t="shared" si="755"/>
        <v>0</v>
      </c>
      <c r="K963" s="4">
        <f t="shared" si="755"/>
        <v>0</v>
      </c>
      <c r="L963" s="4">
        <f t="shared" si="755"/>
        <v>18.7</v>
      </c>
      <c r="M963" s="4">
        <f t="shared" si="755"/>
        <v>0</v>
      </c>
      <c r="N963" s="4">
        <f t="shared" si="755"/>
        <v>18.7</v>
      </c>
      <c r="O963" s="4">
        <f t="shared" si="755"/>
        <v>0</v>
      </c>
      <c r="P963" s="4">
        <f t="shared" si="756"/>
        <v>0</v>
      </c>
      <c r="Q963" s="4">
        <f t="shared" si="756"/>
        <v>18.7</v>
      </c>
      <c r="R963" s="4">
        <f t="shared" si="756"/>
        <v>0</v>
      </c>
      <c r="S963" s="4">
        <f t="shared" si="756"/>
        <v>18.7</v>
      </c>
      <c r="T963" s="4">
        <f t="shared" si="756"/>
        <v>18.7</v>
      </c>
      <c r="U963" s="4">
        <f t="shared" si="756"/>
        <v>0</v>
      </c>
      <c r="V963" s="4">
        <f t="shared" si="756"/>
        <v>18.7</v>
      </c>
      <c r="W963" s="4">
        <f t="shared" si="756"/>
        <v>0</v>
      </c>
      <c r="X963" s="4">
        <f t="shared" si="756"/>
        <v>18.7</v>
      </c>
      <c r="Y963" s="4">
        <f t="shared" si="756"/>
        <v>0</v>
      </c>
      <c r="Z963" s="4">
        <f t="shared" si="757"/>
        <v>18.7</v>
      </c>
      <c r="AA963" s="4">
        <f t="shared" si="757"/>
        <v>0</v>
      </c>
      <c r="AB963" s="4">
        <f t="shared" si="757"/>
        <v>18.7</v>
      </c>
      <c r="AC963" s="4">
        <f t="shared" si="757"/>
        <v>0</v>
      </c>
      <c r="AD963" s="4">
        <f t="shared" si="757"/>
        <v>18.7</v>
      </c>
      <c r="AE963" s="4">
        <f t="shared" si="757"/>
        <v>18.7</v>
      </c>
      <c r="AF963" s="4">
        <f t="shared" si="757"/>
        <v>0</v>
      </c>
      <c r="AG963" s="4">
        <f t="shared" si="757"/>
        <v>18.7</v>
      </c>
      <c r="AH963" s="4">
        <f t="shared" si="757"/>
        <v>0</v>
      </c>
      <c r="AI963" s="4">
        <f t="shared" si="757"/>
        <v>18.7</v>
      </c>
      <c r="AJ963" s="4">
        <f t="shared" si="758"/>
        <v>0</v>
      </c>
      <c r="AK963" s="4">
        <f t="shared" si="758"/>
        <v>18.7</v>
      </c>
      <c r="AL963" s="4">
        <f t="shared" si="758"/>
        <v>0</v>
      </c>
      <c r="AM963" s="4">
        <f t="shared" si="758"/>
        <v>18.7</v>
      </c>
    </row>
    <row r="964" spans="1:39" ht="47.25" hidden="1" outlineLevel="4" x14ac:dyDescent="0.2">
      <c r="A964" s="137" t="s">
        <v>490</v>
      </c>
      <c r="B964" s="137" t="s">
        <v>15</v>
      </c>
      <c r="C964" s="137" t="s">
        <v>100</v>
      </c>
      <c r="D964" s="137"/>
      <c r="E964" s="13" t="s">
        <v>101</v>
      </c>
      <c r="F964" s="4">
        <f t="shared" si="755"/>
        <v>18.7</v>
      </c>
      <c r="G964" s="4">
        <f t="shared" si="755"/>
        <v>0</v>
      </c>
      <c r="H964" s="4">
        <f t="shared" si="755"/>
        <v>18.7</v>
      </c>
      <c r="I964" s="4">
        <f t="shared" si="755"/>
        <v>0</v>
      </c>
      <c r="J964" s="4">
        <f t="shared" si="755"/>
        <v>0</v>
      </c>
      <c r="K964" s="4">
        <f t="shared" si="755"/>
        <v>0</v>
      </c>
      <c r="L964" s="4">
        <f t="shared" si="755"/>
        <v>18.7</v>
      </c>
      <c r="M964" s="4">
        <f t="shared" si="755"/>
        <v>0</v>
      </c>
      <c r="N964" s="4">
        <f t="shared" si="755"/>
        <v>18.7</v>
      </c>
      <c r="O964" s="4">
        <f t="shared" si="755"/>
        <v>0</v>
      </c>
      <c r="P964" s="4">
        <f t="shared" si="756"/>
        <v>0</v>
      </c>
      <c r="Q964" s="4">
        <f t="shared" si="756"/>
        <v>18.7</v>
      </c>
      <c r="R964" s="4">
        <f t="shared" si="756"/>
        <v>0</v>
      </c>
      <c r="S964" s="4">
        <f t="shared" si="756"/>
        <v>18.7</v>
      </c>
      <c r="T964" s="4">
        <f t="shared" si="756"/>
        <v>18.7</v>
      </c>
      <c r="U964" s="4">
        <f t="shared" si="756"/>
        <v>0</v>
      </c>
      <c r="V964" s="4">
        <f t="shared" si="756"/>
        <v>18.7</v>
      </c>
      <c r="W964" s="4">
        <f t="shared" si="756"/>
        <v>0</v>
      </c>
      <c r="X964" s="4">
        <f t="shared" si="756"/>
        <v>18.7</v>
      </c>
      <c r="Y964" s="4">
        <f t="shared" si="756"/>
        <v>0</v>
      </c>
      <c r="Z964" s="4">
        <f t="shared" si="757"/>
        <v>18.7</v>
      </c>
      <c r="AA964" s="4">
        <f t="shared" si="757"/>
        <v>0</v>
      </c>
      <c r="AB964" s="4">
        <f t="shared" si="757"/>
        <v>18.7</v>
      </c>
      <c r="AC964" s="4">
        <f t="shared" si="757"/>
        <v>0</v>
      </c>
      <c r="AD964" s="4">
        <f t="shared" si="757"/>
        <v>18.7</v>
      </c>
      <c r="AE964" s="4">
        <f t="shared" si="757"/>
        <v>18.7</v>
      </c>
      <c r="AF964" s="4">
        <f t="shared" si="757"/>
        <v>0</v>
      </c>
      <c r="AG964" s="4">
        <f t="shared" si="757"/>
        <v>18.7</v>
      </c>
      <c r="AH964" s="4">
        <f t="shared" si="757"/>
        <v>0</v>
      </c>
      <c r="AI964" s="4">
        <f t="shared" si="757"/>
        <v>18.7</v>
      </c>
      <c r="AJ964" s="4">
        <f t="shared" si="758"/>
        <v>0</v>
      </c>
      <c r="AK964" s="4">
        <f t="shared" si="758"/>
        <v>18.7</v>
      </c>
      <c r="AL964" s="4">
        <f t="shared" si="758"/>
        <v>0</v>
      </c>
      <c r="AM964" s="4">
        <f t="shared" si="758"/>
        <v>18.7</v>
      </c>
    </row>
    <row r="965" spans="1:39" ht="15.75" hidden="1" outlineLevel="5" x14ac:dyDescent="0.2">
      <c r="A965" s="137" t="s">
        <v>490</v>
      </c>
      <c r="B965" s="137" t="s">
        <v>15</v>
      </c>
      <c r="C965" s="137" t="s">
        <v>102</v>
      </c>
      <c r="D965" s="137"/>
      <c r="E965" s="13" t="s">
        <v>103</v>
      </c>
      <c r="F965" s="4">
        <f t="shared" si="755"/>
        <v>18.7</v>
      </c>
      <c r="G965" s="4">
        <f t="shared" si="755"/>
        <v>0</v>
      </c>
      <c r="H965" s="4">
        <f t="shared" si="755"/>
        <v>18.7</v>
      </c>
      <c r="I965" s="4">
        <f t="shared" si="755"/>
        <v>0</v>
      </c>
      <c r="J965" s="4">
        <f t="shared" si="755"/>
        <v>0</v>
      </c>
      <c r="K965" s="4">
        <f t="shared" si="755"/>
        <v>0</v>
      </c>
      <c r="L965" s="4">
        <f t="shared" si="755"/>
        <v>18.7</v>
      </c>
      <c r="M965" s="4">
        <f t="shared" si="755"/>
        <v>0</v>
      </c>
      <c r="N965" s="4">
        <f t="shared" si="755"/>
        <v>18.7</v>
      </c>
      <c r="O965" s="4">
        <f t="shared" si="755"/>
        <v>0</v>
      </c>
      <c r="P965" s="4">
        <f t="shared" si="756"/>
        <v>0</v>
      </c>
      <c r="Q965" s="4">
        <f t="shared" si="756"/>
        <v>18.7</v>
      </c>
      <c r="R965" s="4">
        <f t="shared" si="756"/>
        <v>0</v>
      </c>
      <c r="S965" s="4">
        <f t="shared" si="756"/>
        <v>18.7</v>
      </c>
      <c r="T965" s="4">
        <f t="shared" si="756"/>
        <v>18.7</v>
      </c>
      <c r="U965" s="4">
        <f t="shared" si="756"/>
        <v>0</v>
      </c>
      <c r="V965" s="4">
        <f t="shared" si="756"/>
        <v>18.7</v>
      </c>
      <c r="W965" s="4">
        <f t="shared" si="756"/>
        <v>0</v>
      </c>
      <c r="X965" s="4">
        <f t="shared" si="756"/>
        <v>18.7</v>
      </c>
      <c r="Y965" s="4">
        <f t="shared" si="756"/>
        <v>0</v>
      </c>
      <c r="Z965" s="4">
        <f t="shared" si="757"/>
        <v>18.7</v>
      </c>
      <c r="AA965" s="4">
        <f t="shared" si="757"/>
        <v>0</v>
      </c>
      <c r="AB965" s="4">
        <f t="shared" si="757"/>
        <v>18.7</v>
      </c>
      <c r="AC965" s="4">
        <f t="shared" si="757"/>
        <v>0</v>
      </c>
      <c r="AD965" s="4">
        <f t="shared" si="757"/>
        <v>18.7</v>
      </c>
      <c r="AE965" s="4">
        <f t="shared" si="757"/>
        <v>18.7</v>
      </c>
      <c r="AF965" s="4">
        <f t="shared" si="757"/>
        <v>0</v>
      </c>
      <c r="AG965" s="4">
        <f t="shared" si="757"/>
        <v>18.7</v>
      </c>
      <c r="AH965" s="4">
        <f t="shared" si="757"/>
        <v>0</v>
      </c>
      <c r="AI965" s="4">
        <f t="shared" si="757"/>
        <v>18.7</v>
      </c>
      <c r="AJ965" s="4">
        <f t="shared" si="758"/>
        <v>0</v>
      </c>
      <c r="AK965" s="4">
        <f t="shared" si="758"/>
        <v>18.7</v>
      </c>
      <c r="AL965" s="4">
        <f t="shared" si="758"/>
        <v>0</v>
      </c>
      <c r="AM965" s="4">
        <f t="shared" si="758"/>
        <v>18.7</v>
      </c>
    </row>
    <row r="966" spans="1:39" ht="31.5" hidden="1" outlineLevel="7" x14ac:dyDescent="0.2">
      <c r="A966" s="138" t="s">
        <v>490</v>
      </c>
      <c r="B966" s="138" t="s">
        <v>15</v>
      </c>
      <c r="C966" s="138" t="s">
        <v>102</v>
      </c>
      <c r="D966" s="138" t="s">
        <v>11</v>
      </c>
      <c r="E966" s="11" t="s">
        <v>12</v>
      </c>
      <c r="F966" s="5">
        <v>18.7</v>
      </c>
      <c r="G966" s="5"/>
      <c r="H966" s="5">
        <f>SUM(F966:G966)</f>
        <v>18.7</v>
      </c>
      <c r="I966" s="5"/>
      <c r="J966" s="5"/>
      <c r="K966" s="5"/>
      <c r="L966" s="5">
        <f>SUM(H966:K966)</f>
        <v>18.7</v>
      </c>
      <c r="M966" s="5"/>
      <c r="N966" s="5">
        <f>SUM(L966:M966)</f>
        <v>18.7</v>
      </c>
      <c r="O966" s="5"/>
      <c r="P966" s="5"/>
      <c r="Q966" s="5">
        <f>SUM(N966:P966)</f>
        <v>18.7</v>
      </c>
      <c r="R966" s="5"/>
      <c r="S966" s="5">
        <f>SUM(Q966:R966)</f>
        <v>18.7</v>
      </c>
      <c r="T966" s="5">
        <v>18.7</v>
      </c>
      <c r="U966" s="5"/>
      <c r="V966" s="5">
        <f>SUM(T966:U966)</f>
        <v>18.7</v>
      </c>
      <c r="W966" s="5"/>
      <c r="X966" s="5">
        <f>SUM(V966:W966)</f>
        <v>18.7</v>
      </c>
      <c r="Y966" s="5"/>
      <c r="Z966" s="5">
        <f>SUM(X966:Y966)</f>
        <v>18.7</v>
      </c>
      <c r="AA966" s="5"/>
      <c r="AB966" s="5">
        <f>SUM(Z966:AA966)</f>
        <v>18.7</v>
      </c>
      <c r="AC966" s="5"/>
      <c r="AD966" s="5">
        <f>SUM(AB966:AC966)</f>
        <v>18.7</v>
      </c>
      <c r="AE966" s="5">
        <v>18.7</v>
      </c>
      <c r="AF966" s="5"/>
      <c r="AG966" s="5">
        <f>SUM(AE966:AF966)</f>
        <v>18.7</v>
      </c>
      <c r="AH966" s="5"/>
      <c r="AI966" s="5">
        <f>SUM(AG966:AH966)</f>
        <v>18.7</v>
      </c>
      <c r="AJ966" s="5"/>
      <c r="AK966" s="5">
        <f>SUM(AI966:AJ966)</f>
        <v>18.7</v>
      </c>
      <c r="AL966" s="5"/>
      <c r="AM966" s="5">
        <f>SUM(AK966:AL966)</f>
        <v>18.7</v>
      </c>
    </row>
    <row r="967" spans="1:39" ht="15.75" outlineLevel="7" x14ac:dyDescent="0.2">
      <c r="A967" s="137" t="s">
        <v>490</v>
      </c>
      <c r="B967" s="137" t="s">
        <v>553</v>
      </c>
      <c r="C967" s="138"/>
      <c r="D967" s="138"/>
      <c r="E967" s="8" t="s">
        <v>537</v>
      </c>
      <c r="F967" s="4">
        <f t="shared" ref="F967:AM967" si="759">F968+F974+F985</f>
        <v>38012.5</v>
      </c>
      <c r="G967" s="4">
        <f t="shared" si="759"/>
        <v>0</v>
      </c>
      <c r="H967" s="4">
        <f t="shared" si="759"/>
        <v>38012.5</v>
      </c>
      <c r="I967" s="4">
        <f t="shared" si="759"/>
        <v>0</v>
      </c>
      <c r="J967" s="4">
        <f t="shared" si="759"/>
        <v>0</v>
      </c>
      <c r="K967" s="4">
        <f t="shared" si="759"/>
        <v>29.5</v>
      </c>
      <c r="L967" s="4">
        <f t="shared" si="759"/>
        <v>38042</v>
      </c>
      <c r="M967" s="4">
        <f t="shared" si="759"/>
        <v>0</v>
      </c>
      <c r="N967" s="4">
        <f t="shared" si="759"/>
        <v>38042</v>
      </c>
      <c r="O967" s="4">
        <f t="shared" si="759"/>
        <v>0</v>
      </c>
      <c r="P967" s="4">
        <f t="shared" si="759"/>
        <v>0</v>
      </c>
      <c r="Q967" s="4">
        <f t="shared" si="759"/>
        <v>38042</v>
      </c>
      <c r="R967" s="4">
        <f t="shared" si="759"/>
        <v>-21677.623800000001</v>
      </c>
      <c r="S967" s="4">
        <f t="shared" si="759"/>
        <v>16364.376200000002</v>
      </c>
      <c r="T967" s="4">
        <f t="shared" si="759"/>
        <v>37187.800000000003</v>
      </c>
      <c r="U967" s="4">
        <f t="shared" si="759"/>
        <v>0</v>
      </c>
      <c r="V967" s="4">
        <f t="shared" si="759"/>
        <v>37187.800000000003</v>
      </c>
      <c r="W967" s="4">
        <f t="shared" si="759"/>
        <v>0</v>
      </c>
      <c r="X967" s="4">
        <f t="shared" si="759"/>
        <v>37187.800000000003</v>
      </c>
      <c r="Y967" s="4">
        <f t="shared" si="759"/>
        <v>0</v>
      </c>
      <c r="Z967" s="4">
        <f t="shared" si="759"/>
        <v>37187.800000000003</v>
      </c>
      <c r="AA967" s="4">
        <f t="shared" si="759"/>
        <v>0</v>
      </c>
      <c r="AB967" s="4">
        <f t="shared" si="759"/>
        <v>37187.800000000003</v>
      </c>
      <c r="AC967" s="4">
        <f t="shared" si="759"/>
        <v>-23227.8</v>
      </c>
      <c r="AD967" s="4">
        <f t="shared" si="759"/>
        <v>13960.000000000004</v>
      </c>
      <c r="AE967" s="4">
        <f t="shared" si="759"/>
        <v>37187.800000000003</v>
      </c>
      <c r="AF967" s="4">
        <f t="shared" si="759"/>
        <v>0</v>
      </c>
      <c r="AG967" s="4">
        <f t="shared" si="759"/>
        <v>37187.800000000003</v>
      </c>
      <c r="AH967" s="4">
        <f t="shared" si="759"/>
        <v>0</v>
      </c>
      <c r="AI967" s="4">
        <f t="shared" si="759"/>
        <v>37187.800000000003</v>
      </c>
      <c r="AJ967" s="4">
        <f t="shared" si="759"/>
        <v>0</v>
      </c>
      <c r="AK967" s="4">
        <f t="shared" si="759"/>
        <v>37187.800000000003</v>
      </c>
      <c r="AL967" s="4">
        <f t="shared" si="759"/>
        <v>-23227.8</v>
      </c>
      <c r="AM967" s="4">
        <f t="shared" si="759"/>
        <v>13960.000000000004</v>
      </c>
    </row>
    <row r="968" spans="1:39" ht="15.75" outlineLevel="1" x14ac:dyDescent="0.2">
      <c r="A968" s="137" t="s">
        <v>490</v>
      </c>
      <c r="B968" s="137" t="s">
        <v>414</v>
      </c>
      <c r="C968" s="137"/>
      <c r="D968" s="137"/>
      <c r="E968" s="13" t="s">
        <v>415</v>
      </c>
      <c r="F968" s="4">
        <f t="shared" ref="F968:O972" si="760">F969</f>
        <v>37449.800000000003</v>
      </c>
      <c r="G968" s="4">
        <f t="shared" si="760"/>
        <v>0</v>
      </c>
      <c r="H968" s="4">
        <f t="shared" si="760"/>
        <v>37449.800000000003</v>
      </c>
      <c r="I968" s="4">
        <f t="shared" si="760"/>
        <v>0</v>
      </c>
      <c r="J968" s="4">
        <f t="shared" si="760"/>
        <v>0</v>
      </c>
      <c r="K968" s="4">
        <f t="shared" si="760"/>
        <v>29.5</v>
      </c>
      <c r="L968" s="4">
        <f t="shared" si="760"/>
        <v>37479.300000000003</v>
      </c>
      <c r="M968" s="4">
        <f t="shared" si="760"/>
        <v>0</v>
      </c>
      <c r="N968" s="4">
        <f t="shared" si="760"/>
        <v>37479.300000000003</v>
      </c>
      <c r="O968" s="4">
        <f t="shared" si="760"/>
        <v>0</v>
      </c>
      <c r="P968" s="4">
        <f t="shared" ref="P968:Y972" si="761">P969</f>
        <v>0</v>
      </c>
      <c r="Q968" s="4">
        <f t="shared" si="761"/>
        <v>37479.300000000003</v>
      </c>
      <c r="R968" s="4">
        <f t="shared" si="761"/>
        <v>-21677.623800000001</v>
      </c>
      <c r="S968" s="4">
        <f t="shared" si="761"/>
        <v>15801.676200000002</v>
      </c>
      <c r="T968" s="4">
        <f t="shared" si="761"/>
        <v>36702.800000000003</v>
      </c>
      <c r="U968" s="4">
        <f t="shared" si="761"/>
        <v>0</v>
      </c>
      <c r="V968" s="4">
        <f t="shared" si="761"/>
        <v>36702.800000000003</v>
      </c>
      <c r="W968" s="4">
        <f t="shared" si="761"/>
        <v>0</v>
      </c>
      <c r="X968" s="4">
        <f t="shared" si="761"/>
        <v>36702.800000000003</v>
      </c>
      <c r="Y968" s="4">
        <f t="shared" si="761"/>
        <v>0</v>
      </c>
      <c r="Z968" s="4">
        <f t="shared" ref="Z968:AI972" si="762">Z969</f>
        <v>36702.800000000003</v>
      </c>
      <c r="AA968" s="4">
        <f t="shared" si="762"/>
        <v>0</v>
      </c>
      <c r="AB968" s="4">
        <f t="shared" si="762"/>
        <v>36702.800000000003</v>
      </c>
      <c r="AC968" s="4">
        <f t="shared" si="762"/>
        <v>-23227.8</v>
      </c>
      <c r="AD968" s="4">
        <f t="shared" si="762"/>
        <v>13475.000000000004</v>
      </c>
      <c r="AE968" s="4">
        <f t="shared" si="762"/>
        <v>36702.800000000003</v>
      </c>
      <c r="AF968" s="4">
        <f t="shared" si="762"/>
        <v>0</v>
      </c>
      <c r="AG968" s="4">
        <f t="shared" si="762"/>
        <v>36702.800000000003</v>
      </c>
      <c r="AH968" s="4">
        <f t="shared" si="762"/>
        <v>0</v>
      </c>
      <c r="AI968" s="4">
        <f t="shared" si="762"/>
        <v>36702.800000000003</v>
      </c>
      <c r="AJ968" s="4">
        <f t="shared" ref="AJ968:AM972" si="763">AJ969</f>
        <v>0</v>
      </c>
      <c r="AK968" s="4">
        <f t="shared" si="763"/>
        <v>36702.800000000003</v>
      </c>
      <c r="AL968" s="4">
        <f t="shared" si="763"/>
        <v>-23227.8</v>
      </c>
      <c r="AM968" s="4">
        <f t="shared" si="763"/>
        <v>13475.000000000004</v>
      </c>
    </row>
    <row r="969" spans="1:39" ht="31.5" outlineLevel="2" x14ac:dyDescent="0.2">
      <c r="A969" s="137" t="s">
        <v>490</v>
      </c>
      <c r="B969" s="137" t="s">
        <v>414</v>
      </c>
      <c r="C969" s="137" t="s">
        <v>346</v>
      </c>
      <c r="D969" s="137"/>
      <c r="E969" s="13" t="s">
        <v>347</v>
      </c>
      <c r="F969" s="4">
        <f t="shared" si="760"/>
        <v>37449.800000000003</v>
      </c>
      <c r="G969" s="4">
        <f t="shared" si="760"/>
        <v>0</v>
      </c>
      <c r="H969" s="4">
        <f t="shared" si="760"/>
        <v>37449.800000000003</v>
      </c>
      <c r="I969" s="4">
        <f t="shared" si="760"/>
        <v>0</v>
      </c>
      <c r="J969" s="4">
        <f t="shared" si="760"/>
        <v>0</v>
      </c>
      <c r="K969" s="4">
        <f t="shared" si="760"/>
        <v>29.5</v>
      </c>
      <c r="L969" s="4">
        <f t="shared" si="760"/>
        <v>37479.300000000003</v>
      </c>
      <c r="M969" s="4">
        <f t="shared" si="760"/>
        <v>0</v>
      </c>
      <c r="N969" s="4">
        <f t="shared" si="760"/>
        <v>37479.300000000003</v>
      </c>
      <c r="O969" s="4">
        <f t="shared" si="760"/>
        <v>0</v>
      </c>
      <c r="P969" s="4">
        <f t="shared" si="761"/>
        <v>0</v>
      </c>
      <c r="Q969" s="4">
        <f t="shared" si="761"/>
        <v>37479.300000000003</v>
      </c>
      <c r="R969" s="4">
        <f t="shared" si="761"/>
        <v>-21677.623800000001</v>
      </c>
      <c r="S969" s="4">
        <f t="shared" si="761"/>
        <v>15801.676200000002</v>
      </c>
      <c r="T969" s="4">
        <f t="shared" si="761"/>
        <v>36702.800000000003</v>
      </c>
      <c r="U969" s="4">
        <f t="shared" si="761"/>
        <v>0</v>
      </c>
      <c r="V969" s="4">
        <f t="shared" si="761"/>
        <v>36702.800000000003</v>
      </c>
      <c r="W969" s="4">
        <f t="shared" si="761"/>
        <v>0</v>
      </c>
      <c r="X969" s="4">
        <f t="shared" si="761"/>
        <v>36702.800000000003</v>
      </c>
      <c r="Y969" s="4">
        <f t="shared" si="761"/>
        <v>0</v>
      </c>
      <c r="Z969" s="4">
        <f t="shared" si="762"/>
        <v>36702.800000000003</v>
      </c>
      <c r="AA969" s="4">
        <f t="shared" si="762"/>
        <v>0</v>
      </c>
      <c r="AB969" s="4">
        <f t="shared" si="762"/>
        <v>36702.800000000003</v>
      </c>
      <c r="AC969" s="4">
        <f t="shared" si="762"/>
        <v>-23227.8</v>
      </c>
      <c r="AD969" s="4">
        <f t="shared" si="762"/>
        <v>13475.000000000004</v>
      </c>
      <c r="AE969" s="4">
        <f t="shared" si="762"/>
        <v>36702.800000000003</v>
      </c>
      <c r="AF969" s="4">
        <f t="shared" si="762"/>
        <v>0</v>
      </c>
      <c r="AG969" s="4">
        <f t="shared" si="762"/>
        <v>36702.800000000003</v>
      </c>
      <c r="AH969" s="4">
        <f t="shared" si="762"/>
        <v>0</v>
      </c>
      <c r="AI969" s="4">
        <f t="shared" si="762"/>
        <v>36702.800000000003</v>
      </c>
      <c r="AJ969" s="4">
        <f t="shared" si="763"/>
        <v>0</v>
      </c>
      <c r="AK969" s="4">
        <f t="shared" si="763"/>
        <v>36702.800000000003</v>
      </c>
      <c r="AL969" s="4">
        <f t="shared" si="763"/>
        <v>-23227.8</v>
      </c>
      <c r="AM969" s="4">
        <f t="shared" si="763"/>
        <v>13475.000000000004</v>
      </c>
    </row>
    <row r="970" spans="1:39" ht="31.5" outlineLevel="3" x14ac:dyDescent="0.2">
      <c r="A970" s="137" t="s">
        <v>490</v>
      </c>
      <c r="B970" s="137" t="s">
        <v>414</v>
      </c>
      <c r="C970" s="137" t="s">
        <v>492</v>
      </c>
      <c r="D970" s="137"/>
      <c r="E970" s="13" t="s">
        <v>493</v>
      </c>
      <c r="F970" s="4">
        <f t="shared" si="760"/>
        <v>37449.800000000003</v>
      </c>
      <c r="G970" s="4">
        <f t="shared" si="760"/>
        <v>0</v>
      </c>
      <c r="H970" s="4">
        <f t="shared" si="760"/>
        <v>37449.800000000003</v>
      </c>
      <c r="I970" s="4">
        <f t="shared" si="760"/>
        <v>0</v>
      </c>
      <c r="J970" s="4">
        <f t="shared" si="760"/>
        <v>0</v>
      </c>
      <c r="K970" s="4">
        <f t="shared" si="760"/>
        <v>29.5</v>
      </c>
      <c r="L970" s="4">
        <f t="shared" si="760"/>
        <v>37479.300000000003</v>
      </c>
      <c r="M970" s="4">
        <f t="shared" si="760"/>
        <v>0</v>
      </c>
      <c r="N970" s="4">
        <f t="shared" si="760"/>
        <v>37479.300000000003</v>
      </c>
      <c r="O970" s="4">
        <f t="shared" si="760"/>
        <v>0</v>
      </c>
      <c r="P970" s="4">
        <f t="shared" si="761"/>
        <v>0</v>
      </c>
      <c r="Q970" s="4">
        <f t="shared" si="761"/>
        <v>37479.300000000003</v>
      </c>
      <c r="R970" s="4">
        <f t="shared" si="761"/>
        <v>-21677.623800000001</v>
      </c>
      <c r="S970" s="4">
        <f t="shared" si="761"/>
        <v>15801.676200000002</v>
      </c>
      <c r="T970" s="4">
        <f t="shared" si="761"/>
        <v>36702.800000000003</v>
      </c>
      <c r="U970" s="4">
        <f t="shared" si="761"/>
        <v>0</v>
      </c>
      <c r="V970" s="4">
        <f t="shared" si="761"/>
        <v>36702.800000000003</v>
      </c>
      <c r="W970" s="4">
        <f t="shared" si="761"/>
        <v>0</v>
      </c>
      <c r="X970" s="4">
        <f t="shared" si="761"/>
        <v>36702.800000000003</v>
      </c>
      <c r="Y970" s="4">
        <f t="shared" si="761"/>
        <v>0</v>
      </c>
      <c r="Z970" s="4">
        <f t="shared" si="762"/>
        <v>36702.800000000003</v>
      </c>
      <c r="AA970" s="4">
        <f t="shared" si="762"/>
        <v>0</v>
      </c>
      <c r="AB970" s="4">
        <f t="shared" si="762"/>
        <v>36702.800000000003</v>
      </c>
      <c r="AC970" s="4">
        <f t="shared" si="762"/>
        <v>-23227.8</v>
      </c>
      <c r="AD970" s="4">
        <f t="shared" si="762"/>
        <v>13475.000000000004</v>
      </c>
      <c r="AE970" s="4">
        <f t="shared" si="762"/>
        <v>36702.800000000003</v>
      </c>
      <c r="AF970" s="4">
        <f t="shared" si="762"/>
        <v>0</v>
      </c>
      <c r="AG970" s="4">
        <f t="shared" si="762"/>
        <v>36702.800000000003</v>
      </c>
      <c r="AH970" s="4">
        <f t="shared" si="762"/>
        <v>0</v>
      </c>
      <c r="AI970" s="4">
        <f t="shared" si="762"/>
        <v>36702.800000000003</v>
      </c>
      <c r="AJ970" s="4">
        <f t="shared" si="763"/>
        <v>0</v>
      </c>
      <c r="AK970" s="4">
        <f t="shared" si="763"/>
        <v>36702.800000000003</v>
      </c>
      <c r="AL970" s="4">
        <f t="shared" si="763"/>
        <v>-23227.8</v>
      </c>
      <c r="AM970" s="4">
        <f t="shared" si="763"/>
        <v>13475.000000000004</v>
      </c>
    </row>
    <row r="971" spans="1:39" ht="31.5" outlineLevel="4" x14ac:dyDescent="0.2">
      <c r="A971" s="137" t="s">
        <v>490</v>
      </c>
      <c r="B971" s="137" t="s">
        <v>414</v>
      </c>
      <c r="C971" s="137" t="s">
        <v>494</v>
      </c>
      <c r="D971" s="137"/>
      <c r="E971" s="13" t="s">
        <v>57</v>
      </c>
      <c r="F971" s="4">
        <f t="shared" si="760"/>
        <v>37449.800000000003</v>
      </c>
      <c r="G971" s="4">
        <f t="shared" si="760"/>
        <v>0</v>
      </c>
      <c r="H971" s="4">
        <f t="shared" si="760"/>
        <v>37449.800000000003</v>
      </c>
      <c r="I971" s="4">
        <f t="shared" si="760"/>
        <v>0</v>
      </c>
      <c r="J971" s="4">
        <f t="shared" si="760"/>
        <v>0</v>
      </c>
      <c r="K971" s="4">
        <f t="shared" si="760"/>
        <v>29.5</v>
      </c>
      <c r="L971" s="4">
        <f t="shared" si="760"/>
        <v>37479.300000000003</v>
      </c>
      <c r="M971" s="4">
        <f t="shared" si="760"/>
        <v>0</v>
      </c>
      <c r="N971" s="4">
        <f t="shared" si="760"/>
        <v>37479.300000000003</v>
      </c>
      <c r="O971" s="4">
        <f t="shared" si="760"/>
        <v>0</v>
      </c>
      <c r="P971" s="4">
        <f t="shared" si="761"/>
        <v>0</v>
      </c>
      <c r="Q971" s="4">
        <f t="shared" si="761"/>
        <v>37479.300000000003</v>
      </c>
      <c r="R971" s="4">
        <f t="shared" si="761"/>
        <v>-21677.623800000001</v>
      </c>
      <c r="S971" s="4">
        <f t="shared" si="761"/>
        <v>15801.676200000002</v>
      </c>
      <c r="T971" s="4">
        <f t="shared" si="761"/>
        <v>36702.800000000003</v>
      </c>
      <c r="U971" s="4">
        <f t="shared" si="761"/>
        <v>0</v>
      </c>
      <c r="V971" s="4">
        <f t="shared" si="761"/>
        <v>36702.800000000003</v>
      </c>
      <c r="W971" s="4">
        <f t="shared" si="761"/>
        <v>0</v>
      </c>
      <c r="X971" s="4">
        <f t="shared" si="761"/>
        <v>36702.800000000003</v>
      </c>
      <c r="Y971" s="4">
        <f t="shared" si="761"/>
        <v>0</v>
      </c>
      <c r="Z971" s="4">
        <f t="shared" si="762"/>
        <v>36702.800000000003</v>
      </c>
      <c r="AA971" s="4">
        <f t="shared" si="762"/>
        <v>0</v>
      </c>
      <c r="AB971" s="4">
        <f t="shared" si="762"/>
        <v>36702.800000000003</v>
      </c>
      <c r="AC971" s="4">
        <f t="shared" si="762"/>
        <v>-23227.8</v>
      </c>
      <c r="AD971" s="4">
        <f t="shared" si="762"/>
        <v>13475.000000000004</v>
      </c>
      <c r="AE971" s="4">
        <f t="shared" si="762"/>
        <v>36702.800000000003</v>
      </c>
      <c r="AF971" s="4">
        <f t="shared" si="762"/>
        <v>0</v>
      </c>
      <c r="AG971" s="4">
        <f t="shared" si="762"/>
        <v>36702.800000000003</v>
      </c>
      <c r="AH971" s="4">
        <f t="shared" si="762"/>
        <v>0</v>
      </c>
      <c r="AI971" s="4">
        <f t="shared" si="762"/>
        <v>36702.800000000003</v>
      </c>
      <c r="AJ971" s="4">
        <f t="shared" si="763"/>
        <v>0</v>
      </c>
      <c r="AK971" s="4">
        <f t="shared" si="763"/>
        <v>36702.800000000003</v>
      </c>
      <c r="AL971" s="4">
        <f t="shared" si="763"/>
        <v>-23227.8</v>
      </c>
      <c r="AM971" s="4">
        <f t="shared" si="763"/>
        <v>13475.000000000004</v>
      </c>
    </row>
    <row r="972" spans="1:39" ht="15.75" outlineLevel="5" x14ac:dyDescent="0.2">
      <c r="A972" s="137" t="s">
        <v>490</v>
      </c>
      <c r="B972" s="137" t="s">
        <v>414</v>
      </c>
      <c r="C972" s="137" t="s">
        <v>495</v>
      </c>
      <c r="D972" s="137"/>
      <c r="E972" s="13" t="s">
        <v>417</v>
      </c>
      <c r="F972" s="4">
        <f t="shared" si="760"/>
        <v>37449.800000000003</v>
      </c>
      <c r="G972" s="4">
        <f t="shared" si="760"/>
        <v>0</v>
      </c>
      <c r="H972" s="4">
        <f t="shared" si="760"/>
        <v>37449.800000000003</v>
      </c>
      <c r="I972" s="4">
        <f t="shared" si="760"/>
        <v>0</v>
      </c>
      <c r="J972" s="4">
        <f t="shared" si="760"/>
        <v>0</v>
      </c>
      <c r="K972" s="4">
        <f t="shared" si="760"/>
        <v>29.5</v>
      </c>
      <c r="L972" s="4">
        <f t="shared" si="760"/>
        <v>37479.300000000003</v>
      </c>
      <c r="M972" s="4">
        <f t="shared" si="760"/>
        <v>0</v>
      </c>
      <c r="N972" s="4">
        <f t="shared" si="760"/>
        <v>37479.300000000003</v>
      </c>
      <c r="O972" s="4">
        <f t="shared" si="760"/>
        <v>0</v>
      </c>
      <c r="P972" s="4">
        <f t="shared" si="761"/>
        <v>0</v>
      </c>
      <c r="Q972" s="4">
        <f t="shared" si="761"/>
        <v>37479.300000000003</v>
      </c>
      <c r="R972" s="4">
        <f t="shared" si="761"/>
        <v>-21677.623800000001</v>
      </c>
      <c r="S972" s="4">
        <f t="shared" si="761"/>
        <v>15801.676200000002</v>
      </c>
      <c r="T972" s="4">
        <f t="shared" si="761"/>
        <v>36702.800000000003</v>
      </c>
      <c r="U972" s="4">
        <f t="shared" si="761"/>
        <v>0</v>
      </c>
      <c r="V972" s="4">
        <f t="shared" si="761"/>
        <v>36702.800000000003</v>
      </c>
      <c r="W972" s="4">
        <f t="shared" si="761"/>
        <v>0</v>
      </c>
      <c r="X972" s="4">
        <f t="shared" si="761"/>
        <v>36702.800000000003</v>
      </c>
      <c r="Y972" s="4">
        <f t="shared" si="761"/>
        <v>0</v>
      </c>
      <c r="Z972" s="4">
        <f t="shared" si="762"/>
        <v>36702.800000000003</v>
      </c>
      <c r="AA972" s="4">
        <f t="shared" si="762"/>
        <v>0</v>
      </c>
      <c r="AB972" s="4">
        <f t="shared" si="762"/>
        <v>36702.800000000003</v>
      </c>
      <c r="AC972" s="4">
        <f t="shared" si="762"/>
        <v>-23227.8</v>
      </c>
      <c r="AD972" s="4">
        <f t="shared" si="762"/>
        <v>13475.000000000004</v>
      </c>
      <c r="AE972" s="4">
        <f t="shared" si="762"/>
        <v>36702.800000000003</v>
      </c>
      <c r="AF972" s="4">
        <f t="shared" si="762"/>
        <v>0</v>
      </c>
      <c r="AG972" s="4">
        <f t="shared" si="762"/>
        <v>36702.800000000003</v>
      </c>
      <c r="AH972" s="4">
        <f t="shared" si="762"/>
        <v>0</v>
      </c>
      <c r="AI972" s="4">
        <f t="shared" si="762"/>
        <v>36702.800000000003</v>
      </c>
      <c r="AJ972" s="4">
        <f t="shared" si="763"/>
        <v>0</v>
      </c>
      <c r="AK972" s="4">
        <f t="shared" si="763"/>
        <v>36702.800000000003</v>
      </c>
      <c r="AL972" s="4">
        <f t="shared" si="763"/>
        <v>-23227.8</v>
      </c>
      <c r="AM972" s="4">
        <f t="shared" si="763"/>
        <v>13475.000000000004</v>
      </c>
    </row>
    <row r="973" spans="1:39" ht="31.5" outlineLevel="7" x14ac:dyDescent="0.2">
      <c r="A973" s="138" t="s">
        <v>490</v>
      </c>
      <c r="B973" s="138" t="s">
        <v>414</v>
      </c>
      <c r="C973" s="138" t="s">
        <v>495</v>
      </c>
      <c r="D973" s="138" t="s">
        <v>92</v>
      </c>
      <c r="E973" s="11" t="s">
        <v>93</v>
      </c>
      <c r="F973" s="5">
        <f>14807+22642.8</f>
        <v>37449.800000000003</v>
      </c>
      <c r="G973" s="5"/>
      <c r="H973" s="5">
        <f>SUM(F973:G973)</f>
        <v>37449.800000000003</v>
      </c>
      <c r="I973" s="5"/>
      <c r="J973" s="5"/>
      <c r="K973" s="5">
        <v>29.5</v>
      </c>
      <c r="L973" s="5">
        <f>SUM(H973:K973)</f>
        <v>37479.300000000003</v>
      </c>
      <c r="M973" s="5"/>
      <c r="N973" s="5">
        <f>SUM(L973:M973)</f>
        <v>37479.300000000003</v>
      </c>
      <c r="O973" s="5"/>
      <c r="P973" s="5"/>
      <c r="Q973" s="5">
        <f>SUM(N973:P973)</f>
        <v>37479.300000000003</v>
      </c>
      <c r="R973" s="5">
        <f>-22387.2238+709.6</f>
        <v>-21677.623800000001</v>
      </c>
      <c r="S973" s="5">
        <f>SUM(Q973:R973)</f>
        <v>15801.676200000002</v>
      </c>
      <c r="T973" s="5">
        <f>14060+22642.8</f>
        <v>36702.800000000003</v>
      </c>
      <c r="U973" s="5"/>
      <c r="V973" s="5">
        <f>SUM(T973:U973)</f>
        <v>36702.800000000003</v>
      </c>
      <c r="W973" s="5"/>
      <c r="X973" s="5">
        <f>SUM(V973:W973)</f>
        <v>36702.800000000003</v>
      </c>
      <c r="Y973" s="5"/>
      <c r="Z973" s="5">
        <f>SUM(X973:Y973)</f>
        <v>36702.800000000003</v>
      </c>
      <c r="AA973" s="5"/>
      <c r="AB973" s="5">
        <f>SUM(Z973:AA973)</f>
        <v>36702.800000000003</v>
      </c>
      <c r="AC973" s="5">
        <v>-23227.8</v>
      </c>
      <c r="AD973" s="5">
        <f>SUM(AB973:AC973)</f>
        <v>13475.000000000004</v>
      </c>
      <c r="AE973" s="5">
        <f>14060+22642.8</f>
        <v>36702.800000000003</v>
      </c>
      <c r="AF973" s="5"/>
      <c r="AG973" s="5">
        <f>SUM(AE973:AF973)</f>
        <v>36702.800000000003</v>
      </c>
      <c r="AH973" s="5"/>
      <c r="AI973" s="5">
        <f>SUM(AG973:AH973)</f>
        <v>36702.800000000003</v>
      </c>
      <c r="AJ973" s="5"/>
      <c r="AK973" s="5">
        <f>SUM(AI973:AJ973)</f>
        <v>36702.800000000003</v>
      </c>
      <c r="AL973" s="5">
        <v>-23227.8</v>
      </c>
      <c r="AM973" s="5">
        <f>SUM(AK973:AL973)</f>
        <v>13475.000000000004</v>
      </c>
    </row>
    <row r="974" spans="1:39" ht="31.5" hidden="1" outlineLevel="1" x14ac:dyDescent="0.2">
      <c r="A974" s="137" t="s">
        <v>490</v>
      </c>
      <c r="B974" s="137" t="s">
        <v>21</v>
      </c>
      <c r="C974" s="137"/>
      <c r="D974" s="137"/>
      <c r="E974" s="13" t="s">
        <v>22</v>
      </c>
      <c r="F974" s="4">
        <f t="shared" ref="F974:U974" si="764">F975+F980</f>
        <v>24.5</v>
      </c>
      <c r="G974" s="4">
        <f t="shared" si="764"/>
        <v>0</v>
      </c>
      <c r="H974" s="4">
        <f t="shared" si="764"/>
        <v>24.5</v>
      </c>
      <c r="I974" s="4">
        <f t="shared" si="764"/>
        <v>0</v>
      </c>
      <c r="J974" s="4">
        <f t="shared" si="764"/>
        <v>0</v>
      </c>
      <c r="K974" s="4">
        <f t="shared" si="764"/>
        <v>0</v>
      </c>
      <c r="L974" s="4">
        <f t="shared" si="764"/>
        <v>24.5</v>
      </c>
      <c r="M974" s="4">
        <f t="shared" si="764"/>
        <v>0</v>
      </c>
      <c r="N974" s="4">
        <f t="shared" si="764"/>
        <v>24.5</v>
      </c>
      <c r="O974" s="4">
        <f t="shared" si="764"/>
        <v>0</v>
      </c>
      <c r="P974" s="4">
        <f t="shared" si="764"/>
        <v>0</v>
      </c>
      <c r="Q974" s="4">
        <f t="shared" si="764"/>
        <v>24.5</v>
      </c>
      <c r="R974" s="4">
        <f t="shared" si="764"/>
        <v>0</v>
      </c>
      <c r="S974" s="4">
        <f t="shared" si="764"/>
        <v>24.5</v>
      </c>
      <c r="T974" s="4">
        <f t="shared" si="764"/>
        <v>0</v>
      </c>
      <c r="U974" s="4">
        <f t="shared" si="764"/>
        <v>0</v>
      </c>
      <c r="V974" s="4"/>
      <c r="W974" s="4">
        <f t="shared" ref="W974:AF974" si="765">W975+W980</f>
        <v>0</v>
      </c>
      <c r="X974" s="4">
        <f t="shared" si="765"/>
        <v>0</v>
      </c>
      <c r="Y974" s="4">
        <f t="shared" si="765"/>
        <v>0</v>
      </c>
      <c r="Z974" s="4">
        <f t="shared" si="765"/>
        <v>0</v>
      </c>
      <c r="AA974" s="4">
        <f t="shared" si="765"/>
        <v>0</v>
      </c>
      <c r="AB974" s="4">
        <f t="shared" si="765"/>
        <v>0</v>
      </c>
      <c r="AC974" s="4">
        <f t="shared" si="765"/>
        <v>0</v>
      </c>
      <c r="AD974" s="4">
        <f t="shared" si="765"/>
        <v>0</v>
      </c>
      <c r="AE974" s="4">
        <f t="shared" si="765"/>
        <v>0</v>
      </c>
      <c r="AF974" s="4">
        <f t="shared" si="765"/>
        <v>0</v>
      </c>
      <c r="AG974" s="4"/>
      <c r="AH974" s="4">
        <f t="shared" ref="AH974:AM974" si="766">AH975+AH980</f>
        <v>0</v>
      </c>
      <c r="AI974" s="4">
        <f t="shared" si="766"/>
        <v>0</v>
      </c>
      <c r="AJ974" s="4">
        <f t="shared" si="766"/>
        <v>0</v>
      </c>
      <c r="AK974" s="4">
        <f t="shared" si="766"/>
        <v>0</v>
      </c>
      <c r="AL974" s="4">
        <f t="shared" si="766"/>
        <v>0</v>
      </c>
      <c r="AM974" s="4">
        <f t="shared" si="766"/>
        <v>0</v>
      </c>
    </row>
    <row r="975" spans="1:39" ht="31.5" hidden="1" outlineLevel="2" x14ac:dyDescent="0.2">
      <c r="A975" s="137" t="s">
        <v>490</v>
      </c>
      <c r="B975" s="137" t="s">
        <v>21</v>
      </c>
      <c r="C975" s="137" t="s">
        <v>346</v>
      </c>
      <c r="D975" s="137"/>
      <c r="E975" s="13" t="s">
        <v>347</v>
      </c>
      <c r="F975" s="4">
        <f t="shared" ref="F975:U978" si="767">F976</f>
        <v>4.5</v>
      </c>
      <c r="G975" s="4">
        <f t="shared" si="767"/>
        <v>0</v>
      </c>
      <c r="H975" s="4">
        <f t="shared" si="767"/>
        <v>4.5</v>
      </c>
      <c r="I975" s="4">
        <f t="shared" si="767"/>
        <v>0</v>
      </c>
      <c r="J975" s="4">
        <f t="shared" si="767"/>
        <v>0</v>
      </c>
      <c r="K975" s="4">
        <f t="shared" si="767"/>
        <v>0</v>
      </c>
      <c r="L975" s="4">
        <f t="shared" si="767"/>
        <v>4.5</v>
      </c>
      <c r="M975" s="4">
        <f t="shared" si="767"/>
        <v>0</v>
      </c>
      <c r="N975" s="4">
        <f t="shared" si="767"/>
        <v>4.5</v>
      </c>
      <c r="O975" s="4">
        <f t="shared" si="767"/>
        <v>0</v>
      </c>
      <c r="P975" s="4">
        <f t="shared" si="767"/>
        <v>0</v>
      </c>
      <c r="Q975" s="4">
        <f t="shared" si="767"/>
        <v>4.5</v>
      </c>
      <c r="R975" s="4">
        <f t="shared" si="767"/>
        <v>0</v>
      </c>
      <c r="S975" s="4">
        <f t="shared" si="767"/>
        <v>4.5</v>
      </c>
      <c r="T975" s="4">
        <f t="shared" si="767"/>
        <v>0</v>
      </c>
      <c r="U975" s="4">
        <f t="shared" si="767"/>
        <v>0</v>
      </c>
      <c r="V975" s="4"/>
      <c r="W975" s="4">
        <f t="shared" ref="W975:AF978" si="768">W976</f>
        <v>0</v>
      </c>
      <c r="X975" s="4">
        <f t="shared" si="768"/>
        <v>0</v>
      </c>
      <c r="Y975" s="4">
        <f t="shared" si="768"/>
        <v>0</v>
      </c>
      <c r="Z975" s="4">
        <f t="shared" si="768"/>
        <v>0</v>
      </c>
      <c r="AA975" s="4">
        <f t="shared" si="768"/>
        <v>0</v>
      </c>
      <c r="AB975" s="4">
        <f t="shared" si="768"/>
        <v>0</v>
      </c>
      <c r="AC975" s="4">
        <f t="shared" si="768"/>
        <v>0</v>
      </c>
      <c r="AD975" s="4">
        <f t="shared" si="768"/>
        <v>0</v>
      </c>
      <c r="AE975" s="4">
        <f t="shared" si="768"/>
        <v>0</v>
      </c>
      <c r="AF975" s="4">
        <f t="shared" si="768"/>
        <v>0</v>
      </c>
      <c r="AG975" s="4"/>
      <c r="AH975" s="4">
        <f t="shared" ref="AH975:AM978" si="769">AH976</f>
        <v>0</v>
      </c>
      <c r="AI975" s="4">
        <f t="shared" si="769"/>
        <v>0</v>
      </c>
      <c r="AJ975" s="4">
        <f t="shared" si="769"/>
        <v>0</v>
      </c>
      <c r="AK975" s="4">
        <f t="shared" si="769"/>
        <v>0</v>
      </c>
      <c r="AL975" s="4">
        <f t="shared" si="769"/>
        <v>0</v>
      </c>
      <c r="AM975" s="4">
        <f t="shared" si="769"/>
        <v>0</v>
      </c>
    </row>
    <row r="976" spans="1:39" ht="31.5" hidden="1" outlineLevel="3" x14ac:dyDescent="0.2">
      <c r="A976" s="137" t="s">
        <v>490</v>
      </c>
      <c r="B976" s="137" t="s">
        <v>21</v>
      </c>
      <c r="C976" s="137" t="s">
        <v>492</v>
      </c>
      <c r="D976" s="137"/>
      <c r="E976" s="13" t="s">
        <v>493</v>
      </c>
      <c r="F976" s="4">
        <f t="shared" si="767"/>
        <v>4.5</v>
      </c>
      <c r="G976" s="4">
        <f t="shared" si="767"/>
        <v>0</v>
      </c>
      <c r="H976" s="4">
        <f t="shared" si="767"/>
        <v>4.5</v>
      </c>
      <c r="I976" s="4">
        <f t="shared" si="767"/>
        <v>0</v>
      </c>
      <c r="J976" s="4">
        <f t="shared" si="767"/>
        <v>0</v>
      </c>
      <c r="K976" s="4">
        <f t="shared" si="767"/>
        <v>0</v>
      </c>
      <c r="L976" s="4">
        <f t="shared" si="767"/>
        <v>4.5</v>
      </c>
      <c r="M976" s="4">
        <f t="shared" si="767"/>
        <v>0</v>
      </c>
      <c r="N976" s="4">
        <f t="shared" si="767"/>
        <v>4.5</v>
      </c>
      <c r="O976" s="4">
        <f t="shared" si="767"/>
        <v>0</v>
      </c>
      <c r="P976" s="4">
        <f t="shared" si="767"/>
        <v>0</v>
      </c>
      <c r="Q976" s="4">
        <f t="shared" si="767"/>
        <v>4.5</v>
      </c>
      <c r="R976" s="4">
        <f t="shared" si="767"/>
        <v>0</v>
      </c>
      <c r="S976" s="4">
        <f t="shared" si="767"/>
        <v>4.5</v>
      </c>
      <c r="T976" s="4">
        <f t="shared" si="767"/>
        <v>0</v>
      </c>
      <c r="U976" s="4">
        <f t="shared" si="767"/>
        <v>0</v>
      </c>
      <c r="V976" s="4"/>
      <c r="W976" s="4">
        <f t="shared" si="768"/>
        <v>0</v>
      </c>
      <c r="X976" s="4">
        <f t="shared" si="768"/>
        <v>0</v>
      </c>
      <c r="Y976" s="4">
        <f t="shared" si="768"/>
        <v>0</v>
      </c>
      <c r="Z976" s="4">
        <f t="shared" si="768"/>
        <v>0</v>
      </c>
      <c r="AA976" s="4">
        <f t="shared" si="768"/>
        <v>0</v>
      </c>
      <c r="AB976" s="4">
        <f t="shared" si="768"/>
        <v>0</v>
      </c>
      <c r="AC976" s="4">
        <f t="shared" si="768"/>
        <v>0</v>
      </c>
      <c r="AD976" s="4">
        <f t="shared" si="768"/>
        <v>0</v>
      </c>
      <c r="AE976" s="4">
        <f t="shared" si="768"/>
        <v>0</v>
      </c>
      <c r="AF976" s="4">
        <f t="shared" si="768"/>
        <v>0</v>
      </c>
      <c r="AG976" s="4"/>
      <c r="AH976" s="4">
        <f t="shared" si="769"/>
        <v>0</v>
      </c>
      <c r="AI976" s="4">
        <f t="shared" si="769"/>
        <v>0</v>
      </c>
      <c r="AJ976" s="4">
        <f t="shared" si="769"/>
        <v>0</v>
      </c>
      <c r="AK976" s="4">
        <f t="shared" si="769"/>
        <v>0</v>
      </c>
      <c r="AL976" s="4">
        <f t="shared" si="769"/>
        <v>0</v>
      </c>
      <c r="AM976" s="4">
        <f t="shared" si="769"/>
        <v>0</v>
      </c>
    </row>
    <row r="977" spans="1:39" ht="31.5" hidden="1" outlineLevel="4" x14ac:dyDescent="0.2">
      <c r="A977" s="137" t="s">
        <v>490</v>
      </c>
      <c r="B977" s="137" t="s">
        <v>21</v>
      </c>
      <c r="C977" s="137" t="s">
        <v>494</v>
      </c>
      <c r="D977" s="137"/>
      <c r="E977" s="13" t="s">
        <v>57</v>
      </c>
      <c r="F977" s="4">
        <f t="shared" si="767"/>
        <v>4.5</v>
      </c>
      <c r="G977" s="4">
        <f t="shared" si="767"/>
        <v>0</v>
      </c>
      <c r="H977" s="4">
        <f t="shared" si="767"/>
        <v>4.5</v>
      </c>
      <c r="I977" s="4">
        <f t="shared" si="767"/>
        <v>0</v>
      </c>
      <c r="J977" s="4">
        <f t="shared" si="767"/>
        <v>0</v>
      </c>
      <c r="K977" s="4">
        <f t="shared" si="767"/>
        <v>0</v>
      </c>
      <c r="L977" s="4">
        <f t="shared" si="767"/>
        <v>4.5</v>
      </c>
      <c r="M977" s="4">
        <f t="shared" si="767"/>
        <v>0</v>
      </c>
      <c r="N977" s="4">
        <f t="shared" si="767"/>
        <v>4.5</v>
      </c>
      <c r="O977" s="4">
        <f t="shared" si="767"/>
        <v>0</v>
      </c>
      <c r="P977" s="4">
        <f t="shared" si="767"/>
        <v>0</v>
      </c>
      <c r="Q977" s="4">
        <f t="shared" si="767"/>
        <v>4.5</v>
      </c>
      <c r="R977" s="4">
        <f t="shared" si="767"/>
        <v>0</v>
      </c>
      <c r="S977" s="4">
        <f t="shared" si="767"/>
        <v>4.5</v>
      </c>
      <c r="T977" s="4">
        <f t="shared" si="767"/>
        <v>0</v>
      </c>
      <c r="U977" s="4">
        <f t="shared" si="767"/>
        <v>0</v>
      </c>
      <c r="V977" s="4"/>
      <c r="W977" s="4">
        <f t="shared" si="768"/>
        <v>0</v>
      </c>
      <c r="X977" s="4">
        <f t="shared" si="768"/>
        <v>0</v>
      </c>
      <c r="Y977" s="4">
        <f t="shared" si="768"/>
        <v>0</v>
      </c>
      <c r="Z977" s="4">
        <f t="shared" si="768"/>
        <v>0</v>
      </c>
      <c r="AA977" s="4">
        <f t="shared" si="768"/>
        <v>0</v>
      </c>
      <c r="AB977" s="4">
        <f t="shared" si="768"/>
        <v>0</v>
      </c>
      <c r="AC977" s="4">
        <f t="shared" si="768"/>
        <v>0</v>
      </c>
      <c r="AD977" s="4">
        <f t="shared" si="768"/>
        <v>0</v>
      </c>
      <c r="AE977" s="4">
        <f t="shared" si="768"/>
        <v>0</v>
      </c>
      <c r="AF977" s="4">
        <f t="shared" si="768"/>
        <v>0</v>
      </c>
      <c r="AG977" s="4"/>
      <c r="AH977" s="4">
        <f t="shared" si="769"/>
        <v>0</v>
      </c>
      <c r="AI977" s="4">
        <f t="shared" si="769"/>
        <v>0</v>
      </c>
      <c r="AJ977" s="4">
        <f t="shared" si="769"/>
        <v>0</v>
      </c>
      <c r="AK977" s="4">
        <f t="shared" si="769"/>
        <v>0</v>
      </c>
      <c r="AL977" s="4">
        <f t="shared" si="769"/>
        <v>0</v>
      </c>
      <c r="AM977" s="4">
        <f t="shared" si="769"/>
        <v>0</v>
      </c>
    </row>
    <row r="978" spans="1:39" ht="31.5" hidden="1" outlineLevel="5" x14ac:dyDescent="0.2">
      <c r="A978" s="137" t="s">
        <v>490</v>
      </c>
      <c r="B978" s="137" t="s">
        <v>21</v>
      </c>
      <c r="C978" s="137" t="s">
        <v>496</v>
      </c>
      <c r="D978" s="137"/>
      <c r="E978" s="13" t="s">
        <v>551</v>
      </c>
      <c r="F978" s="4">
        <f t="shared" si="767"/>
        <v>4.5</v>
      </c>
      <c r="G978" s="4">
        <f t="shared" si="767"/>
        <v>0</v>
      </c>
      <c r="H978" s="4">
        <f t="shared" si="767"/>
        <v>4.5</v>
      </c>
      <c r="I978" s="4">
        <f t="shared" si="767"/>
        <v>0</v>
      </c>
      <c r="J978" s="4">
        <f t="shared" si="767"/>
        <v>0</v>
      </c>
      <c r="K978" s="4">
        <f t="shared" si="767"/>
        <v>0</v>
      </c>
      <c r="L978" s="4">
        <f t="shared" si="767"/>
        <v>4.5</v>
      </c>
      <c r="M978" s="4">
        <f t="shared" si="767"/>
        <v>0</v>
      </c>
      <c r="N978" s="4">
        <f t="shared" si="767"/>
        <v>4.5</v>
      </c>
      <c r="O978" s="4">
        <f t="shared" si="767"/>
        <v>0</v>
      </c>
      <c r="P978" s="4">
        <f t="shared" si="767"/>
        <v>0</v>
      </c>
      <c r="Q978" s="4">
        <f t="shared" si="767"/>
        <v>4.5</v>
      </c>
      <c r="R978" s="4">
        <f t="shared" si="767"/>
        <v>0</v>
      </c>
      <c r="S978" s="4">
        <f t="shared" si="767"/>
        <v>4.5</v>
      </c>
      <c r="T978" s="4">
        <f t="shared" si="767"/>
        <v>0</v>
      </c>
      <c r="U978" s="4">
        <f t="shared" si="767"/>
        <v>0</v>
      </c>
      <c r="V978" s="4"/>
      <c r="W978" s="4">
        <f t="shared" si="768"/>
        <v>0</v>
      </c>
      <c r="X978" s="4">
        <f t="shared" si="768"/>
        <v>0</v>
      </c>
      <c r="Y978" s="4">
        <f t="shared" si="768"/>
        <v>0</v>
      </c>
      <c r="Z978" s="4">
        <f t="shared" si="768"/>
        <v>0</v>
      </c>
      <c r="AA978" s="4">
        <f t="shared" si="768"/>
        <v>0</v>
      </c>
      <c r="AB978" s="4">
        <f t="shared" si="768"/>
        <v>0</v>
      </c>
      <c r="AC978" s="4">
        <f t="shared" si="768"/>
        <v>0</v>
      </c>
      <c r="AD978" s="4">
        <f t="shared" si="768"/>
        <v>0</v>
      </c>
      <c r="AE978" s="4">
        <f t="shared" si="768"/>
        <v>0</v>
      </c>
      <c r="AF978" s="4">
        <f t="shared" si="768"/>
        <v>0</v>
      </c>
      <c r="AG978" s="4"/>
      <c r="AH978" s="4">
        <f t="shared" si="769"/>
        <v>0</v>
      </c>
      <c r="AI978" s="4">
        <f t="shared" si="769"/>
        <v>0</v>
      </c>
      <c r="AJ978" s="4">
        <f t="shared" si="769"/>
        <v>0</v>
      </c>
      <c r="AK978" s="4">
        <f t="shared" si="769"/>
        <v>0</v>
      </c>
      <c r="AL978" s="4">
        <f t="shared" si="769"/>
        <v>0</v>
      </c>
      <c r="AM978" s="4">
        <f t="shared" si="769"/>
        <v>0</v>
      </c>
    </row>
    <row r="979" spans="1:39" ht="31.5" hidden="1" outlineLevel="7" x14ac:dyDescent="0.2">
      <c r="A979" s="138" t="s">
        <v>490</v>
      </c>
      <c r="B979" s="138" t="s">
        <v>21</v>
      </c>
      <c r="C979" s="138" t="s">
        <v>496</v>
      </c>
      <c r="D979" s="138" t="s">
        <v>92</v>
      </c>
      <c r="E979" s="11" t="s">
        <v>93</v>
      </c>
      <c r="F979" s="5">
        <v>4.5</v>
      </c>
      <c r="G979" s="5"/>
      <c r="H979" s="5">
        <f>SUM(F979:G979)</f>
        <v>4.5</v>
      </c>
      <c r="I979" s="5"/>
      <c r="J979" s="5"/>
      <c r="K979" s="5"/>
      <c r="L979" s="5">
        <f>SUM(H979:K979)</f>
        <v>4.5</v>
      </c>
      <c r="M979" s="5"/>
      <c r="N979" s="5">
        <f>SUM(L979:M979)</f>
        <v>4.5</v>
      </c>
      <c r="O979" s="5"/>
      <c r="P979" s="5"/>
      <c r="Q979" s="5">
        <f>SUM(N979:P979)</f>
        <v>4.5</v>
      </c>
      <c r="R979" s="5"/>
      <c r="S979" s="5">
        <f>SUM(Q979:R979)</f>
        <v>4.5</v>
      </c>
      <c r="T979" s="5"/>
      <c r="U979" s="5"/>
      <c r="V979" s="5"/>
      <c r="W979" s="5"/>
      <c r="X979" s="5">
        <f>SUM(V979:W979)</f>
        <v>0</v>
      </c>
      <c r="Y979" s="5"/>
      <c r="Z979" s="5">
        <f>SUM(X979:Y979)</f>
        <v>0</v>
      </c>
      <c r="AA979" s="5"/>
      <c r="AB979" s="5">
        <f>SUM(Z979:AA979)</f>
        <v>0</v>
      </c>
      <c r="AC979" s="5"/>
      <c r="AD979" s="5">
        <f>SUM(AB979:AC979)</f>
        <v>0</v>
      </c>
      <c r="AE979" s="5"/>
      <c r="AF979" s="5"/>
      <c r="AG979" s="5"/>
      <c r="AH979" s="5"/>
      <c r="AI979" s="5">
        <f>SUM(AG979:AH979)</f>
        <v>0</v>
      </c>
      <c r="AJ979" s="5"/>
      <c r="AK979" s="5">
        <f>SUM(AI979:AJ979)</f>
        <v>0</v>
      </c>
      <c r="AL979" s="5"/>
      <c r="AM979" s="5">
        <f>SUM(AK979:AL979)</f>
        <v>0</v>
      </c>
    </row>
    <row r="980" spans="1:39" ht="31.5" hidden="1" outlineLevel="2" x14ac:dyDescent="0.2">
      <c r="A980" s="137" t="s">
        <v>490</v>
      </c>
      <c r="B980" s="137" t="s">
        <v>21</v>
      </c>
      <c r="C980" s="137" t="s">
        <v>52</v>
      </c>
      <c r="D980" s="137"/>
      <c r="E980" s="13" t="s">
        <v>53</v>
      </c>
      <c r="F980" s="4">
        <f t="shared" ref="F980:U983" si="770">F981</f>
        <v>20</v>
      </c>
      <c r="G980" s="4">
        <f t="shared" si="770"/>
        <v>0</v>
      </c>
      <c r="H980" s="4">
        <f t="shared" si="770"/>
        <v>20</v>
      </c>
      <c r="I980" s="4">
        <f t="shared" si="770"/>
        <v>0</v>
      </c>
      <c r="J980" s="4">
        <f t="shared" si="770"/>
        <v>0</v>
      </c>
      <c r="K980" s="4">
        <f t="shared" si="770"/>
        <v>0</v>
      </c>
      <c r="L980" s="4">
        <f t="shared" si="770"/>
        <v>20</v>
      </c>
      <c r="M980" s="4">
        <f t="shared" si="770"/>
        <v>0</v>
      </c>
      <c r="N980" s="4">
        <f t="shared" si="770"/>
        <v>20</v>
      </c>
      <c r="O980" s="4">
        <f t="shared" si="770"/>
        <v>0</v>
      </c>
      <c r="P980" s="4">
        <f t="shared" si="770"/>
        <v>0</v>
      </c>
      <c r="Q980" s="4">
        <f t="shared" si="770"/>
        <v>20</v>
      </c>
      <c r="R980" s="4">
        <f t="shared" si="770"/>
        <v>0</v>
      </c>
      <c r="S980" s="4">
        <f t="shared" si="770"/>
        <v>20</v>
      </c>
      <c r="T980" s="4">
        <f t="shared" si="770"/>
        <v>0</v>
      </c>
      <c r="U980" s="4">
        <f t="shared" si="770"/>
        <v>0</v>
      </c>
      <c r="V980" s="4"/>
      <c r="W980" s="4">
        <f t="shared" ref="W980:AF983" si="771">W981</f>
        <v>0</v>
      </c>
      <c r="X980" s="4">
        <f t="shared" si="771"/>
        <v>0</v>
      </c>
      <c r="Y980" s="4">
        <f t="shared" si="771"/>
        <v>0</v>
      </c>
      <c r="Z980" s="4">
        <f t="shared" si="771"/>
        <v>0</v>
      </c>
      <c r="AA980" s="4">
        <f t="shared" si="771"/>
        <v>0</v>
      </c>
      <c r="AB980" s="4">
        <f t="shared" si="771"/>
        <v>0</v>
      </c>
      <c r="AC980" s="4">
        <f t="shared" si="771"/>
        <v>0</v>
      </c>
      <c r="AD980" s="4">
        <f t="shared" si="771"/>
        <v>0</v>
      </c>
      <c r="AE980" s="4">
        <f t="shared" si="771"/>
        <v>0</v>
      </c>
      <c r="AF980" s="4">
        <f t="shared" si="771"/>
        <v>0</v>
      </c>
      <c r="AG980" s="4"/>
      <c r="AH980" s="4">
        <f t="shared" ref="AH980:AM983" si="772">AH981</f>
        <v>0</v>
      </c>
      <c r="AI980" s="4">
        <f t="shared" si="772"/>
        <v>0</v>
      </c>
      <c r="AJ980" s="4">
        <f t="shared" si="772"/>
        <v>0</v>
      </c>
      <c r="AK980" s="4">
        <f t="shared" si="772"/>
        <v>0</v>
      </c>
      <c r="AL980" s="4">
        <f t="shared" si="772"/>
        <v>0</v>
      </c>
      <c r="AM980" s="4">
        <f t="shared" si="772"/>
        <v>0</v>
      </c>
    </row>
    <row r="981" spans="1:39" ht="31.5" hidden="1" outlineLevel="3" x14ac:dyDescent="0.2">
      <c r="A981" s="137" t="s">
        <v>490</v>
      </c>
      <c r="B981" s="137" t="s">
        <v>21</v>
      </c>
      <c r="C981" s="137" t="s">
        <v>98</v>
      </c>
      <c r="D981" s="137"/>
      <c r="E981" s="13" t="s">
        <v>99</v>
      </c>
      <c r="F981" s="4">
        <f t="shared" si="770"/>
        <v>20</v>
      </c>
      <c r="G981" s="4">
        <f t="shared" si="770"/>
        <v>0</v>
      </c>
      <c r="H981" s="4">
        <f t="shared" si="770"/>
        <v>20</v>
      </c>
      <c r="I981" s="4">
        <f t="shared" si="770"/>
        <v>0</v>
      </c>
      <c r="J981" s="4">
        <f t="shared" si="770"/>
        <v>0</v>
      </c>
      <c r="K981" s="4">
        <f t="shared" si="770"/>
        <v>0</v>
      </c>
      <c r="L981" s="4">
        <f t="shared" si="770"/>
        <v>20</v>
      </c>
      <c r="M981" s="4">
        <f t="shared" si="770"/>
        <v>0</v>
      </c>
      <c r="N981" s="4">
        <f t="shared" si="770"/>
        <v>20</v>
      </c>
      <c r="O981" s="4">
        <f t="shared" si="770"/>
        <v>0</v>
      </c>
      <c r="P981" s="4">
        <f t="shared" si="770"/>
        <v>0</v>
      </c>
      <c r="Q981" s="4">
        <f t="shared" si="770"/>
        <v>20</v>
      </c>
      <c r="R981" s="4">
        <f t="shared" si="770"/>
        <v>0</v>
      </c>
      <c r="S981" s="4">
        <f t="shared" si="770"/>
        <v>20</v>
      </c>
      <c r="T981" s="4">
        <f t="shared" si="770"/>
        <v>0</v>
      </c>
      <c r="U981" s="4">
        <f t="shared" si="770"/>
        <v>0</v>
      </c>
      <c r="V981" s="4"/>
      <c r="W981" s="4">
        <f t="shared" si="771"/>
        <v>0</v>
      </c>
      <c r="X981" s="4">
        <f t="shared" si="771"/>
        <v>0</v>
      </c>
      <c r="Y981" s="4">
        <f t="shared" si="771"/>
        <v>0</v>
      </c>
      <c r="Z981" s="4">
        <f t="shared" si="771"/>
        <v>0</v>
      </c>
      <c r="AA981" s="4">
        <f t="shared" si="771"/>
        <v>0</v>
      </c>
      <c r="AB981" s="4">
        <f t="shared" si="771"/>
        <v>0</v>
      </c>
      <c r="AC981" s="4">
        <f t="shared" si="771"/>
        <v>0</v>
      </c>
      <c r="AD981" s="4">
        <f t="shared" si="771"/>
        <v>0</v>
      </c>
      <c r="AE981" s="4">
        <f t="shared" si="771"/>
        <v>0</v>
      </c>
      <c r="AF981" s="4">
        <f t="shared" si="771"/>
        <v>0</v>
      </c>
      <c r="AG981" s="4"/>
      <c r="AH981" s="4">
        <f t="shared" si="772"/>
        <v>0</v>
      </c>
      <c r="AI981" s="4">
        <f t="shared" si="772"/>
        <v>0</v>
      </c>
      <c r="AJ981" s="4">
        <f t="shared" si="772"/>
        <v>0</v>
      </c>
      <c r="AK981" s="4">
        <f t="shared" si="772"/>
        <v>0</v>
      </c>
      <c r="AL981" s="4">
        <f t="shared" si="772"/>
        <v>0</v>
      </c>
      <c r="AM981" s="4">
        <f t="shared" si="772"/>
        <v>0</v>
      </c>
    </row>
    <row r="982" spans="1:39" ht="47.25" hidden="1" outlineLevel="4" x14ac:dyDescent="0.2">
      <c r="A982" s="137" t="s">
        <v>490</v>
      </c>
      <c r="B982" s="137" t="s">
        <v>21</v>
      </c>
      <c r="C982" s="137" t="s">
        <v>100</v>
      </c>
      <c r="D982" s="137"/>
      <c r="E982" s="13" t="s">
        <v>101</v>
      </c>
      <c r="F982" s="4">
        <f t="shared" si="770"/>
        <v>20</v>
      </c>
      <c r="G982" s="4">
        <f t="shared" si="770"/>
        <v>0</v>
      </c>
      <c r="H982" s="4">
        <f t="shared" si="770"/>
        <v>20</v>
      </c>
      <c r="I982" s="4">
        <f t="shared" si="770"/>
        <v>0</v>
      </c>
      <c r="J982" s="4">
        <f t="shared" si="770"/>
        <v>0</v>
      </c>
      <c r="K982" s="4">
        <f t="shared" si="770"/>
        <v>0</v>
      </c>
      <c r="L982" s="4">
        <f t="shared" si="770"/>
        <v>20</v>
      </c>
      <c r="M982" s="4">
        <f t="shared" si="770"/>
        <v>0</v>
      </c>
      <c r="N982" s="4">
        <f t="shared" si="770"/>
        <v>20</v>
      </c>
      <c r="O982" s="4">
        <f t="shared" si="770"/>
        <v>0</v>
      </c>
      <c r="P982" s="4">
        <f t="shared" si="770"/>
        <v>0</v>
      </c>
      <c r="Q982" s="4">
        <f t="shared" si="770"/>
        <v>20</v>
      </c>
      <c r="R982" s="4">
        <f t="shared" si="770"/>
        <v>0</v>
      </c>
      <c r="S982" s="4">
        <f t="shared" si="770"/>
        <v>20</v>
      </c>
      <c r="T982" s="4">
        <f t="shared" si="770"/>
        <v>0</v>
      </c>
      <c r="U982" s="4">
        <f t="shared" si="770"/>
        <v>0</v>
      </c>
      <c r="V982" s="4"/>
      <c r="W982" s="4">
        <f t="shared" si="771"/>
        <v>0</v>
      </c>
      <c r="X982" s="4">
        <f t="shared" si="771"/>
        <v>0</v>
      </c>
      <c r="Y982" s="4">
        <f t="shared" si="771"/>
        <v>0</v>
      </c>
      <c r="Z982" s="4">
        <f t="shared" si="771"/>
        <v>0</v>
      </c>
      <c r="AA982" s="4">
        <f t="shared" si="771"/>
        <v>0</v>
      </c>
      <c r="AB982" s="4">
        <f t="shared" si="771"/>
        <v>0</v>
      </c>
      <c r="AC982" s="4">
        <f t="shared" si="771"/>
        <v>0</v>
      </c>
      <c r="AD982" s="4">
        <f t="shared" si="771"/>
        <v>0</v>
      </c>
      <c r="AE982" s="4">
        <f t="shared" si="771"/>
        <v>0</v>
      </c>
      <c r="AF982" s="4">
        <f t="shared" si="771"/>
        <v>0</v>
      </c>
      <c r="AG982" s="4"/>
      <c r="AH982" s="4">
        <f t="shared" si="772"/>
        <v>0</v>
      </c>
      <c r="AI982" s="4">
        <f t="shared" si="772"/>
        <v>0</v>
      </c>
      <c r="AJ982" s="4">
        <f t="shared" si="772"/>
        <v>0</v>
      </c>
      <c r="AK982" s="4">
        <f t="shared" si="772"/>
        <v>0</v>
      </c>
      <c r="AL982" s="4">
        <f t="shared" si="772"/>
        <v>0</v>
      </c>
      <c r="AM982" s="4">
        <f t="shared" si="772"/>
        <v>0</v>
      </c>
    </row>
    <row r="983" spans="1:39" ht="15.75" hidden="1" outlineLevel="5" x14ac:dyDescent="0.2">
      <c r="A983" s="137" t="s">
        <v>490</v>
      </c>
      <c r="B983" s="137" t="s">
        <v>21</v>
      </c>
      <c r="C983" s="137" t="s">
        <v>102</v>
      </c>
      <c r="D983" s="137"/>
      <c r="E983" s="13" t="s">
        <v>103</v>
      </c>
      <c r="F983" s="4">
        <f t="shared" si="770"/>
        <v>20</v>
      </c>
      <c r="G983" s="4">
        <f t="shared" si="770"/>
        <v>0</v>
      </c>
      <c r="H983" s="4">
        <f t="shared" si="770"/>
        <v>20</v>
      </c>
      <c r="I983" s="4">
        <f t="shared" si="770"/>
        <v>0</v>
      </c>
      <c r="J983" s="4">
        <f t="shared" si="770"/>
        <v>0</v>
      </c>
      <c r="K983" s="4">
        <f t="shared" si="770"/>
        <v>0</v>
      </c>
      <c r="L983" s="4">
        <f t="shared" si="770"/>
        <v>20</v>
      </c>
      <c r="M983" s="4">
        <f t="shared" si="770"/>
        <v>0</v>
      </c>
      <c r="N983" s="4">
        <f t="shared" si="770"/>
        <v>20</v>
      </c>
      <c r="O983" s="4">
        <f t="shared" si="770"/>
        <v>0</v>
      </c>
      <c r="P983" s="4">
        <f t="shared" si="770"/>
        <v>0</v>
      </c>
      <c r="Q983" s="4">
        <f t="shared" si="770"/>
        <v>20</v>
      </c>
      <c r="R983" s="4">
        <f t="shared" si="770"/>
        <v>0</v>
      </c>
      <c r="S983" s="4">
        <f t="shared" si="770"/>
        <v>20</v>
      </c>
      <c r="T983" s="4">
        <f t="shared" si="770"/>
        <v>0</v>
      </c>
      <c r="U983" s="4">
        <f t="shared" si="770"/>
        <v>0</v>
      </c>
      <c r="V983" s="4"/>
      <c r="W983" s="4">
        <f t="shared" si="771"/>
        <v>0</v>
      </c>
      <c r="X983" s="4">
        <f t="shared" si="771"/>
        <v>0</v>
      </c>
      <c r="Y983" s="4">
        <f t="shared" si="771"/>
        <v>0</v>
      </c>
      <c r="Z983" s="4">
        <f t="shared" si="771"/>
        <v>0</v>
      </c>
      <c r="AA983" s="4">
        <f t="shared" si="771"/>
        <v>0</v>
      </c>
      <c r="AB983" s="4">
        <f t="shared" si="771"/>
        <v>0</v>
      </c>
      <c r="AC983" s="4">
        <f t="shared" si="771"/>
        <v>0</v>
      </c>
      <c r="AD983" s="4">
        <f t="shared" si="771"/>
        <v>0</v>
      </c>
      <c r="AE983" s="4">
        <f t="shared" si="771"/>
        <v>0</v>
      </c>
      <c r="AF983" s="4">
        <f t="shared" si="771"/>
        <v>0</v>
      </c>
      <c r="AG983" s="4"/>
      <c r="AH983" s="4">
        <f t="shared" si="772"/>
        <v>0</v>
      </c>
      <c r="AI983" s="4">
        <f t="shared" si="772"/>
        <v>0</v>
      </c>
      <c r="AJ983" s="4">
        <f t="shared" si="772"/>
        <v>0</v>
      </c>
      <c r="AK983" s="4">
        <f t="shared" si="772"/>
        <v>0</v>
      </c>
      <c r="AL983" s="4">
        <f t="shared" si="772"/>
        <v>0</v>
      </c>
      <c r="AM983" s="4">
        <f t="shared" si="772"/>
        <v>0</v>
      </c>
    </row>
    <row r="984" spans="1:39" ht="31.5" hidden="1" outlineLevel="7" x14ac:dyDescent="0.2">
      <c r="A984" s="138" t="s">
        <v>490</v>
      </c>
      <c r="B984" s="138" t="s">
        <v>21</v>
      </c>
      <c r="C984" s="138" t="s">
        <v>102</v>
      </c>
      <c r="D984" s="138" t="s">
        <v>11</v>
      </c>
      <c r="E984" s="11" t="s">
        <v>12</v>
      </c>
      <c r="F984" s="5">
        <v>20</v>
      </c>
      <c r="G984" s="5"/>
      <c r="H984" s="5">
        <f>SUM(F984:G984)</f>
        <v>20</v>
      </c>
      <c r="I984" s="5"/>
      <c r="J984" s="5"/>
      <c r="K984" s="5"/>
      <c r="L984" s="5">
        <f>SUM(H984:K984)</f>
        <v>20</v>
      </c>
      <c r="M984" s="5"/>
      <c r="N984" s="5">
        <f>SUM(L984:M984)</f>
        <v>20</v>
      </c>
      <c r="O984" s="5"/>
      <c r="P984" s="5"/>
      <c r="Q984" s="5">
        <f>SUM(N984:P984)</f>
        <v>20</v>
      </c>
      <c r="R984" s="5"/>
      <c r="S984" s="5">
        <f>SUM(Q984:R984)</f>
        <v>20</v>
      </c>
      <c r="T984" s="5"/>
      <c r="U984" s="5"/>
      <c r="V984" s="5"/>
      <c r="W984" s="5"/>
      <c r="X984" s="5">
        <f>SUM(V984:W984)</f>
        <v>0</v>
      </c>
      <c r="Y984" s="5"/>
      <c r="Z984" s="5">
        <f>SUM(X984:Y984)</f>
        <v>0</v>
      </c>
      <c r="AA984" s="5"/>
      <c r="AB984" s="5">
        <f>SUM(Z984:AA984)</f>
        <v>0</v>
      </c>
      <c r="AC984" s="5"/>
      <c r="AD984" s="5">
        <f>SUM(AB984:AC984)</f>
        <v>0</v>
      </c>
      <c r="AE984" s="5"/>
      <c r="AF984" s="5"/>
      <c r="AG984" s="5"/>
      <c r="AH984" s="5"/>
      <c r="AI984" s="5">
        <f>SUM(AG984:AH984)</f>
        <v>0</v>
      </c>
      <c r="AJ984" s="5"/>
      <c r="AK984" s="5">
        <f>SUM(AI984:AJ984)</f>
        <v>0</v>
      </c>
      <c r="AL984" s="5"/>
      <c r="AM984" s="5">
        <f>SUM(AK984:AL984)</f>
        <v>0</v>
      </c>
    </row>
    <row r="985" spans="1:39" ht="15.75" hidden="1" outlineLevel="1" x14ac:dyDescent="0.2">
      <c r="A985" s="137" t="s">
        <v>490</v>
      </c>
      <c r="B985" s="137" t="s">
        <v>418</v>
      </c>
      <c r="C985" s="137"/>
      <c r="D985" s="137"/>
      <c r="E985" s="13" t="s">
        <v>419</v>
      </c>
      <c r="F985" s="4">
        <f t="shared" ref="F985:O989" si="773">F986</f>
        <v>538.20000000000005</v>
      </c>
      <c r="G985" s="4">
        <f t="shared" si="773"/>
        <v>0</v>
      </c>
      <c r="H985" s="4">
        <f t="shared" si="773"/>
        <v>538.20000000000005</v>
      </c>
      <c r="I985" s="4">
        <f t="shared" si="773"/>
        <v>0</v>
      </c>
      <c r="J985" s="4">
        <f t="shared" si="773"/>
        <v>0</v>
      </c>
      <c r="K985" s="4">
        <f t="shared" si="773"/>
        <v>0</v>
      </c>
      <c r="L985" s="4">
        <f t="shared" si="773"/>
        <v>538.20000000000005</v>
      </c>
      <c r="M985" s="4">
        <f t="shared" si="773"/>
        <v>0</v>
      </c>
      <c r="N985" s="4">
        <f t="shared" si="773"/>
        <v>538.20000000000005</v>
      </c>
      <c r="O985" s="4">
        <f t="shared" si="773"/>
        <v>0</v>
      </c>
      <c r="P985" s="4">
        <f t="shared" ref="P985:Y989" si="774">P986</f>
        <v>0</v>
      </c>
      <c r="Q985" s="4">
        <f t="shared" si="774"/>
        <v>538.20000000000005</v>
      </c>
      <c r="R985" s="4">
        <f t="shared" si="774"/>
        <v>0</v>
      </c>
      <c r="S985" s="4">
        <f t="shared" si="774"/>
        <v>538.20000000000005</v>
      </c>
      <c r="T985" s="4">
        <f t="shared" si="774"/>
        <v>485</v>
      </c>
      <c r="U985" s="4">
        <f t="shared" si="774"/>
        <v>0</v>
      </c>
      <c r="V985" s="4">
        <f t="shared" si="774"/>
        <v>485</v>
      </c>
      <c r="W985" s="4">
        <f t="shared" si="774"/>
        <v>0</v>
      </c>
      <c r="X985" s="4">
        <f t="shared" si="774"/>
        <v>485</v>
      </c>
      <c r="Y985" s="4">
        <f t="shared" si="774"/>
        <v>0</v>
      </c>
      <c r="Z985" s="4">
        <f t="shared" ref="Z985:AI989" si="775">Z986</f>
        <v>485</v>
      </c>
      <c r="AA985" s="4">
        <f t="shared" si="775"/>
        <v>0</v>
      </c>
      <c r="AB985" s="4">
        <f t="shared" si="775"/>
        <v>485</v>
      </c>
      <c r="AC985" s="4">
        <f t="shared" si="775"/>
        <v>0</v>
      </c>
      <c r="AD985" s="4">
        <f t="shared" si="775"/>
        <v>485</v>
      </c>
      <c r="AE985" s="4">
        <f t="shared" si="775"/>
        <v>485</v>
      </c>
      <c r="AF985" s="4">
        <f t="shared" si="775"/>
        <v>0</v>
      </c>
      <c r="AG985" s="4">
        <f t="shared" si="775"/>
        <v>485</v>
      </c>
      <c r="AH985" s="4">
        <f t="shared" si="775"/>
        <v>0</v>
      </c>
      <c r="AI985" s="4">
        <f t="shared" si="775"/>
        <v>485</v>
      </c>
      <c r="AJ985" s="4">
        <f t="shared" ref="AJ985:AM989" si="776">AJ986</f>
        <v>0</v>
      </c>
      <c r="AK985" s="4">
        <f t="shared" si="776"/>
        <v>485</v>
      </c>
      <c r="AL985" s="4">
        <f t="shared" si="776"/>
        <v>0</v>
      </c>
      <c r="AM985" s="4">
        <f t="shared" si="776"/>
        <v>485</v>
      </c>
    </row>
    <row r="986" spans="1:39" ht="31.5" hidden="1" outlineLevel="2" x14ac:dyDescent="0.2">
      <c r="A986" s="137" t="s">
        <v>490</v>
      </c>
      <c r="B986" s="137" t="s">
        <v>418</v>
      </c>
      <c r="C986" s="137" t="s">
        <v>346</v>
      </c>
      <c r="D986" s="137"/>
      <c r="E986" s="13" t="s">
        <v>347</v>
      </c>
      <c r="F986" s="4">
        <f t="shared" si="773"/>
        <v>538.20000000000005</v>
      </c>
      <c r="G986" s="4">
        <f t="shared" si="773"/>
        <v>0</v>
      </c>
      <c r="H986" s="4">
        <f t="shared" si="773"/>
        <v>538.20000000000005</v>
      </c>
      <c r="I986" s="4">
        <f t="shared" si="773"/>
        <v>0</v>
      </c>
      <c r="J986" s="4">
        <f t="shared" si="773"/>
        <v>0</v>
      </c>
      <c r="K986" s="4">
        <f t="shared" si="773"/>
        <v>0</v>
      </c>
      <c r="L986" s="4">
        <f t="shared" si="773"/>
        <v>538.20000000000005</v>
      </c>
      <c r="M986" s="4">
        <f t="shared" si="773"/>
        <v>0</v>
      </c>
      <c r="N986" s="4">
        <f t="shared" si="773"/>
        <v>538.20000000000005</v>
      </c>
      <c r="O986" s="4">
        <f t="shared" si="773"/>
        <v>0</v>
      </c>
      <c r="P986" s="4">
        <f t="shared" si="774"/>
        <v>0</v>
      </c>
      <c r="Q986" s="4">
        <f t="shared" si="774"/>
        <v>538.20000000000005</v>
      </c>
      <c r="R986" s="4">
        <f t="shared" si="774"/>
        <v>0</v>
      </c>
      <c r="S986" s="4">
        <f t="shared" si="774"/>
        <v>538.20000000000005</v>
      </c>
      <c r="T986" s="4">
        <f t="shared" si="774"/>
        <v>485</v>
      </c>
      <c r="U986" s="4">
        <f t="shared" si="774"/>
        <v>0</v>
      </c>
      <c r="V986" s="4">
        <f t="shared" si="774"/>
        <v>485</v>
      </c>
      <c r="W986" s="4">
        <f t="shared" si="774"/>
        <v>0</v>
      </c>
      <c r="X986" s="4">
        <f t="shared" si="774"/>
        <v>485</v>
      </c>
      <c r="Y986" s="4">
        <f t="shared" si="774"/>
        <v>0</v>
      </c>
      <c r="Z986" s="4">
        <f t="shared" si="775"/>
        <v>485</v>
      </c>
      <c r="AA986" s="4">
        <f t="shared" si="775"/>
        <v>0</v>
      </c>
      <c r="AB986" s="4">
        <f t="shared" si="775"/>
        <v>485</v>
      </c>
      <c r="AC986" s="4">
        <f t="shared" si="775"/>
        <v>0</v>
      </c>
      <c r="AD986" s="4">
        <f t="shared" si="775"/>
        <v>485</v>
      </c>
      <c r="AE986" s="4">
        <f t="shared" si="775"/>
        <v>485</v>
      </c>
      <c r="AF986" s="4">
        <f t="shared" si="775"/>
        <v>0</v>
      </c>
      <c r="AG986" s="4">
        <f t="shared" si="775"/>
        <v>485</v>
      </c>
      <c r="AH986" s="4">
        <f t="shared" si="775"/>
        <v>0</v>
      </c>
      <c r="AI986" s="4">
        <f t="shared" si="775"/>
        <v>485</v>
      </c>
      <c r="AJ986" s="4">
        <f t="shared" si="776"/>
        <v>0</v>
      </c>
      <c r="AK986" s="4">
        <f t="shared" si="776"/>
        <v>485</v>
      </c>
      <c r="AL986" s="4">
        <f t="shared" si="776"/>
        <v>0</v>
      </c>
      <c r="AM986" s="4">
        <f t="shared" si="776"/>
        <v>485</v>
      </c>
    </row>
    <row r="987" spans="1:39" ht="31.5" hidden="1" outlineLevel="3" x14ac:dyDescent="0.2">
      <c r="A987" s="137" t="s">
        <v>490</v>
      </c>
      <c r="B987" s="137" t="s">
        <v>418</v>
      </c>
      <c r="C987" s="137" t="s">
        <v>492</v>
      </c>
      <c r="D987" s="137"/>
      <c r="E987" s="13" t="s">
        <v>493</v>
      </c>
      <c r="F987" s="4">
        <f t="shared" si="773"/>
        <v>538.20000000000005</v>
      </c>
      <c r="G987" s="4">
        <f t="shared" si="773"/>
        <v>0</v>
      </c>
      <c r="H987" s="4">
        <f t="shared" si="773"/>
        <v>538.20000000000005</v>
      </c>
      <c r="I987" s="4">
        <f t="shared" si="773"/>
        <v>0</v>
      </c>
      <c r="J987" s="4">
        <f t="shared" si="773"/>
        <v>0</v>
      </c>
      <c r="K987" s="4">
        <f t="shared" si="773"/>
        <v>0</v>
      </c>
      <c r="L987" s="4">
        <f t="shared" si="773"/>
        <v>538.20000000000005</v>
      </c>
      <c r="M987" s="4">
        <f t="shared" si="773"/>
        <v>0</v>
      </c>
      <c r="N987" s="4">
        <f t="shared" si="773"/>
        <v>538.20000000000005</v>
      </c>
      <c r="O987" s="4">
        <f t="shared" si="773"/>
        <v>0</v>
      </c>
      <c r="P987" s="4">
        <f t="shared" si="774"/>
        <v>0</v>
      </c>
      <c r="Q987" s="4">
        <f t="shared" si="774"/>
        <v>538.20000000000005</v>
      </c>
      <c r="R987" s="4">
        <f t="shared" si="774"/>
        <v>0</v>
      </c>
      <c r="S987" s="4">
        <f t="shared" si="774"/>
        <v>538.20000000000005</v>
      </c>
      <c r="T987" s="4">
        <f t="shared" si="774"/>
        <v>485</v>
      </c>
      <c r="U987" s="4">
        <f t="shared" si="774"/>
        <v>0</v>
      </c>
      <c r="V987" s="4">
        <f t="shared" si="774"/>
        <v>485</v>
      </c>
      <c r="W987" s="4">
        <f t="shared" si="774"/>
        <v>0</v>
      </c>
      <c r="X987" s="4">
        <f t="shared" si="774"/>
        <v>485</v>
      </c>
      <c r="Y987" s="4">
        <f t="shared" si="774"/>
        <v>0</v>
      </c>
      <c r="Z987" s="4">
        <f t="shared" si="775"/>
        <v>485</v>
      </c>
      <c r="AA987" s="4">
        <f t="shared" si="775"/>
        <v>0</v>
      </c>
      <c r="AB987" s="4">
        <f t="shared" si="775"/>
        <v>485</v>
      </c>
      <c r="AC987" s="4">
        <f t="shared" si="775"/>
        <v>0</v>
      </c>
      <c r="AD987" s="4">
        <f t="shared" si="775"/>
        <v>485</v>
      </c>
      <c r="AE987" s="4">
        <f t="shared" si="775"/>
        <v>485</v>
      </c>
      <c r="AF987" s="4">
        <f t="shared" si="775"/>
        <v>0</v>
      </c>
      <c r="AG987" s="4">
        <f t="shared" si="775"/>
        <v>485</v>
      </c>
      <c r="AH987" s="4">
        <f t="shared" si="775"/>
        <v>0</v>
      </c>
      <c r="AI987" s="4">
        <f t="shared" si="775"/>
        <v>485</v>
      </c>
      <c r="AJ987" s="4">
        <f t="shared" si="776"/>
        <v>0</v>
      </c>
      <c r="AK987" s="4">
        <f t="shared" si="776"/>
        <v>485</v>
      </c>
      <c r="AL987" s="4">
        <f t="shared" si="776"/>
        <v>0</v>
      </c>
      <c r="AM987" s="4">
        <f t="shared" si="776"/>
        <v>485</v>
      </c>
    </row>
    <row r="988" spans="1:39" ht="31.5" hidden="1" outlineLevel="4" x14ac:dyDescent="0.2">
      <c r="A988" s="137" t="s">
        <v>490</v>
      </c>
      <c r="B988" s="137" t="s">
        <v>418</v>
      </c>
      <c r="C988" s="137" t="s">
        <v>494</v>
      </c>
      <c r="D988" s="137"/>
      <c r="E988" s="13" t="s">
        <v>57</v>
      </c>
      <c r="F988" s="4">
        <f t="shared" si="773"/>
        <v>538.20000000000005</v>
      </c>
      <c r="G988" s="4">
        <f t="shared" si="773"/>
        <v>0</v>
      </c>
      <c r="H988" s="4">
        <f t="shared" si="773"/>
        <v>538.20000000000005</v>
      </c>
      <c r="I988" s="4">
        <f t="shared" si="773"/>
        <v>0</v>
      </c>
      <c r="J988" s="4">
        <f t="shared" si="773"/>
        <v>0</v>
      </c>
      <c r="K988" s="4">
        <f t="shared" si="773"/>
        <v>0</v>
      </c>
      <c r="L988" s="4">
        <f t="shared" si="773"/>
        <v>538.20000000000005</v>
      </c>
      <c r="M988" s="4">
        <f t="shared" si="773"/>
        <v>0</v>
      </c>
      <c r="N988" s="4">
        <f t="shared" si="773"/>
        <v>538.20000000000005</v>
      </c>
      <c r="O988" s="4">
        <f t="shared" si="773"/>
        <v>0</v>
      </c>
      <c r="P988" s="4">
        <f t="shared" si="774"/>
        <v>0</v>
      </c>
      <c r="Q988" s="4">
        <f t="shared" si="774"/>
        <v>538.20000000000005</v>
      </c>
      <c r="R988" s="4">
        <f t="shared" si="774"/>
        <v>0</v>
      </c>
      <c r="S988" s="4">
        <f t="shared" si="774"/>
        <v>538.20000000000005</v>
      </c>
      <c r="T988" s="4">
        <f t="shared" si="774"/>
        <v>485</v>
      </c>
      <c r="U988" s="4">
        <f t="shared" si="774"/>
        <v>0</v>
      </c>
      <c r="V988" s="4">
        <f t="shared" si="774"/>
        <v>485</v>
      </c>
      <c r="W988" s="4">
        <f t="shared" si="774"/>
        <v>0</v>
      </c>
      <c r="X988" s="4">
        <f t="shared" si="774"/>
        <v>485</v>
      </c>
      <c r="Y988" s="4">
        <f t="shared" si="774"/>
        <v>0</v>
      </c>
      <c r="Z988" s="4">
        <f t="shared" si="775"/>
        <v>485</v>
      </c>
      <c r="AA988" s="4">
        <f t="shared" si="775"/>
        <v>0</v>
      </c>
      <c r="AB988" s="4">
        <f t="shared" si="775"/>
        <v>485</v>
      </c>
      <c r="AC988" s="4">
        <f t="shared" si="775"/>
        <v>0</v>
      </c>
      <c r="AD988" s="4">
        <f t="shared" si="775"/>
        <v>485</v>
      </c>
      <c r="AE988" s="4">
        <f t="shared" si="775"/>
        <v>485</v>
      </c>
      <c r="AF988" s="4">
        <f t="shared" si="775"/>
        <v>0</v>
      </c>
      <c r="AG988" s="4">
        <f t="shared" si="775"/>
        <v>485</v>
      </c>
      <c r="AH988" s="4">
        <f t="shared" si="775"/>
        <v>0</v>
      </c>
      <c r="AI988" s="4">
        <f t="shared" si="775"/>
        <v>485</v>
      </c>
      <c r="AJ988" s="4">
        <f t="shared" si="776"/>
        <v>0</v>
      </c>
      <c r="AK988" s="4">
        <f t="shared" si="776"/>
        <v>485</v>
      </c>
      <c r="AL988" s="4">
        <f t="shared" si="776"/>
        <v>0</v>
      </c>
      <c r="AM988" s="4">
        <f t="shared" si="776"/>
        <v>485</v>
      </c>
    </row>
    <row r="989" spans="1:39" ht="31.5" hidden="1" outlineLevel="5" x14ac:dyDescent="0.2">
      <c r="A989" s="137" t="s">
        <v>490</v>
      </c>
      <c r="B989" s="137" t="s">
        <v>418</v>
      </c>
      <c r="C989" s="137" t="s">
        <v>497</v>
      </c>
      <c r="D989" s="137"/>
      <c r="E989" s="13" t="s">
        <v>498</v>
      </c>
      <c r="F989" s="4">
        <f t="shared" si="773"/>
        <v>538.20000000000005</v>
      </c>
      <c r="G989" s="4">
        <f t="shared" si="773"/>
        <v>0</v>
      </c>
      <c r="H989" s="4">
        <f t="shared" si="773"/>
        <v>538.20000000000005</v>
      </c>
      <c r="I989" s="4">
        <f t="shared" si="773"/>
        <v>0</v>
      </c>
      <c r="J989" s="4">
        <f t="shared" si="773"/>
        <v>0</v>
      </c>
      <c r="K989" s="4">
        <f t="shared" si="773"/>
        <v>0</v>
      </c>
      <c r="L989" s="4">
        <f t="shared" si="773"/>
        <v>538.20000000000005</v>
      </c>
      <c r="M989" s="4">
        <f t="shared" si="773"/>
        <v>0</v>
      </c>
      <c r="N989" s="4">
        <f t="shared" si="773"/>
        <v>538.20000000000005</v>
      </c>
      <c r="O989" s="4">
        <f t="shared" si="773"/>
        <v>0</v>
      </c>
      <c r="P989" s="4">
        <f t="shared" si="774"/>
        <v>0</v>
      </c>
      <c r="Q989" s="4">
        <f t="shared" si="774"/>
        <v>538.20000000000005</v>
      </c>
      <c r="R989" s="4">
        <f t="shared" si="774"/>
        <v>0</v>
      </c>
      <c r="S989" s="4">
        <f t="shared" si="774"/>
        <v>538.20000000000005</v>
      </c>
      <c r="T989" s="4">
        <f t="shared" si="774"/>
        <v>485</v>
      </c>
      <c r="U989" s="4">
        <f t="shared" si="774"/>
        <v>0</v>
      </c>
      <c r="V989" s="4">
        <f t="shared" si="774"/>
        <v>485</v>
      </c>
      <c r="W989" s="4">
        <f t="shared" si="774"/>
        <v>0</v>
      </c>
      <c r="X989" s="4">
        <f t="shared" si="774"/>
        <v>485</v>
      </c>
      <c r="Y989" s="4">
        <f t="shared" si="774"/>
        <v>0</v>
      </c>
      <c r="Z989" s="4">
        <f t="shared" si="775"/>
        <v>485</v>
      </c>
      <c r="AA989" s="4">
        <f t="shared" si="775"/>
        <v>0</v>
      </c>
      <c r="AB989" s="4">
        <f t="shared" si="775"/>
        <v>485</v>
      </c>
      <c r="AC989" s="4">
        <f t="shared" si="775"/>
        <v>0</v>
      </c>
      <c r="AD989" s="4">
        <f t="shared" si="775"/>
        <v>485</v>
      </c>
      <c r="AE989" s="4">
        <f t="shared" si="775"/>
        <v>485</v>
      </c>
      <c r="AF989" s="4">
        <f t="shared" si="775"/>
        <v>0</v>
      </c>
      <c r="AG989" s="4">
        <f t="shared" si="775"/>
        <v>485</v>
      </c>
      <c r="AH989" s="4">
        <f t="shared" si="775"/>
        <v>0</v>
      </c>
      <c r="AI989" s="4">
        <f t="shared" si="775"/>
        <v>485</v>
      </c>
      <c r="AJ989" s="4">
        <f t="shared" si="776"/>
        <v>0</v>
      </c>
      <c r="AK989" s="4">
        <f t="shared" si="776"/>
        <v>485</v>
      </c>
      <c r="AL989" s="4">
        <f t="shared" si="776"/>
        <v>0</v>
      </c>
      <c r="AM989" s="4">
        <f t="shared" si="776"/>
        <v>485</v>
      </c>
    </row>
    <row r="990" spans="1:39" ht="31.5" hidden="1" outlineLevel="7" x14ac:dyDescent="0.2">
      <c r="A990" s="138" t="s">
        <v>490</v>
      </c>
      <c r="B990" s="138" t="s">
        <v>418</v>
      </c>
      <c r="C990" s="138" t="s">
        <v>497</v>
      </c>
      <c r="D990" s="138" t="s">
        <v>92</v>
      </c>
      <c r="E990" s="11" t="s">
        <v>93</v>
      </c>
      <c r="F990" s="5">
        <v>538.20000000000005</v>
      </c>
      <c r="G990" s="5"/>
      <c r="H990" s="5">
        <f>SUM(F990:G990)</f>
        <v>538.20000000000005</v>
      </c>
      <c r="I990" s="5"/>
      <c r="J990" s="5"/>
      <c r="K990" s="5"/>
      <c r="L990" s="5">
        <f>SUM(H990:K990)</f>
        <v>538.20000000000005</v>
      </c>
      <c r="M990" s="5"/>
      <c r="N990" s="5">
        <f>SUM(L990:M990)</f>
        <v>538.20000000000005</v>
      </c>
      <c r="O990" s="5"/>
      <c r="P990" s="5"/>
      <c r="Q990" s="5">
        <f>SUM(N990:P990)</f>
        <v>538.20000000000005</v>
      </c>
      <c r="R990" s="5"/>
      <c r="S990" s="5">
        <f>SUM(Q990:R990)</f>
        <v>538.20000000000005</v>
      </c>
      <c r="T990" s="5">
        <v>485</v>
      </c>
      <c r="U990" s="5"/>
      <c r="V990" s="5">
        <f>SUM(T990:U990)</f>
        <v>485</v>
      </c>
      <c r="W990" s="5"/>
      <c r="X990" s="5">
        <f>SUM(V990:W990)</f>
        <v>485</v>
      </c>
      <c r="Y990" s="5"/>
      <c r="Z990" s="5">
        <f>SUM(X990:Y990)</f>
        <v>485</v>
      </c>
      <c r="AA990" s="5"/>
      <c r="AB990" s="5">
        <f>SUM(Z990:AA990)</f>
        <v>485</v>
      </c>
      <c r="AC990" s="5"/>
      <c r="AD990" s="5">
        <f>SUM(AB990:AC990)</f>
        <v>485</v>
      </c>
      <c r="AE990" s="5">
        <v>485</v>
      </c>
      <c r="AF990" s="5"/>
      <c r="AG990" s="5">
        <f>SUM(AE990:AF990)</f>
        <v>485</v>
      </c>
      <c r="AH990" s="5"/>
      <c r="AI990" s="5">
        <f>SUM(AG990:AH990)</f>
        <v>485</v>
      </c>
      <c r="AJ990" s="5"/>
      <c r="AK990" s="5">
        <f>SUM(AI990:AJ990)</f>
        <v>485</v>
      </c>
      <c r="AL990" s="5"/>
      <c r="AM990" s="5">
        <f>SUM(AK990:AL990)</f>
        <v>485</v>
      </c>
    </row>
    <row r="991" spans="1:39" ht="15.75" hidden="1" outlineLevel="7" x14ac:dyDescent="0.2">
      <c r="A991" s="137" t="s">
        <v>490</v>
      </c>
      <c r="B991" s="137" t="s">
        <v>563</v>
      </c>
      <c r="C991" s="138"/>
      <c r="D991" s="138"/>
      <c r="E991" s="12" t="s">
        <v>547</v>
      </c>
      <c r="F991" s="4">
        <f t="shared" ref="F991:O996" si="777">F992</f>
        <v>780</v>
      </c>
      <c r="G991" s="4">
        <f t="shared" si="777"/>
        <v>0</v>
      </c>
      <c r="H991" s="4">
        <f t="shared" si="777"/>
        <v>780</v>
      </c>
      <c r="I991" s="4">
        <f t="shared" si="777"/>
        <v>0</v>
      </c>
      <c r="J991" s="4">
        <f t="shared" si="777"/>
        <v>0</v>
      </c>
      <c r="K991" s="4">
        <f t="shared" si="777"/>
        <v>0</v>
      </c>
      <c r="L991" s="4">
        <f t="shared" si="777"/>
        <v>780</v>
      </c>
      <c r="M991" s="4">
        <f t="shared" si="777"/>
        <v>0</v>
      </c>
      <c r="N991" s="4">
        <f t="shared" si="777"/>
        <v>780</v>
      </c>
      <c r="O991" s="4">
        <f t="shared" si="777"/>
        <v>0</v>
      </c>
      <c r="P991" s="4">
        <f t="shared" ref="P991:Y996" si="778">P992</f>
        <v>0</v>
      </c>
      <c r="Q991" s="4">
        <f t="shared" si="778"/>
        <v>780</v>
      </c>
      <c r="R991" s="4">
        <f t="shared" si="778"/>
        <v>0</v>
      </c>
      <c r="S991" s="4">
        <f t="shared" si="778"/>
        <v>780</v>
      </c>
      <c r="T991" s="4">
        <f t="shared" si="778"/>
        <v>780</v>
      </c>
      <c r="U991" s="4">
        <f t="shared" si="778"/>
        <v>0</v>
      </c>
      <c r="V991" s="4">
        <f t="shared" si="778"/>
        <v>780</v>
      </c>
      <c r="W991" s="4">
        <f t="shared" si="778"/>
        <v>0</v>
      </c>
      <c r="X991" s="4">
        <f t="shared" si="778"/>
        <v>780</v>
      </c>
      <c r="Y991" s="4">
        <f t="shared" si="778"/>
        <v>0</v>
      </c>
      <c r="Z991" s="4">
        <f t="shared" ref="Z991:AI996" si="779">Z992</f>
        <v>780</v>
      </c>
      <c r="AA991" s="4">
        <f t="shared" si="779"/>
        <v>0</v>
      </c>
      <c r="AB991" s="4">
        <f t="shared" si="779"/>
        <v>780</v>
      </c>
      <c r="AC991" s="4">
        <f t="shared" si="779"/>
        <v>0</v>
      </c>
      <c r="AD991" s="4">
        <f t="shared" si="779"/>
        <v>780</v>
      </c>
      <c r="AE991" s="4">
        <f t="shared" si="779"/>
        <v>780</v>
      </c>
      <c r="AF991" s="4">
        <f t="shared" si="779"/>
        <v>0</v>
      </c>
      <c r="AG991" s="4">
        <f t="shared" si="779"/>
        <v>780</v>
      </c>
      <c r="AH991" s="4">
        <f t="shared" si="779"/>
        <v>0</v>
      </c>
      <c r="AI991" s="4">
        <f t="shared" si="779"/>
        <v>780</v>
      </c>
      <c r="AJ991" s="4">
        <f t="shared" ref="AJ991:AM996" si="780">AJ992</f>
        <v>0</v>
      </c>
      <c r="AK991" s="4">
        <f t="shared" si="780"/>
        <v>780</v>
      </c>
      <c r="AL991" s="4">
        <f t="shared" si="780"/>
        <v>0</v>
      </c>
      <c r="AM991" s="4">
        <f t="shared" si="780"/>
        <v>780</v>
      </c>
    </row>
    <row r="992" spans="1:39" ht="15.75" hidden="1" outlineLevel="1" x14ac:dyDescent="0.2">
      <c r="A992" s="137" t="s">
        <v>490</v>
      </c>
      <c r="B992" s="137" t="s">
        <v>318</v>
      </c>
      <c r="C992" s="137"/>
      <c r="D992" s="137"/>
      <c r="E992" s="13" t="s">
        <v>319</v>
      </c>
      <c r="F992" s="4">
        <f t="shared" si="777"/>
        <v>780</v>
      </c>
      <c r="G992" s="4">
        <f t="shared" si="777"/>
        <v>0</v>
      </c>
      <c r="H992" s="4">
        <f t="shared" si="777"/>
        <v>780</v>
      </c>
      <c r="I992" s="4">
        <f t="shared" si="777"/>
        <v>0</v>
      </c>
      <c r="J992" s="4">
        <f t="shared" si="777"/>
        <v>0</v>
      </c>
      <c r="K992" s="4">
        <f t="shared" si="777"/>
        <v>0</v>
      </c>
      <c r="L992" s="4">
        <f t="shared" si="777"/>
        <v>780</v>
      </c>
      <c r="M992" s="4">
        <f t="shared" si="777"/>
        <v>0</v>
      </c>
      <c r="N992" s="4">
        <f t="shared" si="777"/>
        <v>780</v>
      </c>
      <c r="O992" s="4">
        <f t="shared" si="777"/>
        <v>0</v>
      </c>
      <c r="P992" s="4">
        <f t="shared" si="778"/>
        <v>0</v>
      </c>
      <c r="Q992" s="4">
        <f t="shared" si="778"/>
        <v>780</v>
      </c>
      <c r="R992" s="4">
        <f t="shared" si="778"/>
        <v>0</v>
      </c>
      <c r="S992" s="4">
        <f t="shared" si="778"/>
        <v>780</v>
      </c>
      <c r="T992" s="4">
        <f t="shared" si="778"/>
        <v>780</v>
      </c>
      <c r="U992" s="4">
        <f t="shared" si="778"/>
        <v>0</v>
      </c>
      <c r="V992" s="4">
        <f t="shared" si="778"/>
        <v>780</v>
      </c>
      <c r="W992" s="4">
        <f t="shared" si="778"/>
        <v>0</v>
      </c>
      <c r="X992" s="4">
        <f t="shared" si="778"/>
        <v>780</v>
      </c>
      <c r="Y992" s="4">
        <f t="shared" si="778"/>
        <v>0</v>
      </c>
      <c r="Z992" s="4">
        <f t="shared" si="779"/>
        <v>780</v>
      </c>
      <c r="AA992" s="4">
        <f t="shared" si="779"/>
        <v>0</v>
      </c>
      <c r="AB992" s="4">
        <f t="shared" si="779"/>
        <v>780</v>
      </c>
      <c r="AC992" s="4">
        <f t="shared" si="779"/>
        <v>0</v>
      </c>
      <c r="AD992" s="4">
        <f t="shared" si="779"/>
        <v>780</v>
      </c>
      <c r="AE992" s="4">
        <f t="shared" si="779"/>
        <v>780</v>
      </c>
      <c r="AF992" s="4">
        <f t="shared" si="779"/>
        <v>0</v>
      </c>
      <c r="AG992" s="4">
        <f t="shared" si="779"/>
        <v>780</v>
      </c>
      <c r="AH992" s="4">
        <f t="shared" si="779"/>
        <v>0</v>
      </c>
      <c r="AI992" s="4">
        <f t="shared" si="779"/>
        <v>780</v>
      </c>
      <c r="AJ992" s="4">
        <f t="shared" si="780"/>
        <v>0</v>
      </c>
      <c r="AK992" s="4">
        <f t="shared" si="780"/>
        <v>780</v>
      </c>
      <c r="AL992" s="4">
        <f t="shared" si="780"/>
        <v>0</v>
      </c>
      <c r="AM992" s="4">
        <f t="shared" si="780"/>
        <v>780</v>
      </c>
    </row>
    <row r="993" spans="1:39" ht="31.5" hidden="1" outlineLevel="2" x14ac:dyDescent="0.2">
      <c r="A993" s="137" t="s">
        <v>490</v>
      </c>
      <c r="B993" s="137" t="s">
        <v>318</v>
      </c>
      <c r="C993" s="137" t="s">
        <v>346</v>
      </c>
      <c r="D993" s="137"/>
      <c r="E993" s="13" t="s">
        <v>347</v>
      </c>
      <c r="F993" s="4">
        <f t="shared" si="777"/>
        <v>780</v>
      </c>
      <c r="G993" s="4">
        <f t="shared" si="777"/>
        <v>0</v>
      </c>
      <c r="H993" s="4">
        <f t="shared" si="777"/>
        <v>780</v>
      </c>
      <c r="I993" s="4">
        <f t="shared" si="777"/>
        <v>0</v>
      </c>
      <c r="J993" s="4">
        <f t="shared" si="777"/>
        <v>0</v>
      </c>
      <c r="K993" s="4">
        <f t="shared" si="777"/>
        <v>0</v>
      </c>
      <c r="L993" s="4">
        <f t="shared" si="777"/>
        <v>780</v>
      </c>
      <c r="M993" s="4">
        <f t="shared" si="777"/>
        <v>0</v>
      </c>
      <c r="N993" s="4">
        <f t="shared" si="777"/>
        <v>780</v>
      </c>
      <c r="O993" s="4">
        <f t="shared" si="777"/>
        <v>0</v>
      </c>
      <c r="P993" s="4">
        <f t="shared" si="778"/>
        <v>0</v>
      </c>
      <c r="Q993" s="4">
        <f t="shared" si="778"/>
        <v>780</v>
      </c>
      <c r="R993" s="4">
        <f t="shared" si="778"/>
        <v>0</v>
      </c>
      <c r="S993" s="4">
        <f t="shared" si="778"/>
        <v>780</v>
      </c>
      <c r="T993" s="4">
        <f t="shared" si="778"/>
        <v>780</v>
      </c>
      <c r="U993" s="4">
        <f t="shared" si="778"/>
        <v>0</v>
      </c>
      <c r="V993" s="4">
        <f t="shared" si="778"/>
        <v>780</v>
      </c>
      <c r="W993" s="4">
        <f t="shared" si="778"/>
        <v>0</v>
      </c>
      <c r="X993" s="4">
        <f t="shared" si="778"/>
        <v>780</v>
      </c>
      <c r="Y993" s="4">
        <f t="shared" si="778"/>
        <v>0</v>
      </c>
      <c r="Z993" s="4">
        <f t="shared" si="779"/>
        <v>780</v>
      </c>
      <c r="AA993" s="4">
        <f t="shared" si="779"/>
        <v>0</v>
      </c>
      <c r="AB993" s="4">
        <f t="shared" si="779"/>
        <v>780</v>
      </c>
      <c r="AC993" s="4">
        <f t="shared" si="779"/>
        <v>0</v>
      </c>
      <c r="AD993" s="4">
        <f t="shared" si="779"/>
        <v>780</v>
      </c>
      <c r="AE993" s="4">
        <f t="shared" si="779"/>
        <v>780</v>
      </c>
      <c r="AF993" s="4">
        <f t="shared" si="779"/>
        <v>0</v>
      </c>
      <c r="AG993" s="4">
        <f t="shared" si="779"/>
        <v>780</v>
      </c>
      <c r="AH993" s="4">
        <f t="shared" si="779"/>
        <v>0</v>
      </c>
      <c r="AI993" s="4">
        <f t="shared" si="779"/>
        <v>780</v>
      </c>
      <c r="AJ993" s="4">
        <f t="shared" si="780"/>
        <v>0</v>
      </c>
      <c r="AK993" s="4">
        <f t="shared" si="780"/>
        <v>780</v>
      </c>
      <c r="AL993" s="4">
        <f t="shared" si="780"/>
        <v>0</v>
      </c>
      <c r="AM993" s="4">
        <f t="shared" si="780"/>
        <v>780</v>
      </c>
    </row>
    <row r="994" spans="1:39" ht="31.5" hidden="1" outlineLevel="3" x14ac:dyDescent="0.2">
      <c r="A994" s="137" t="s">
        <v>490</v>
      </c>
      <c r="B994" s="137" t="s">
        <v>318</v>
      </c>
      <c r="C994" s="137" t="s">
        <v>348</v>
      </c>
      <c r="D994" s="137"/>
      <c r="E994" s="13" t="s">
        <v>349</v>
      </c>
      <c r="F994" s="4">
        <f t="shared" si="777"/>
        <v>780</v>
      </c>
      <c r="G994" s="4">
        <f t="shared" si="777"/>
        <v>0</v>
      </c>
      <c r="H994" s="4">
        <f t="shared" si="777"/>
        <v>780</v>
      </c>
      <c r="I994" s="4">
        <f t="shared" si="777"/>
        <v>0</v>
      </c>
      <c r="J994" s="4">
        <f t="shared" si="777"/>
        <v>0</v>
      </c>
      <c r="K994" s="4">
        <f t="shared" si="777"/>
        <v>0</v>
      </c>
      <c r="L994" s="4">
        <f t="shared" si="777"/>
        <v>780</v>
      </c>
      <c r="M994" s="4">
        <f t="shared" si="777"/>
        <v>0</v>
      </c>
      <c r="N994" s="4">
        <f t="shared" si="777"/>
        <v>780</v>
      </c>
      <c r="O994" s="4">
        <f t="shared" si="777"/>
        <v>0</v>
      </c>
      <c r="P994" s="4">
        <f t="shared" si="778"/>
        <v>0</v>
      </c>
      <c r="Q994" s="4">
        <f t="shared" si="778"/>
        <v>780</v>
      </c>
      <c r="R994" s="4">
        <f t="shared" si="778"/>
        <v>0</v>
      </c>
      <c r="S994" s="4">
        <f t="shared" si="778"/>
        <v>780</v>
      </c>
      <c r="T994" s="4">
        <f t="shared" si="778"/>
        <v>780</v>
      </c>
      <c r="U994" s="4">
        <f t="shared" si="778"/>
        <v>0</v>
      </c>
      <c r="V994" s="4">
        <f t="shared" si="778"/>
        <v>780</v>
      </c>
      <c r="W994" s="4">
        <f t="shared" si="778"/>
        <v>0</v>
      </c>
      <c r="X994" s="4">
        <f t="shared" si="778"/>
        <v>780</v>
      </c>
      <c r="Y994" s="4">
        <f t="shared" si="778"/>
        <v>0</v>
      </c>
      <c r="Z994" s="4">
        <f t="shared" si="779"/>
        <v>780</v>
      </c>
      <c r="AA994" s="4">
        <f t="shared" si="779"/>
        <v>0</v>
      </c>
      <c r="AB994" s="4">
        <f t="shared" si="779"/>
        <v>780</v>
      </c>
      <c r="AC994" s="4">
        <f t="shared" si="779"/>
        <v>0</v>
      </c>
      <c r="AD994" s="4">
        <f t="shared" si="779"/>
        <v>780</v>
      </c>
      <c r="AE994" s="4">
        <f t="shared" si="779"/>
        <v>780</v>
      </c>
      <c r="AF994" s="4">
        <f t="shared" si="779"/>
        <v>0</v>
      </c>
      <c r="AG994" s="4">
        <f t="shared" si="779"/>
        <v>780</v>
      </c>
      <c r="AH994" s="4">
        <f t="shared" si="779"/>
        <v>0</v>
      </c>
      <c r="AI994" s="4">
        <f t="shared" si="779"/>
        <v>780</v>
      </c>
      <c r="AJ994" s="4">
        <f t="shared" si="780"/>
        <v>0</v>
      </c>
      <c r="AK994" s="4">
        <f t="shared" si="780"/>
        <v>780</v>
      </c>
      <c r="AL994" s="4">
        <f t="shared" si="780"/>
        <v>0</v>
      </c>
      <c r="AM994" s="4">
        <f t="shared" si="780"/>
        <v>780</v>
      </c>
    </row>
    <row r="995" spans="1:39" ht="31.5" hidden="1" outlineLevel="4" x14ac:dyDescent="0.2">
      <c r="A995" s="137" t="s">
        <v>490</v>
      </c>
      <c r="B995" s="137" t="s">
        <v>318</v>
      </c>
      <c r="C995" s="137" t="s">
        <v>499</v>
      </c>
      <c r="D995" s="137"/>
      <c r="E995" s="13" t="s">
        <v>500</v>
      </c>
      <c r="F995" s="4">
        <f t="shared" si="777"/>
        <v>780</v>
      </c>
      <c r="G995" s="4">
        <f t="shared" si="777"/>
        <v>0</v>
      </c>
      <c r="H995" s="4">
        <f t="shared" si="777"/>
        <v>780</v>
      </c>
      <c r="I995" s="4">
        <f t="shared" si="777"/>
        <v>0</v>
      </c>
      <c r="J995" s="4">
        <f t="shared" si="777"/>
        <v>0</v>
      </c>
      <c r="K995" s="4">
        <f t="shared" si="777"/>
        <v>0</v>
      </c>
      <c r="L995" s="4">
        <f t="shared" si="777"/>
        <v>780</v>
      </c>
      <c r="M995" s="4">
        <f t="shared" si="777"/>
        <v>0</v>
      </c>
      <c r="N995" s="4">
        <f t="shared" si="777"/>
        <v>780</v>
      </c>
      <c r="O995" s="4">
        <f t="shared" si="777"/>
        <v>0</v>
      </c>
      <c r="P995" s="4">
        <f t="shared" si="778"/>
        <v>0</v>
      </c>
      <c r="Q995" s="4">
        <f t="shared" si="778"/>
        <v>780</v>
      </c>
      <c r="R995" s="4">
        <f t="shared" si="778"/>
        <v>0</v>
      </c>
      <c r="S995" s="4">
        <f t="shared" si="778"/>
        <v>780</v>
      </c>
      <c r="T995" s="4">
        <f t="shared" si="778"/>
        <v>780</v>
      </c>
      <c r="U995" s="4">
        <f t="shared" si="778"/>
        <v>0</v>
      </c>
      <c r="V995" s="4">
        <f t="shared" si="778"/>
        <v>780</v>
      </c>
      <c r="W995" s="4">
        <f t="shared" si="778"/>
        <v>0</v>
      </c>
      <c r="X995" s="4">
        <f t="shared" si="778"/>
        <v>780</v>
      </c>
      <c r="Y995" s="4">
        <f t="shared" si="778"/>
        <v>0</v>
      </c>
      <c r="Z995" s="4">
        <f t="shared" si="779"/>
        <v>780</v>
      </c>
      <c r="AA995" s="4">
        <f t="shared" si="779"/>
        <v>0</v>
      </c>
      <c r="AB995" s="4">
        <f t="shared" si="779"/>
        <v>780</v>
      </c>
      <c r="AC995" s="4">
        <f t="shared" si="779"/>
        <v>0</v>
      </c>
      <c r="AD995" s="4">
        <f t="shared" si="779"/>
        <v>780</v>
      </c>
      <c r="AE995" s="4">
        <f t="shared" si="779"/>
        <v>780</v>
      </c>
      <c r="AF995" s="4">
        <f t="shared" si="779"/>
        <v>0</v>
      </c>
      <c r="AG995" s="4">
        <f t="shared" si="779"/>
        <v>780</v>
      </c>
      <c r="AH995" s="4">
        <f t="shared" si="779"/>
        <v>0</v>
      </c>
      <c r="AI995" s="4">
        <f t="shared" si="779"/>
        <v>780</v>
      </c>
      <c r="AJ995" s="4">
        <f t="shared" si="780"/>
        <v>0</v>
      </c>
      <c r="AK995" s="4">
        <f t="shared" si="780"/>
        <v>780</v>
      </c>
      <c r="AL995" s="4">
        <f t="shared" si="780"/>
        <v>0</v>
      </c>
      <c r="AM995" s="4">
        <f t="shared" si="780"/>
        <v>780</v>
      </c>
    </row>
    <row r="996" spans="1:39" ht="31.5" hidden="1" outlineLevel="5" x14ac:dyDescent="0.2">
      <c r="A996" s="137" t="s">
        <v>490</v>
      </c>
      <c r="B996" s="137" t="s">
        <v>318</v>
      </c>
      <c r="C996" s="137" t="s">
        <v>501</v>
      </c>
      <c r="D996" s="137"/>
      <c r="E996" s="13" t="s">
        <v>502</v>
      </c>
      <c r="F996" s="4">
        <f t="shared" si="777"/>
        <v>780</v>
      </c>
      <c r="G996" s="4">
        <f t="shared" si="777"/>
        <v>0</v>
      </c>
      <c r="H996" s="4">
        <f t="shared" si="777"/>
        <v>780</v>
      </c>
      <c r="I996" s="4">
        <f t="shared" si="777"/>
        <v>0</v>
      </c>
      <c r="J996" s="4">
        <f t="shared" si="777"/>
        <v>0</v>
      </c>
      <c r="K996" s="4">
        <f t="shared" si="777"/>
        <v>0</v>
      </c>
      <c r="L996" s="4">
        <f t="shared" si="777"/>
        <v>780</v>
      </c>
      <c r="M996" s="4">
        <f t="shared" si="777"/>
        <v>0</v>
      </c>
      <c r="N996" s="4">
        <f t="shared" si="777"/>
        <v>780</v>
      </c>
      <c r="O996" s="4">
        <f t="shared" si="777"/>
        <v>0</v>
      </c>
      <c r="P996" s="4">
        <f t="shared" si="778"/>
        <v>0</v>
      </c>
      <c r="Q996" s="4">
        <f t="shared" si="778"/>
        <v>780</v>
      </c>
      <c r="R996" s="4">
        <f t="shared" si="778"/>
        <v>0</v>
      </c>
      <c r="S996" s="4">
        <f t="shared" si="778"/>
        <v>780</v>
      </c>
      <c r="T996" s="4">
        <f t="shared" si="778"/>
        <v>780</v>
      </c>
      <c r="U996" s="4">
        <f t="shared" si="778"/>
        <v>0</v>
      </c>
      <c r="V996" s="4">
        <f t="shared" si="778"/>
        <v>780</v>
      </c>
      <c r="W996" s="4">
        <f t="shared" si="778"/>
        <v>0</v>
      </c>
      <c r="X996" s="4">
        <f t="shared" si="778"/>
        <v>780</v>
      </c>
      <c r="Y996" s="4">
        <f t="shared" si="778"/>
        <v>0</v>
      </c>
      <c r="Z996" s="4">
        <f t="shared" si="779"/>
        <v>780</v>
      </c>
      <c r="AA996" s="4">
        <f t="shared" si="779"/>
        <v>0</v>
      </c>
      <c r="AB996" s="4">
        <f t="shared" si="779"/>
        <v>780</v>
      </c>
      <c r="AC996" s="4">
        <f t="shared" si="779"/>
        <v>0</v>
      </c>
      <c r="AD996" s="4">
        <f t="shared" si="779"/>
        <v>780</v>
      </c>
      <c r="AE996" s="4">
        <f t="shared" si="779"/>
        <v>780</v>
      </c>
      <c r="AF996" s="4">
        <f t="shared" si="779"/>
        <v>0</v>
      </c>
      <c r="AG996" s="4">
        <f t="shared" si="779"/>
        <v>780</v>
      </c>
      <c r="AH996" s="4">
        <f t="shared" si="779"/>
        <v>0</v>
      </c>
      <c r="AI996" s="4">
        <f t="shared" si="779"/>
        <v>780</v>
      </c>
      <c r="AJ996" s="4">
        <f t="shared" si="780"/>
        <v>0</v>
      </c>
      <c r="AK996" s="4">
        <f t="shared" si="780"/>
        <v>780</v>
      </c>
      <c r="AL996" s="4">
        <f t="shared" si="780"/>
        <v>0</v>
      </c>
      <c r="AM996" s="4">
        <f t="shared" si="780"/>
        <v>780</v>
      </c>
    </row>
    <row r="997" spans="1:39" ht="15.75" hidden="1" outlineLevel="7" x14ac:dyDescent="0.2">
      <c r="A997" s="138" t="s">
        <v>490</v>
      </c>
      <c r="B997" s="138" t="s">
        <v>318</v>
      </c>
      <c r="C997" s="138" t="s">
        <v>501</v>
      </c>
      <c r="D997" s="138" t="s">
        <v>33</v>
      </c>
      <c r="E997" s="11" t="s">
        <v>34</v>
      </c>
      <c r="F997" s="5">
        <v>780</v>
      </c>
      <c r="G997" s="5"/>
      <c r="H997" s="5">
        <f>SUM(F997:G997)</f>
        <v>780</v>
      </c>
      <c r="I997" s="5"/>
      <c r="J997" s="5"/>
      <c r="K997" s="5"/>
      <c r="L997" s="5">
        <f>SUM(H997:K997)</f>
        <v>780</v>
      </c>
      <c r="M997" s="5"/>
      <c r="N997" s="5">
        <f>SUM(L997:M997)</f>
        <v>780</v>
      </c>
      <c r="O997" s="5"/>
      <c r="P997" s="5"/>
      <c r="Q997" s="5">
        <f>SUM(N997:P997)</f>
        <v>780</v>
      </c>
      <c r="R997" s="5"/>
      <c r="S997" s="5">
        <f>SUM(Q997:R997)</f>
        <v>780</v>
      </c>
      <c r="T997" s="5">
        <v>780</v>
      </c>
      <c r="U997" s="5"/>
      <c r="V997" s="5">
        <f>SUM(T997:U997)</f>
        <v>780</v>
      </c>
      <c r="W997" s="5"/>
      <c r="X997" s="5">
        <f>SUM(V997:W997)</f>
        <v>780</v>
      </c>
      <c r="Y997" s="5"/>
      <c r="Z997" s="5">
        <f>SUM(X997:Y997)</f>
        <v>780</v>
      </c>
      <c r="AA997" s="5"/>
      <c r="AB997" s="5">
        <f>SUM(Z997:AA997)</f>
        <v>780</v>
      </c>
      <c r="AC997" s="5"/>
      <c r="AD997" s="5">
        <f>SUM(AB997:AC997)</f>
        <v>780</v>
      </c>
      <c r="AE997" s="5">
        <v>780</v>
      </c>
      <c r="AF997" s="5"/>
      <c r="AG997" s="5">
        <f>SUM(AE997:AF997)</f>
        <v>780</v>
      </c>
      <c r="AH997" s="5"/>
      <c r="AI997" s="5">
        <f>SUM(AG997:AH997)</f>
        <v>780</v>
      </c>
      <c r="AJ997" s="5"/>
      <c r="AK997" s="5">
        <f>SUM(AI997:AJ997)</f>
        <v>780</v>
      </c>
      <c r="AL997" s="5"/>
      <c r="AM997" s="5">
        <f>SUM(AK997:AL997)</f>
        <v>780</v>
      </c>
    </row>
    <row r="998" spans="1:39" ht="15.75" outlineLevel="7" x14ac:dyDescent="0.2">
      <c r="A998" s="137" t="s">
        <v>490</v>
      </c>
      <c r="B998" s="137" t="s">
        <v>565</v>
      </c>
      <c r="C998" s="138"/>
      <c r="D998" s="138"/>
      <c r="E998" s="8" t="s">
        <v>548</v>
      </c>
      <c r="F998" s="4">
        <f t="shared" ref="F998:L998" si="781">F1007+F1036+F1048</f>
        <v>60219.199999999997</v>
      </c>
      <c r="G998" s="4">
        <f t="shared" si="781"/>
        <v>0</v>
      </c>
      <c r="H998" s="4">
        <f t="shared" si="781"/>
        <v>60219.199999999997</v>
      </c>
      <c r="I998" s="4">
        <f t="shared" si="781"/>
        <v>5735.3894700000001</v>
      </c>
      <c r="J998" s="4">
        <f t="shared" si="781"/>
        <v>59.060769999999991</v>
      </c>
      <c r="K998" s="4">
        <f t="shared" si="781"/>
        <v>-29.5</v>
      </c>
      <c r="L998" s="4">
        <f t="shared" si="781"/>
        <v>65984.150240000003</v>
      </c>
      <c r="M998" s="4">
        <f t="shared" ref="M998:AD998" si="782">M1007+M1036+M1048+M999</f>
        <v>-3854.9258699999996</v>
      </c>
      <c r="N998" s="4">
        <f t="shared" si="782"/>
        <v>62129.224370000004</v>
      </c>
      <c r="O998" s="4">
        <f t="shared" si="782"/>
        <v>800</v>
      </c>
      <c r="P998" s="4">
        <f t="shared" si="782"/>
        <v>0</v>
      </c>
      <c r="Q998" s="4">
        <f t="shared" si="782"/>
        <v>62929.224370000004</v>
      </c>
      <c r="R998" s="4">
        <f t="shared" si="782"/>
        <v>38185.990000000005</v>
      </c>
      <c r="S998" s="4">
        <f t="shared" si="782"/>
        <v>101115.21437000002</v>
      </c>
      <c r="T998" s="4">
        <f t="shared" si="782"/>
        <v>59149.549549999996</v>
      </c>
      <c r="U998" s="4">
        <f t="shared" si="782"/>
        <v>0</v>
      </c>
      <c r="V998" s="4">
        <f t="shared" si="782"/>
        <v>59149.549549999996</v>
      </c>
      <c r="W998" s="4">
        <f t="shared" si="782"/>
        <v>2717.26316</v>
      </c>
      <c r="X998" s="4">
        <f t="shared" si="782"/>
        <v>61866.812709999998</v>
      </c>
      <c r="Y998" s="4">
        <f t="shared" si="782"/>
        <v>143.01384999999999</v>
      </c>
      <c r="Z998" s="4">
        <f t="shared" si="782"/>
        <v>62009.826560000001</v>
      </c>
      <c r="AA998" s="4">
        <f t="shared" si="782"/>
        <v>0</v>
      </c>
      <c r="AB998" s="4">
        <f t="shared" si="782"/>
        <v>62009.826560000001</v>
      </c>
      <c r="AC998" s="4">
        <f t="shared" si="782"/>
        <v>23227.8</v>
      </c>
      <c r="AD998" s="4">
        <f t="shared" si="782"/>
        <v>85237.62655999999</v>
      </c>
      <c r="AE998" s="4">
        <f>AE1007+AE1036+AE1048</f>
        <v>56443.299999999996</v>
      </c>
      <c r="AF998" s="4">
        <f>AF1007+AF1036+AF1048</f>
        <v>0</v>
      </c>
      <c r="AG998" s="4">
        <f>AG1007+AG1036+AG1048</f>
        <v>56443.299999999996</v>
      </c>
      <c r="AH998" s="4">
        <f>AH1007+AH1036+AH1048</f>
        <v>7095.4013599999998</v>
      </c>
      <c r="AI998" s="4">
        <f>AI1007+AI1036+AI1048</f>
        <v>63538.701359999992</v>
      </c>
      <c r="AJ998" s="4">
        <f>AJ1007+AJ1036+AJ1048+AJ999</f>
        <v>0</v>
      </c>
      <c r="AK998" s="4">
        <f>AK1007+AK1036+AK1048+AK999</f>
        <v>63538.701359999992</v>
      </c>
      <c r="AL998" s="4">
        <f>AL1007+AL1036+AL1048+AL999</f>
        <v>23227.8</v>
      </c>
      <c r="AM998" s="4">
        <f>AM1007+AM1036+AM1048+AM999</f>
        <v>86766.501360000009</v>
      </c>
    </row>
    <row r="999" spans="1:39" ht="15.75" hidden="1" outlineLevel="7" x14ac:dyDescent="0.25">
      <c r="A999" s="137" t="s">
        <v>490</v>
      </c>
      <c r="B999" s="44" t="s">
        <v>696</v>
      </c>
      <c r="C999" s="46"/>
      <c r="D999" s="47"/>
      <c r="E999" s="51" t="s">
        <v>697</v>
      </c>
      <c r="F999" s="4"/>
      <c r="G999" s="4"/>
      <c r="H999" s="4"/>
      <c r="I999" s="4"/>
      <c r="J999" s="4"/>
      <c r="K999" s="4"/>
      <c r="L999" s="4"/>
      <c r="M999" s="4">
        <f t="shared" ref="M999:S1001" si="783">M1000</f>
        <v>266.66667000000001</v>
      </c>
      <c r="N999" s="4">
        <f t="shared" si="783"/>
        <v>266.66667000000001</v>
      </c>
      <c r="O999" s="4">
        <f t="shared" si="783"/>
        <v>800</v>
      </c>
      <c r="P999" s="4">
        <f t="shared" si="783"/>
        <v>0</v>
      </c>
      <c r="Q999" s="4">
        <f t="shared" si="783"/>
        <v>1066.6666700000001</v>
      </c>
      <c r="R999" s="4">
        <f t="shared" si="783"/>
        <v>0</v>
      </c>
      <c r="S999" s="4">
        <f t="shared" si="783"/>
        <v>1066.6666700000001</v>
      </c>
      <c r="T999" s="4"/>
      <c r="U999" s="4"/>
      <c r="V999" s="4"/>
      <c r="W999" s="4"/>
      <c r="X999" s="4"/>
      <c r="Y999" s="4"/>
      <c r="Z999" s="4"/>
      <c r="AA999" s="4">
        <f>AA1000</f>
        <v>0</v>
      </c>
      <c r="AB999" s="4"/>
      <c r="AC999" s="4">
        <f>AC1000</f>
        <v>0</v>
      </c>
      <c r="AD999" s="4"/>
      <c r="AE999" s="4"/>
      <c r="AF999" s="4"/>
      <c r="AG999" s="4"/>
      <c r="AH999" s="4"/>
      <c r="AI999" s="4"/>
      <c r="AJ999" s="4">
        <f>AJ1000</f>
        <v>0</v>
      </c>
      <c r="AK999" s="4"/>
      <c r="AL999" s="4">
        <f>AL1000</f>
        <v>0</v>
      </c>
      <c r="AM999" s="4"/>
    </row>
    <row r="1000" spans="1:39" ht="31.5" hidden="1" outlineLevel="7" x14ac:dyDescent="0.25">
      <c r="A1000" s="137" t="s">
        <v>490</v>
      </c>
      <c r="B1000" s="44" t="s">
        <v>696</v>
      </c>
      <c r="C1000" s="137" t="s">
        <v>346</v>
      </c>
      <c r="D1000" s="137"/>
      <c r="E1000" s="13" t="s">
        <v>347</v>
      </c>
      <c r="F1000" s="4"/>
      <c r="G1000" s="4"/>
      <c r="H1000" s="4"/>
      <c r="I1000" s="4"/>
      <c r="J1000" s="4"/>
      <c r="K1000" s="4"/>
      <c r="L1000" s="4"/>
      <c r="M1000" s="4">
        <f t="shared" si="783"/>
        <v>266.66667000000001</v>
      </c>
      <c r="N1000" s="4">
        <f t="shared" si="783"/>
        <v>266.66667000000001</v>
      </c>
      <c r="O1000" s="4">
        <f t="shared" si="783"/>
        <v>800</v>
      </c>
      <c r="P1000" s="4">
        <f t="shared" si="783"/>
        <v>0</v>
      </c>
      <c r="Q1000" s="4">
        <f t="shared" si="783"/>
        <v>1066.6666700000001</v>
      </c>
      <c r="R1000" s="4">
        <f t="shared" si="783"/>
        <v>0</v>
      </c>
      <c r="S1000" s="4">
        <f t="shared" si="783"/>
        <v>1066.6666700000001</v>
      </c>
      <c r="T1000" s="4"/>
      <c r="U1000" s="4"/>
      <c r="V1000" s="4"/>
      <c r="W1000" s="4"/>
      <c r="X1000" s="4"/>
      <c r="Y1000" s="4"/>
      <c r="Z1000" s="4"/>
      <c r="AA1000" s="4">
        <f>AA1001</f>
        <v>0</v>
      </c>
      <c r="AB1000" s="4"/>
      <c r="AC1000" s="4">
        <f>AC1001</f>
        <v>0</v>
      </c>
      <c r="AD1000" s="4"/>
      <c r="AE1000" s="4"/>
      <c r="AF1000" s="4"/>
      <c r="AG1000" s="4"/>
      <c r="AH1000" s="4"/>
      <c r="AI1000" s="4"/>
      <c r="AJ1000" s="4">
        <f>AJ1001</f>
        <v>0</v>
      </c>
      <c r="AK1000" s="4"/>
      <c r="AL1000" s="4">
        <f>AL1001</f>
        <v>0</v>
      </c>
      <c r="AM1000" s="4"/>
    </row>
    <row r="1001" spans="1:39" ht="31.5" hidden="1" outlineLevel="7" x14ac:dyDescent="0.25">
      <c r="A1001" s="137" t="s">
        <v>490</v>
      </c>
      <c r="B1001" s="44" t="s">
        <v>696</v>
      </c>
      <c r="C1001" s="137" t="s">
        <v>348</v>
      </c>
      <c r="D1001" s="137"/>
      <c r="E1001" s="13" t="s">
        <v>349</v>
      </c>
      <c r="F1001" s="4"/>
      <c r="G1001" s="4"/>
      <c r="H1001" s="4"/>
      <c r="I1001" s="4"/>
      <c r="J1001" s="4"/>
      <c r="K1001" s="4"/>
      <c r="L1001" s="4"/>
      <c r="M1001" s="4">
        <f t="shared" si="783"/>
        <v>266.66667000000001</v>
      </c>
      <c r="N1001" s="4">
        <f t="shared" si="783"/>
        <v>266.66667000000001</v>
      </c>
      <c r="O1001" s="4">
        <f t="shared" si="783"/>
        <v>800</v>
      </c>
      <c r="P1001" s="4">
        <f t="shared" si="783"/>
        <v>0</v>
      </c>
      <c r="Q1001" s="4">
        <f t="shared" si="783"/>
        <v>1066.6666700000001</v>
      </c>
      <c r="R1001" s="4">
        <f t="shared" si="783"/>
        <v>0</v>
      </c>
      <c r="S1001" s="4">
        <f t="shared" si="783"/>
        <v>1066.6666700000001</v>
      </c>
      <c r="T1001" s="4"/>
      <c r="U1001" s="4"/>
      <c r="V1001" s="4"/>
      <c r="W1001" s="4"/>
      <c r="X1001" s="4"/>
      <c r="Y1001" s="4"/>
      <c r="Z1001" s="4"/>
      <c r="AA1001" s="4">
        <f>AA1002</f>
        <v>0</v>
      </c>
      <c r="AB1001" s="4"/>
      <c r="AC1001" s="4">
        <f>AC1002</f>
        <v>0</v>
      </c>
      <c r="AD1001" s="4"/>
      <c r="AE1001" s="4"/>
      <c r="AF1001" s="4"/>
      <c r="AG1001" s="4"/>
      <c r="AH1001" s="4"/>
      <c r="AI1001" s="4"/>
      <c r="AJ1001" s="4">
        <f>AJ1002</f>
        <v>0</v>
      </c>
      <c r="AK1001" s="4"/>
      <c r="AL1001" s="4">
        <f>AL1002</f>
        <v>0</v>
      </c>
      <c r="AM1001" s="4"/>
    </row>
    <row r="1002" spans="1:39" ht="31.5" hidden="1" outlineLevel="7" x14ac:dyDescent="0.25">
      <c r="A1002" s="137" t="s">
        <v>490</v>
      </c>
      <c r="B1002" s="44" t="s">
        <v>696</v>
      </c>
      <c r="C1002" s="137" t="s">
        <v>499</v>
      </c>
      <c r="D1002" s="137"/>
      <c r="E1002" s="13" t="s">
        <v>500</v>
      </c>
      <c r="F1002" s="4"/>
      <c r="G1002" s="4"/>
      <c r="H1002" s="4"/>
      <c r="I1002" s="4"/>
      <c r="J1002" s="4"/>
      <c r="K1002" s="4"/>
      <c r="L1002" s="4"/>
      <c r="M1002" s="4">
        <f>M1003</f>
        <v>266.66667000000001</v>
      </c>
      <c r="N1002" s="4">
        <f>N1003</f>
        <v>266.66667000000001</v>
      </c>
      <c r="O1002" s="4">
        <f t="shared" ref="O1002:AA1002" si="784">O1003+O1005</f>
        <v>800</v>
      </c>
      <c r="P1002" s="4">
        <f t="shared" si="784"/>
        <v>0</v>
      </c>
      <c r="Q1002" s="4">
        <f t="shared" si="784"/>
        <v>1066.6666700000001</v>
      </c>
      <c r="R1002" s="4">
        <f t="shared" si="784"/>
        <v>0</v>
      </c>
      <c r="S1002" s="4">
        <f t="shared" si="784"/>
        <v>1066.6666700000001</v>
      </c>
      <c r="T1002" s="4">
        <f t="shared" si="784"/>
        <v>0</v>
      </c>
      <c r="U1002" s="4">
        <f t="shared" si="784"/>
        <v>0</v>
      </c>
      <c r="V1002" s="4">
        <f t="shared" si="784"/>
        <v>0</v>
      </c>
      <c r="W1002" s="4">
        <f t="shared" si="784"/>
        <v>0</v>
      </c>
      <c r="X1002" s="4">
        <f t="shared" si="784"/>
        <v>0</v>
      </c>
      <c r="Y1002" s="4">
        <f t="shared" si="784"/>
        <v>0</v>
      </c>
      <c r="Z1002" s="4">
        <f t="shared" si="784"/>
        <v>0</v>
      </c>
      <c r="AA1002" s="4">
        <f t="shared" si="784"/>
        <v>0</v>
      </c>
      <c r="AB1002" s="4"/>
      <c r="AC1002" s="4">
        <f>AC1003+AC1005</f>
        <v>0</v>
      </c>
      <c r="AD1002" s="4"/>
      <c r="AE1002" s="4">
        <f t="shared" ref="AE1002:AJ1002" si="785">AE1003+AE1005</f>
        <v>0</v>
      </c>
      <c r="AF1002" s="4">
        <f t="shared" si="785"/>
        <v>0</v>
      </c>
      <c r="AG1002" s="4">
        <f t="shared" si="785"/>
        <v>0</v>
      </c>
      <c r="AH1002" s="4">
        <f t="shared" si="785"/>
        <v>0</v>
      </c>
      <c r="AI1002" s="4">
        <f t="shared" si="785"/>
        <v>0</v>
      </c>
      <c r="AJ1002" s="4">
        <f t="shared" si="785"/>
        <v>0</v>
      </c>
      <c r="AK1002" s="4"/>
      <c r="AL1002" s="4">
        <f>AL1003+AL1005</f>
        <v>0</v>
      </c>
      <c r="AM1002" s="4"/>
    </row>
    <row r="1003" spans="1:39" ht="31.5" hidden="1" outlineLevel="7" x14ac:dyDescent="0.25">
      <c r="A1003" s="137" t="s">
        <v>490</v>
      </c>
      <c r="B1003" s="44" t="s">
        <v>696</v>
      </c>
      <c r="C1003" s="137" t="s">
        <v>733</v>
      </c>
      <c r="D1003" s="138"/>
      <c r="E1003" s="13" t="s">
        <v>730</v>
      </c>
      <c r="F1003" s="4"/>
      <c r="G1003" s="4"/>
      <c r="H1003" s="4"/>
      <c r="I1003" s="4"/>
      <c r="J1003" s="4"/>
      <c r="K1003" s="4"/>
      <c r="L1003" s="4"/>
      <c r="M1003" s="4">
        <f>M1004</f>
        <v>266.66667000000001</v>
      </c>
      <c r="N1003" s="4">
        <f>N1004</f>
        <v>266.66667000000001</v>
      </c>
      <c r="O1003" s="4">
        <f>O1004</f>
        <v>0</v>
      </c>
      <c r="P1003" s="4">
        <f>P1004</f>
        <v>0</v>
      </c>
      <c r="Q1003" s="4">
        <f>Q1004</f>
        <v>266.66667000000001</v>
      </c>
      <c r="R1003" s="4">
        <f>R1004</f>
        <v>0</v>
      </c>
      <c r="S1003" s="4">
        <f>S1004</f>
        <v>266.66667000000001</v>
      </c>
      <c r="T1003" s="4"/>
      <c r="U1003" s="4"/>
      <c r="V1003" s="4"/>
      <c r="W1003" s="4"/>
      <c r="X1003" s="4"/>
      <c r="Y1003" s="4"/>
      <c r="Z1003" s="4"/>
      <c r="AA1003" s="4">
        <f>AA1004</f>
        <v>0</v>
      </c>
      <c r="AB1003" s="4">
        <f>AB1004</f>
        <v>0</v>
      </c>
      <c r="AC1003" s="4">
        <f>AC1004</f>
        <v>0</v>
      </c>
      <c r="AD1003" s="4">
        <f>AD1004</f>
        <v>0</v>
      </c>
      <c r="AE1003" s="4"/>
      <c r="AF1003" s="4"/>
      <c r="AG1003" s="4"/>
      <c r="AH1003" s="4"/>
      <c r="AI1003" s="4"/>
      <c r="AJ1003" s="4">
        <f>AJ1004</f>
        <v>0</v>
      </c>
      <c r="AK1003" s="4">
        <f>AK1004</f>
        <v>0</v>
      </c>
      <c r="AL1003" s="4">
        <f>AL1004</f>
        <v>0</v>
      </c>
      <c r="AM1003" s="4">
        <f>AM1004</f>
        <v>0</v>
      </c>
    </row>
    <row r="1004" spans="1:39" ht="31.5" hidden="1" outlineLevel="7" x14ac:dyDescent="0.25">
      <c r="A1004" s="138" t="s">
        <v>490</v>
      </c>
      <c r="B1004" s="53" t="s">
        <v>696</v>
      </c>
      <c r="C1004" s="138" t="s">
        <v>733</v>
      </c>
      <c r="D1004" s="138" t="s">
        <v>92</v>
      </c>
      <c r="E1004" s="11" t="s">
        <v>93</v>
      </c>
      <c r="F1004" s="4"/>
      <c r="G1004" s="4"/>
      <c r="H1004" s="4"/>
      <c r="I1004" s="4"/>
      <c r="J1004" s="4"/>
      <c r="K1004" s="4"/>
      <c r="L1004" s="4"/>
      <c r="M1004" s="16">
        <v>266.66667000000001</v>
      </c>
      <c r="N1004" s="16">
        <f>SUM(L1004:M1004)</f>
        <v>266.66667000000001</v>
      </c>
      <c r="O1004" s="16"/>
      <c r="P1004" s="16"/>
      <c r="Q1004" s="5">
        <f>SUM(N1004:P1004)</f>
        <v>266.66667000000001</v>
      </c>
      <c r="R1004" s="16"/>
      <c r="S1004" s="5">
        <f>SUM(Q1004:R1004)</f>
        <v>266.66667000000001</v>
      </c>
      <c r="T1004" s="4"/>
      <c r="U1004" s="4"/>
      <c r="V1004" s="4"/>
      <c r="W1004" s="4"/>
      <c r="X1004" s="4"/>
      <c r="Y1004" s="4"/>
      <c r="Z1004" s="4"/>
      <c r="AA1004" s="16"/>
      <c r="AB1004" s="5">
        <f>SUM(Z1004:AA1004)</f>
        <v>0</v>
      </c>
      <c r="AC1004" s="16"/>
      <c r="AD1004" s="5">
        <f>SUM(AB1004:AC1004)</f>
        <v>0</v>
      </c>
      <c r="AE1004" s="4"/>
      <c r="AF1004" s="4"/>
      <c r="AG1004" s="4"/>
      <c r="AH1004" s="4"/>
      <c r="AI1004" s="4"/>
      <c r="AJ1004" s="16"/>
      <c r="AK1004" s="5">
        <f>SUM(AI1004:AJ1004)</f>
        <v>0</v>
      </c>
      <c r="AL1004" s="16"/>
      <c r="AM1004" s="5">
        <f>SUM(AK1004:AL1004)</f>
        <v>0</v>
      </c>
    </row>
    <row r="1005" spans="1:39" ht="31.5" hidden="1" outlineLevel="7" x14ac:dyDescent="0.25">
      <c r="A1005" s="137" t="s">
        <v>490</v>
      </c>
      <c r="B1005" s="44" t="s">
        <v>696</v>
      </c>
      <c r="C1005" s="137" t="s">
        <v>733</v>
      </c>
      <c r="D1005" s="138"/>
      <c r="E1005" s="13" t="s">
        <v>752</v>
      </c>
      <c r="F1005" s="4"/>
      <c r="G1005" s="4"/>
      <c r="H1005" s="4"/>
      <c r="I1005" s="4"/>
      <c r="J1005" s="4"/>
      <c r="K1005" s="4"/>
      <c r="L1005" s="4"/>
      <c r="M1005" s="16"/>
      <c r="N1005" s="16"/>
      <c r="O1005" s="4">
        <f>O1006</f>
        <v>800</v>
      </c>
      <c r="P1005" s="4">
        <f>P1006</f>
        <v>0</v>
      </c>
      <c r="Q1005" s="4">
        <f>Q1006</f>
        <v>800</v>
      </c>
      <c r="R1005" s="4">
        <f>R1006</f>
        <v>0</v>
      </c>
      <c r="S1005" s="4">
        <f>S1006</f>
        <v>800</v>
      </c>
      <c r="T1005" s="4"/>
      <c r="U1005" s="4"/>
      <c r="V1005" s="4"/>
      <c r="W1005" s="4"/>
      <c r="X1005" s="4"/>
      <c r="Y1005" s="4"/>
      <c r="Z1005" s="4"/>
      <c r="AA1005" s="16"/>
      <c r="AB1005" s="5"/>
      <c r="AC1005" s="16"/>
      <c r="AD1005" s="5"/>
      <c r="AE1005" s="4"/>
      <c r="AF1005" s="4"/>
      <c r="AG1005" s="4"/>
      <c r="AH1005" s="4"/>
      <c r="AI1005" s="4"/>
      <c r="AJ1005" s="16"/>
      <c r="AK1005" s="5"/>
      <c r="AL1005" s="16"/>
      <c r="AM1005" s="5"/>
    </row>
    <row r="1006" spans="1:39" ht="31.5" hidden="1" outlineLevel="7" x14ac:dyDescent="0.25">
      <c r="A1006" s="138" t="s">
        <v>490</v>
      </c>
      <c r="B1006" s="53" t="s">
        <v>696</v>
      </c>
      <c r="C1006" s="138" t="s">
        <v>733</v>
      </c>
      <c r="D1006" s="138" t="s">
        <v>92</v>
      </c>
      <c r="E1006" s="11" t="s">
        <v>93</v>
      </c>
      <c r="F1006" s="4"/>
      <c r="G1006" s="4"/>
      <c r="H1006" s="4"/>
      <c r="I1006" s="4"/>
      <c r="J1006" s="4"/>
      <c r="K1006" s="4"/>
      <c r="L1006" s="4"/>
      <c r="M1006" s="16"/>
      <c r="N1006" s="16"/>
      <c r="O1006" s="16">
        <v>800</v>
      </c>
      <c r="P1006" s="16"/>
      <c r="Q1006" s="5">
        <f>SUM(N1006:P1006)</f>
        <v>800</v>
      </c>
      <c r="R1006" s="16"/>
      <c r="S1006" s="5">
        <f>SUM(Q1006:R1006)</f>
        <v>800</v>
      </c>
      <c r="T1006" s="4"/>
      <c r="U1006" s="4"/>
      <c r="V1006" s="4"/>
      <c r="W1006" s="4"/>
      <c r="X1006" s="4"/>
      <c r="Y1006" s="4"/>
      <c r="Z1006" s="4"/>
      <c r="AA1006" s="16"/>
      <c r="AB1006" s="5"/>
      <c r="AC1006" s="16"/>
      <c r="AD1006" s="5"/>
      <c r="AE1006" s="4"/>
      <c r="AF1006" s="4"/>
      <c r="AG1006" s="4"/>
      <c r="AH1006" s="4"/>
      <c r="AI1006" s="4"/>
      <c r="AJ1006" s="16"/>
      <c r="AK1006" s="5"/>
      <c r="AL1006" s="16"/>
      <c r="AM1006" s="5"/>
    </row>
    <row r="1007" spans="1:39" ht="15.75" outlineLevel="1" x14ac:dyDescent="0.2">
      <c r="A1007" s="137" t="s">
        <v>490</v>
      </c>
      <c r="B1007" s="137" t="s">
        <v>344</v>
      </c>
      <c r="C1007" s="137"/>
      <c r="D1007" s="137"/>
      <c r="E1007" s="13" t="s">
        <v>345</v>
      </c>
      <c r="F1007" s="4">
        <f t="shared" ref="F1007:AM1007" si="786">F1008+F1016</f>
        <v>55163.1</v>
      </c>
      <c r="G1007" s="4">
        <f t="shared" si="786"/>
        <v>0</v>
      </c>
      <c r="H1007" s="4">
        <f t="shared" si="786"/>
        <v>55163.1</v>
      </c>
      <c r="I1007" s="4">
        <f t="shared" si="786"/>
        <v>3191.6</v>
      </c>
      <c r="J1007" s="4">
        <f t="shared" si="786"/>
        <v>59.060769999999991</v>
      </c>
      <c r="K1007" s="4">
        <f t="shared" si="786"/>
        <v>-29.5</v>
      </c>
      <c r="L1007" s="4">
        <f t="shared" si="786"/>
        <v>58384.260770000001</v>
      </c>
      <c r="M1007" s="4">
        <f t="shared" si="786"/>
        <v>-4255.4762000000001</v>
      </c>
      <c r="N1007" s="4">
        <f t="shared" si="786"/>
        <v>54128.784570000003</v>
      </c>
      <c r="O1007" s="4">
        <f t="shared" si="786"/>
        <v>0</v>
      </c>
      <c r="P1007" s="4">
        <f t="shared" si="786"/>
        <v>0</v>
      </c>
      <c r="Q1007" s="4">
        <f t="shared" si="786"/>
        <v>54128.784570000003</v>
      </c>
      <c r="R1007" s="4">
        <f t="shared" si="786"/>
        <v>38185.990000000005</v>
      </c>
      <c r="S1007" s="4">
        <f t="shared" si="786"/>
        <v>92314.774570000009</v>
      </c>
      <c r="T1007" s="4">
        <f t="shared" si="786"/>
        <v>52270.2</v>
      </c>
      <c r="U1007" s="4">
        <f t="shared" si="786"/>
        <v>0</v>
      </c>
      <c r="V1007" s="4">
        <f t="shared" si="786"/>
        <v>52270.2</v>
      </c>
      <c r="W1007" s="4">
        <f t="shared" si="786"/>
        <v>0</v>
      </c>
      <c r="X1007" s="4">
        <f t="shared" si="786"/>
        <v>52270.2</v>
      </c>
      <c r="Y1007" s="4">
        <f t="shared" si="786"/>
        <v>0</v>
      </c>
      <c r="Z1007" s="4">
        <f t="shared" si="786"/>
        <v>52270.2</v>
      </c>
      <c r="AA1007" s="4">
        <f t="shared" si="786"/>
        <v>0</v>
      </c>
      <c r="AB1007" s="4">
        <f t="shared" si="786"/>
        <v>52270.2</v>
      </c>
      <c r="AC1007" s="4">
        <f t="shared" si="786"/>
        <v>23227.8</v>
      </c>
      <c r="AD1007" s="4">
        <f t="shared" si="786"/>
        <v>75498</v>
      </c>
      <c r="AE1007" s="4">
        <f t="shared" si="786"/>
        <v>52544.6</v>
      </c>
      <c r="AF1007" s="4">
        <f t="shared" si="786"/>
        <v>0</v>
      </c>
      <c r="AG1007" s="4">
        <f t="shared" si="786"/>
        <v>52544.6</v>
      </c>
      <c r="AH1007" s="4">
        <f t="shared" si="786"/>
        <v>0</v>
      </c>
      <c r="AI1007" s="4">
        <f t="shared" si="786"/>
        <v>52544.6</v>
      </c>
      <c r="AJ1007" s="4">
        <f t="shared" si="786"/>
        <v>0</v>
      </c>
      <c r="AK1007" s="4">
        <f t="shared" si="786"/>
        <v>52544.6</v>
      </c>
      <c r="AL1007" s="4">
        <f t="shared" si="786"/>
        <v>23227.8</v>
      </c>
      <c r="AM1007" s="4">
        <f t="shared" si="786"/>
        <v>75772.400000000009</v>
      </c>
    </row>
    <row r="1008" spans="1:39" ht="47.25" outlineLevel="2" x14ac:dyDescent="0.2">
      <c r="A1008" s="137" t="s">
        <v>490</v>
      </c>
      <c r="B1008" s="137" t="s">
        <v>344</v>
      </c>
      <c r="C1008" s="137" t="s">
        <v>76</v>
      </c>
      <c r="D1008" s="137"/>
      <c r="E1008" s="13" t="s">
        <v>77</v>
      </c>
      <c r="F1008" s="4">
        <f t="shared" ref="F1008:U1008" si="787">F1009</f>
        <v>17</v>
      </c>
      <c r="G1008" s="4">
        <f t="shared" si="787"/>
        <v>0</v>
      </c>
      <c r="H1008" s="4">
        <f t="shared" si="787"/>
        <v>17</v>
      </c>
      <c r="I1008" s="4">
        <f t="shared" si="787"/>
        <v>0</v>
      </c>
      <c r="J1008" s="4">
        <f t="shared" si="787"/>
        <v>0</v>
      </c>
      <c r="K1008" s="4">
        <f t="shared" si="787"/>
        <v>0</v>
      </c>
      <c r="L1008" s="4">
        <f t="shared" si="787"/>
        <v>17</v>
      </c>
      <c r="M1008" s="4">
        <f t="shared" si="787"/>
        <v>0</v>
      </c>
      <c r="N1008" s="4">
        <f t="shared" si="787"/>
        <v>17</v>
      </c>
      <c r="O1008" s="4">
        <f t="shared" si="787"/>
        <v>0</v>
      </c>
      <c r="P1008" s="4">
        <f t="shared" si="787"/>
        <v>0</v>
      </c>
      <c r="Q1008" s="4">
        <f t="shared" si="787"/>
        <v>17</v>
      </c>
      <c r="R1008" s="4">
        <f t="shared" si="787"/>
        <v>90</v>
      </c>
      <c r="S1008" s="4">
        <f t="shared" si="787"/>
        <v>107</v>
      </c>
      <c r="T1008" s="4">
        <f t="shared" si="787"/>
        <v>0</v>
      </c>
      <c r="U1008" s="4">
        <f t="shared" si="787"/>
        <v>0</v>
      </c>
      <c r="V1008" s="4"/>
      <c r="W1008" s="4">
        <f t="shared" ref="W1008:AC1008" si="788">W1009</f>
        <v>0</v>
      </c>
      <c r="X1008" s="4">
        <f t="shared" si="788"/>
        <v>0</v>
      </c>
      <c r="Y1008" s="4">
        <f t="shared" si="788"/>
        <v>0</v>
      </c>
      <c r="Z1008" s="4">
        <f t="shared" si="788"/>
        <v>0</v>
      </c>
      <c r="AA1008" s="4">
        <f t="shared" si="788"/>
        <v>0</v>
      </c>
      <c r="AB1008" s="4">
        <f t="shared" si="788"/>
        <v>0</v>
      </c>
      <c r="AC1008" s="4">
        <f t="shared" si="788"/>
        <v>0</v>
      </c>
      <c r="AD1008" s="4"/>
      <c r="AE1008" s="4">
        <f>AE1009</f>
        <v>0</v>
      </c>
      <c r="AF1008" s="4">
        <f>AF1009</f>
        <v>0</v>
      </c>
      <c r="AG1008" s="4"/>
      <c r="AH1008" s="4">
        <f>AH1009</f>
        <v>0</v>
      </c>
      <c r="AI1008" s="4">
        <f>AI1009</f>
        <v>0</v>
      </c>
      <c r="AJ1008" s="4">
        <f>AJ1009</f>
        <v>0</v>
      </c>
      <c r="AK1008" s="4">
        <f>AK1009</f>
        <v>0</v>
      </c>
      <c r="AL1008" s="4">
        <f>AL1009</f>
        <v>0</v>
      </c>
      <c r="AM1008" s="4"/>
    </row>
    <row r="1009" spans="1:39" ht="31.5" outlineLevel="3" x14ac:dyDescent="0.2">
      <c r="A1009" s="137" t="s">
        <v>490</v>
      </c>
      <c r="B1009" s="137" t="s">
        <v>344</v>
      </c>
      <c r="C1009" s="137" t="s">
        <v>78</v>
      </c>
      <c r="D1009" s="137"/>
      <c r="E1009" s="13" t="s">
        <v>79</v>
      </c>
      <c r="F1009" s="4">
        <f t="shared" ref="F1009:M1009" si="789">F1013</f>
        <v>17</v>
      </c>
      <c r="G1009" s="4">
        <f t="shared" si="789"/>
        <v>0</v>
      </c>
      <c r="H1009" s="4">
        <f t="shared" si="789"/>
        <v>17</v>
      </c>
      <c r="I1009" s="4">
        <f t="shared" si="789"/>
        <v>0</v>
      </c>
      <c r="J1009" s="4">
        <f t="shared" si="789"/>
        <v>0</v>
      </c>
      <c r="K1009" s="4">
        <f t="shared" si="789"/>
        <v>0</v>
      </c>
      <c r="L1009" s="4">
        <f t="shared" si="789"/>
        <v>17</v>
      </c>
      <c r="M1009" s="4">
        <f t="shared" si="789"/>
        <v>0</v>
      </c>
      <c r="N1009" s="4">
        <f t="shared" ref="N1009:S1009" si="790">N1013+N1010</f>
        <v>17</v>
      </c>
      <c r="O1009" s="4">
        <f t="shared" si="790"/>
        <v>0</v>
      </c>
      <c r="P1009" s="4">
        <f t="shared" si="790"/>
        <v>0</v>
      </c>
      <c r="Q1009" s="4">
        <f t="shared" si="790"/>
        <v>17</v>
      </c>
      <c r="R1009" s="4">
        <f t="shared" si="790"/>
        <v>90</v>
      </c>
      <c r="S1009" s="4">
        <f t="shared" si="790"/>
        <v>107</v>
      </c>
      <c r="T1009" s="4">
        <f>T1013</f>
        <v>0</v>
      </c>
      <c r="U1009" s="4">
        <f>U1013</f>
        <v>0</v>
      </c>
      <c r="V1009" s="4"/>
      <c r="W1009" s="4">
        <f t="shared" ref="W1009:AC1009" si="791">W1013</f>
        <v>0</v>
      </c>
      <c r="X1009" s="4">
        <f t="shared" si="791"/>
        <v>0</v>
      </c>
      <c r="Y1009" s="4">
        <f t="shared" si="791"/>
        <v>0</v>
      </c>
      <c r="Z1009" s="4">
        <f t="shared" si="791"/>
        <v>0</v>
      </c>
      <c r="AA1009" s="4">
        <f t="shared" si="791"/>
        <v>0</v>
      </c>
      <c r="AB1009" s="4">
        <f t="shared" si="791"/>
        <v>0</v>
      </c>
      <c r="AC1009" s="4">
        <f t="shared" si="791"/>
        <v>0</v>
      </c>
      <c r="AD1009" s="4"/>
      <c r="AE1009" s="4">
        <f>AE1013</f>
        <v>0</v>
      </c>
      <c r="AF1009" s="4">
        <f>AF1013</f>
        <v>0</v>
      </c>
      <c r="AG1009" s="4"/>
      <c r="AH1009" s="4">
        <f>AH1013</f>
        <v>0</v>
      </c>
      <c r="AI1009" s="4">
        <f>AI1013</f>
        <v>0</v>
      </c>
      <c r="AJ1009" s="4">
        <f>AJ1013</f>
        <v>0</v>
      </c>
      <c r="AK1009" s="4">
        <f>AK1013</f>
        <v>0</v>
      </c>
      <c r="AL1009" s="4">
        <f>AL1013</f>
        <v>0</v>
      </c>
      <c r="AM1009" s="4"/>
    </row>
    <row r="1010" spans="1:39" ht="47.25" outlineLevel="3" x14ac:dyDescent="0.2">
      <c r="A1010" s="137" t="s">
        <v>490</v>
      </c>
      <c r="B1010" s="137" t="s">
        <v>344</v>
      </c>
      <c r="C1010" s="137" t="s">
        <v>434</v>
      </c>
      <c r="D1010" s="137"/>
      <c r="E1010" s="13" t="s">
        <v>435</v>
      </c>
      <c r="F1010" s="4"/>
      <c r="G1010" s="4"/>
      <c r="H1010" s="4"/>
      <c r="I1010" s="4"/>
      <c r="J1010" s="4"/>
      <c r="K1010" s="4"/>
      <c r="L1010" s="4"/>
      <c r="M1010" s="4"/>
      <c r="N1010" s="4"/>
      <c r="O1010" s="4">
        <f t="shared" ref="O1010:S1011" si="792">O1011</f>
        <v>0</v>
      </c>
      <c r="P1010" s="4">
        <f t="shared" si="792"/>
        <v>0</v>
      </c>
      <c r="Q1010" s="4">
        <f t="shared" si="792"/>
        <v>0</v>
      </c>
      <c r="R1010" s="4">
        <f t="shared" si="792"/>
        <v>90</v>
      </c>
      <c r="S1010" s="4">
        <f t="shared" si="792"/>
        <v>90</v>
      </c>
      <c r="T1010" s="4"/>
      <c r="U1010" s="4"/>
      <c r="V1010" s="4"/>
      <c r="W1010" s="4"/>
      <c r="X1010" s="4"/>
      <c r="Y1010" s="4"/>
      <c r="Z1010" s="4"/>
      <c r="AA1010" s="4"/>
      <c r="AB1010" s="4"/>
      <c r="AC1010" s="4"/>
      <c r="AD1010" s="4"/>
      <c r="AE1010" s="4"/>
      <c r="AF1010" s="4"/>
      <c r="AG1010" s="4"/>
      <c r="AH1010" s="4"/>
      <c r="AI1010" s="4"/>
      <c r="AJ1010" s="4"/>
      <c r="AK1010" s="4"/>
      <c r="AL1010" s="4"/>
      <c r="AM1010" s="4"/>
    </row>
    <row r="1011" spans="1:39" ht="31.5" outlineLevel="3" x14ac:dyDescent="0.2">
      <c r="A1011" s="137" t="s">
        <v>490</v>
      </c>
      <c r="B1011" s="137" t="s">
        <v>344</v>
      </c>
      <c r="C1011" s="137" t="s">
        <v>436</v>
      </c>
      <c r="D1011" s="137"/>
      <c r="E1011" s="13" t="s">
        <v>437</v>
      </c>
      <c r="F1011" s="4"/>
      <c r="G1011" s="4"/>
      <c r="H1011" s="4"/>
      <c r="I1011" s="4"/>
      <c r="J1011" s="4"/>
      <c r="K1011" s="4"/>
      <c r="L1011" s="4"/>
      <c r="M1011" s="4"/>
      <c r="N1011" s="4"/>
      <c r="O1011" s="4">
        <f t="shared" si="792"/>
        <v>0</v>
      </c>
      <c r="P1011" s="4">
        <f t="shared" si="792"/>
        <v>0</v>
      </c>
      <c r="Q1011" s="4">
        <f t="shared" si="792"/>
        <v>0</v>
      </c>
      <c r="R1011" s="4">
        <f t="shared" si="792"/>
        <v>90</v>
      </c>
      <c r="S1011" s="4">
        <f t="shared" si="792"/>
        <v>90</v>
      </c>
      <c r="T1011" s="4"/>
      <c r="U1011" s="4"/>
      <c r="V1011" s="4"/>
      <c r="W1011" s="4"/>
      <c r="X1011" s="4"/>
      <c r="Y1011" s="4"/>
      <c r="Z1011" s="4"/>
      <c r="AA1011" s="4"/>
      <c r="AB1011" s="4"/>
      <c r="AC1011" s="4"/>
      <c r="AD1011" s="4"/>
      <c r="AE1011" s="4"/>
      <c r="AF1011" s="4"/>
      <c r="AG1011" s="4"/>
      <c r="AH1011" s="4"/>
      <c r="AI1011" s="4"/>
      <c r="AJ1011" s="4"/>
      <c r="AK1011" s="4"/>
      <c r="AL1011" s="4"/>
      <c r="AM1011" s="4"/>
    </row>
    <row r="1012" spans="1:39" ht="31.5" outlineLevel="3" collapsed="1" x14ac:dyDescent="0.2">
      <c r="A1012" s="138" t="s">
        <v>490</v>
      </c>
      <c r="B1012" s="138" t="s">
        <v>344</v>
      </c>
      <c r="C1012" s="138" t="s">
        <v>436</v>
      </c>
      <c r="D1012" s="138" t="s">
        <v>11</v>
      </c>
      <c r="E1012" s="11" t="s">
        <v>12</v>
      </c>
      <c r="F1012" s="4"/>
      <c r="G1012" s="4"/>
      <c r="H1012" s="4"/>
      <c r="I1012" s="4"/>
      <c r="J1012" s="4"/>
      <c r="K1012" s="4"/>
      <c r="L1012" s="4"/>
      <c r="M1012" s="4"/>
      <c r="N1012" s="4"/>
      <c r="O1012" s="5"/>
      <c r="P1012" s="5"/>
      <c r="Q1012" s="5">
        <f>SUM(N1012:P1012)</f>
        <v>0</v>
      </c>
      <c r="R1012" s="5">
        <f>30+60</f>
        <v>90</v>
      </c>
      <c r="S1012" s="5">
        <f>SUM(Q1012:R1012)</f>
        <v>90</v>
      </c>
      <c r="T1012" s="4"/>
      <c r="U1012" s="4"/>
      <c r="V1012" s="4"/>
      <c r="W1012" s="4"/>
      <c r="X1012" s="4"/>
      <c r="Y1012" s="4"/>
      <c r="Z1012" s="4"/>
      <c r="AA1012" s="4"/>
      <c r="AB1012" s="4"/>
      <c r="AC1012" s="4"/>
      <c r="AD1012" s="4"/>
      <c r="AE1012" s="4"/>
      <c r="AF1012" s="4"/>
      <c r="AG1012" s="4"/>
      <c r="AH1012" s="4"/>
      <c r="AI1012" s="4"/>
      <c r="AJ1012" s="4"/>
      <c r="AK1012" s="4"/>
      <c r="AL1012" s="4"/>
      <c r="AM1012" s="4"/>
    </row>
    <row r="1013" spans="1:39" ht="31.5" hidden="1" outlineLevel="4" x14ac:dyDescent="0.2">
      <c r="A1013" s="137" t="s">
        <v>490</v>
      </c>
      <c r="B1013" s="137" t="s">
        <v>344</v>
      </c>
      <c r="C1013" s="137" t="s">
        <v>480</v>
      </c>
      <c r="D1013" s="137"/>
      <c r="E1013" s="13" t="s">
        <v>481</v>
      </c>
      <c r="F1013" s="4">
        <f t="shared" ref="F1013:U1014" si="793">F1014</f>
        <v>17</v>
      </c>
      <c r="G1013" s="4">
        <f t="shared" si="793"/>
        <v>0</v>
      </c>
      <c r="H1013" s="4">
        <f t="shared" si="793"/>
        <v>17</v>
      </c>
      <c r="I1013" s="4">
        <f t="shared" si="793"/>
        <v>0</v>
      </c>
      <c r="J1013" s="4">
        <f t="shared" si="793"/>
        <v>0</v>
      </c>
      <c r="K1013" s="4">
        <f t="shared" si="793"/>
        <v>0</v>
      </c>
      <c r="L1013" s="4">
        <f t="shared" si="793"/>
        <v>17</v>
      </c>
      <c r="M1013" s="4">
        <f t="shared" si="793"/>
        <v>0</v>
      </c>
      <c r="N1013" s="4">
        <f t="shared" si="793"/>
        <v>17</v>
      </c>
      <c r="O1013" s="4">
        <f t="shared" si="793"/>
        <v>0</v>
      </c>
      <c r="P1013" s="4">
        <f t="shared" si="793"/>
        <v>0</v>
      </c>
      <c r="Q1013" s="4">
        <f t="shared" si="793"/>
        <v>17</v>
      </c>
      <c r="R1013" s="4">
        <f t="shared" si="793"/>
        <v>0</v>
      </c>
      <c r="S1013" s="4">
        <f t="shared" si="793"/>
        <v>17</v>
      </c>
      <c r="T1013" s="4">
        <f t="shared" si="793"/>
        <v>0</v>
      </c>
      <c r="U1013" s="4">
        <f t="shared" si="793"/>
        <v>0</v>
      </c>
      <c r="V1013" s="4"/>
      <c r="W1013" s="4">
        <f t="shared" ref="W1013:AF1014" si="794">W1014</f>
        <v>0</v>
      </c>
      <c r="X1013" s="4">
        <f t="shared" si="794"/>
        <v>0</v>
      </c>
      <c r="Y1013" s="4">
        <f t="shared" si="794"/>
        <v>0</v>
      </c>
      <c r="Z1013" s="4">
        <f t="shared" si="794"/>
        <v>0</v>
      </c>
      <c r="AA1013" s="4">
        <f t="shared" si="794"/>
        <v>0</v>
      </c>
      <c r="AB1013" s="4">
        <f t="shared" si="794"/>
        <v>0</v>
      </c>
      <c r="AC1013" s="4">
        <f t="shared" si="794"/>
        <v>0</v>
      </c>
      <c r="AD1013" s="4">
        <f t="shared" si="794"/>
        <v>0</v>
      </c>
      <c r="AE1013" s="4">
        <f t="shared" si="794"/>
        <v>0</v>
      </c>
      <c r="AF1013" s="4">
        <f t="shared" si="794"/>
        <v>0</v>
      </c>
      <c r="AG1013" s="4"/>
      <c r="AH1013" s="4">
        <f t="shared" ref="AH1013:AM1014" si="795">AH1014</f>
        <v>0</v>
      </c>
      <c r="AI1013" s="4">
        <f t="shared" si="795"/>
        <v>0</v>
      </c>
      <c r="AJ1013" s="4">
        <f t="shared" si="795"/>
        <v>0</v>
      </c>
      <c r="AK1013" s="4">
        <f t="shared" si="795"/>
        <v>0</v>
      </c>
      <c r="AL1013" s="4">
        <f t="shared" si="795"/>
        <v>0</v>
      </c>
      <c r="AM1013" s="4">
        <f t="shared" si="795"/>
        <v>0</v>
      </c>
    </row>
    <row r="1014" spans="1:39" ht="15.75" hidden="1" outlineLevel="5" x14ac:dyDescent="0.2">
      <c r="A1014" s="137" t="s">
        <v>490</v>
      </c>
      <c r="B1014" s="137" t="s">
        <v>344</v>
      </c>
      <c r="C1014" s="137" t="s">
        <v>482</v>
      </c>
      <c r="D1014" s="137"/>
      <c r="E1014" s="13" t="s">
        <v>483</v>
      </c>
      <c r="F1014" s="4">
        <f t="shared" si="793"/>
        <v>17</v>
      </c>
      <c r="G1014" s="4">
        <f t="shared" si="793"/>
        <v>0</v>
      </c>
      <c r="H1014" s="4">
        <f t="shared" si="793"/>
        <v>17</v>
      </c>
      <c r="I1014" s="4">
        <f t="shared" si="793"/>
        <v>0</v>
      </c>
      <c r="J1014" s="4">
        <f t="shared" si="793"/>
        <v>0</v>
      </c>
      <c r="K1014" s="4">
        <f t="shared" si="793"/>
        <v>0</v>
      </c>
      <c r="L1014" s="4">
        <f t="shared" si="793"/>
        <v>17</v>
      </c>
      <c r="M1014" s="4">
        <f t="shared" si="793"/>
        <v>0</v>
      </c>
      <c r="N1014" s="4">
        <f t="shared" si="793"/>
        <v>17</v>
      </c>
      <c r="O1014" s="4">
        <f t="shared" si="793"/>
        <v>0</v>
      </c>
      <c r="P1014" s="4">
        <f t="shared" si="793"/>
        <v>0</v>
      </c>
      <c r="Q1014" s="4">
        <f t="shared" si="793"/>
        <v>17</v>
      </c>
      <c r="R1014" s="4">
        <f t="shared" si="793"/>
        <v>0</v>
      </c>
      <c r="S1014" s="4">
        <f t="shared" si="793"/>
        <v>17</v>
      </c>
      <c r="T1014" s="4">
        <f t="shared" si="793"/>
        <v>0</v>
      </c>
      <c r="U1014" s="4">
        <f t="shared" si="793"/>
        <v>0</v>
      </c>
      <c r="V1014" s="4"/>
      <c r="W1014" s="4">
        <f t="shared" si="794"/>
        <v>0</v>
      </c>
      <c r="X1014" s="4">
        <f t="shared" si="794"/>
        <v>0</v>
      </c>
      <c r="Y1014" s="4">
        <f t="shared" si="794"/>
        <v>0</v>
      </c>
      <c r="Z1014" s="4">
        <f t="shared" si="794"/>
        <v>0</v>
      </c>
      <c r="AA1014" s="4">
        <f t="shared" si="794"/>
        <v>0</v>
      </c>
      <c r="AB1014" s="4">
        <f t="shared" si="794"/>
        <v>0</v>
      </c>
      <c r="AC1014" s="4">
        <f t="shared" si="794"/>
        <v>0</v>
      </c>
      <c r="AD1014" s="4">
        <f t="shared" si="794"/>
        <v>0</v>
      </c>
      <c r="AE1014" s="4">
        <f t="shared" si="794"/>
        <v>0</v>
      </c>
      <c r="AF1014" s="4">
        <f t="shared" si="794"/>
        <v>0</v>
      </c>
      <c r="AG1014" s="4"/>
      <c r="AH1014" s="4">
        <f t="shared" si="795"/>
        <v>0</v>
      </c>
      <c r="AI1014" s="4">
        <f t="shared" si="795"/>
        <v>0</v>
      </c>
      <c r="AJ1014" s="4">
        <f t="shared" si="795"/>
        <v>0</v>
      </c>
      <c r="AK1014" s="4">
        <f t="shared" si="795"/>
        <v>0</v>
      </c>
      <c r="AL1014" s="4">
        <f t="shared" si="795"/>
        <v>0</v>
      </c>
      <c r="AM1014" s="4">
        <f t="shared" si="795"/>
        <v>0</v>
      </c>
    </row>
    <row r="1015" spans="1:39" ht="31.5" hidden="1" outlineLevel="7" x14ac:dyDescent="0.2">
      <c r="A1015" s="138" t="s">
        <v>490</v>
      </c>
      <c r="B1015" s="138" t="s">
        <v>344</v>
      </c>
      <c r="C1015" s="138" t="s">
        <v>482</v>
      </c>
      <c r="D1015" s="138" t="s">
        <v>11</v>
      </c>
      <c r="E1015" s="11" t="s">
        <v>12</v>
      </c>
      <c r="F1015" s="5">
        <v>17</v>
      </c>
      <c r="G1015" s="5"/>
      <c r="H1015" s="5">
        <f>SUM(F1015:G1015)</f>
        <v>17</v>
      </c>
      <c r="I1015" s="5"/>
      <c r="J1015" s="5"/>
      <c r="K1015" s="5"/>
      <c r="L1015" s="5">
        <f>SUM(H1015:K1015)</f>
        <v>17</v>
      </c>
      <c r="M1015" s="5"/>
      <c r="N1015" s="5">
        <f>SUM(L1015:M1015)</f>
        <v>17</v>
      </c>
      <c r="O1015" s="5"/>
      <c r="P1015" s="5"/>
      <c r="Q1015" s="5">
        <f>SUM(N1015:P1015)</f>
        <v>17</v>
      </c>
      <c r="R1015" s="5"/>
      <c r="S1015" s="5">
        <f>SUM(Q1015:R1015)</f>
        <v>17</v>
      </c>
      <c r="T1015" s="5"/>
      <c r="U1015" s="5"/>
      <c r="V1015" s="5"/>
      <c r="W1015" s="5"/>
      <c r="X1015" s="5">
        <f>SUM(V1015:W1015)</f>
        <v>0</v>
      </c>
      <c r="Y1015" s="5"/>
      <c r="Z1015" s="5">
        <f>SUM(X1015:Y1015)</f>
        <v>0</v>
      </c>
      <c r="AA1015" s="5"/>
      <c r="AB1015" s="5">
        <f>SUM(Z1015:AA1015)</f>
        <v>0</v>
      </c>
      <c r="AC1015" s="5"/>
      <c r="AD1015" s="5">
        <f>SUM(AB1015:AC1015)</f>
        <v>0</v>
      </c>
      <c r="AE1015" s="5"/>
      <c r="AF1015" s="5"/>
      <c r="AG1015" s="5"/>
      <c r="AH1015" s="5"/>
      <c r="AI1015" s="5">
        <f>SUM(AG1015:AH1015)</f>
        <v>0</v>
      </c>
      <c r="AJ1015" s="5"/>
      <c r="AK1015" s="5">
        <f>SUM(AI1015:AJ1015)</f>
        <v>0</v>
      </c>
      <c r="AL1015" s="5"/>
      <c r="AM1015" s="5">
        <f>SUM(AK1015:AL1015)</f>
        <v>0</v>
      </c>
    </row>
    <row r="1016" spans="1:39" ht="31.5" hidden="1" outlineLevel="2" x14ac:dyDescent="0.2">
      <c r="A1016" s="137" t="s">
        <v>490</v>
      </c>
      <c r="B1016" s="137" t="s">
        <v>344</v>
      </c>
      <c r="C1016" s="137" t="s">
        <v>346</v>
      </c>
      <c r="D1016" s="137"/>
      <c r="E1016" s="13" t="s">
        <v>347</v>
      </c>
      <c r="F1016" s="4">
        <f t="shared" ref="F1016:AM1016" si="796">F1017+F1032</f>
        <v>55146.1</v>
      </c>
      <c r="G1016" s="4">
        <f t="shared" si="796"/>
        <v>0</v>
      </c>
      <c r="H1016" s="4">
        <f t="shared" si="796"/>
        <v>55146.1</v>
      </c>
      <c r="I1016" s="4">
        <f t="shared" si="796"/>
        <v>3191.6</v>
      </c>
      <c r="J1016" s="4">
        <f t="shared" si="796"/>
        <v>59.060769999999991</v>
      </c>
      <c r="K1016" s="4">
        <f t="shared" si="796"/>
        <v>-29.5</v>
      </c>
      <c r="L1016" s="4">
        <f t="shared" si="796"/>
        <v>58367.260770000001</v>
      </c>
      <c r="M1016" s="4">
        <f t="shared" si="796"/>
        <v>-4255.4762000000001</v>
      </c>
      <c r="N1016" s="4">
        <f t="shared" si="796"/>
        <v>54111.784570000003</v>
      </c>
      <c r="O1016" s="4">
        <f t="shared" si="796"/>
        <v>0</v>
      </c>
      <c r="P1016" s="4">
        <f t="shared" si="796"/>
        <v>0</v>
      </c>
      <c r="Q1016" s="4">
        <f t="shared" si="796"/>
        <v>54111.784570000003</v>
      </c>
      <c r="R1016" s="4">
        <f t="shared" si="796"/>
        <v>38095.990000000005</v>
      </c>
      <c r="S1016" s="4">
        <f t="shared" si="796"/>
        <v>92207.774570000009</v>
      </c>
      <c r="T1016" s="4">
        <f t="shared" si="796"/>
        <v>52270.2</v>
      </c>
      <c r="U1016" s="4">
        <f t="shared" si="796"/>
        <v>0</v>
      </c>
      <c r="V1016" s="4">
        <f t="shared" si="796"/>
        <v>52270.2</v>
      </c>
      <c r="W1016" s="4">
        <f t="shared" si="796"/>
        <v>0</v>
      </c>
      <c r="X1016" s="4">
        <f t="shared" si="796"/>
        <v>52270.2</v>
      </c>
      <c r="Y1016" s="4">
        <f t="shared" si="796"/>
        <v>0</v>
      </c>
      <c r="Z1016" s="4">
        <f t="shared" si="796"/>
        <v>52270.2</v>
      </c>
      <c r="AA1016" s="4">
        <f t="shared" si="796"/>
        <v>0</v>
      </c>
      <c r="AB1016" s="4">
        <f t="shared" si="796"/>
        <v>52270.2</v>
      </c>
      <c r="AC1016" s="4">
        <f t="shared" si="796"/>
        <v>23227.8</v>
      </c>
      <c r="AD1016" s="4">
        <f t="shared" si="796"/>
        <v>75498</v>
      </c>
      <c r="AE1016" s="4">
        <f t="shared" si="796"/>
        <v>52544.6</v>
      </c>
      <c r="AF1016" s="4">
        <f t="shared" si="796"/>
        <v>0</v>
      </c>
      <c r="AG1016" s="4">
        <f t="shared" si="796"/>
        <v>52544.6</v>
      </c>
      <c r="AH1016" s="4">
        <f t="shared" si="796"/>
        <v>0</v>
      </c>
      <c r="AI1016" s="4">
        <f t="shared" si="796"/>
        <v>52544.6</v>
      </c>
      <c r="AJ1016" s="4">
        <f t="shared" si="796"/>
        <v>0</v>
      </c>
      <c r="AK1016" s="4">
        <f t="shared" si="796"/>
        <v>52544.6</v>
      </c>
      <c r="AL1016" s="4">
        <f t="shared" si="796"/>
        <v>23227.8</v>
      </c>
      <c r="AM1016" s="4">
        <f t="shared" si="796"/>
        <v>75772.400000000009</v>
      </c>
    </row>
    <row r="1017" spans="1:39" ht="31.5" outlineLevel="3" x14ac:dyDescent="0.2">
      <c r="A1017" s="137" t="s">
        <v>490</v>
      </c>
      <c r="B1017" s="137" t="s">
        <v>344</v>
      </c>
      <c r="C1017" s="137" t="s">
        <v>348</v>
      </c>
      <c r="D1017" s="137"/>
      <c r="E1017" s="13" t="s">
        <v>349</v>
      </c>
      <c r="F1017" s="4">
        <f t="shared" ref="F1017:AM1017" si="797">F1018+F1026</f>
        <v>3024.6</v>
      </c>
      <c r="G1017" s="4">
        <f t="shared" si="797"/>
        <v>0</v>
      </c>
      <c r="H1017" s="4">
        <f t="shared" si="797"/>
        <v>3024.6</v>
      </c>
      <c r="I1017" s="4">
        <f t="shared" si="797"/>
        <v>3191.6</v>
      </c>
      <c r="J1017" s="4">
        <f t="shared" si="797"/>
        <v>59.060769999999991</v>
      </c>
      <c r="K1017" s="4">
        <f t="shared" si="797"/>
        <v>1063.8761999999999</v>
      </c>
      <c r="L1017" s="4">
        <f t="shared" si="797"/>
        <v>7339.1369700000005</v>
      </c>
      <c r="M1017" s="4">
        <f t="shared" si="797"/>
        <v>-4255.4762000000001</v>
      </c>
      <c r="N1017" s="4">
        <f t="shared" si="797"/>
        <v>3083.6607700000004</v>
      </c>
      <c r="O1017" s="4">
        <f t="shared" si="797"/>
        <v>0</v>
      </c>
      <c r="P1017" s="4">
        <f t="shared" si="797"/>
        <v>0</v>
      </c>
      <c r="Q1017" s="4">
        <f t="shared" si="797"/>
        <v>3083.6607700000004</v>
      </c>
      <c r="R1017" s="4">
        <f t="shared" si="797"/>
        <v>40</v>
      </c>
      <c r="S1017" s="4">
        <f t="shared" si="797"/>
        <v>3123.6607700000004</v>
      </c>
      <c r="T1017" s="4">
        <f t="shared" si="797"/>
        <v>2750.2</v>
      </c>
      <c r="U1017" s="4">
        <f t="shared" si="797"/>
        <v>0</v>
      </c>
      <c r="V1017" s="4">
        <f t="shared" si="797"/>
        <v>2750.2</v>
      </c>
      <c r="W1017" s="4">
        <f t="shared" si="797"/>
        <v>0</v>
      </c>
      <c r="X1017" s="4">
        <f t="shared" si="797"/>
        <v>2750.2</v>
      </c>
      <c r="Y1017" s="4">
        <f t="shared" si="797"/>
        <v>0</v>
      </c>
      <c r="Z1017" s="4">
        <f t="shared" si="797"/>
        <v>2750.2</v>
      </c>
      <c r="AA1017" s="4">
        <f t="shared" si="797"/>
        <v>0</v>
      </c>
      <c r="AB1017" s="4">
        <f t="shared" si="797"/>
        <v>2750.2</v>
      </c>
      <c r="AC1017" s="4">
        <f t="shared" si="797"/>
        <v>0</v>
      </c>
      <c r="AD1017" s="4">
        <f t="shared" si="797"/>
        <v>2750.2</v>
      </c>
      <c r="AE1017" s="4">
        <f t="shared" si="797"/>
        <v>3024.6</v>
      </c>
      <c r="AF1017" s="4">
        <f t="shared" si="797"/>
        <v>0</v>
      </c>
      <c r="AG1017" s="4">
        <f t="shared" si="797"/>
        <v>3024.6</v>
      </c>
      <c r="AH1017" s="4">
        <f t="shared" si="797"/>
        <v>0</v>
      </c>
      <c r="AI1017" s="4">
        <f t="shared" si="797"/>
        <v>3024.6</v>
      </c>
      <c r="AJ1017" s="4">
        <f t="shared" si="797"/>
        <v>0</v>
      </c>
      <c r="AK1017" s="4">
        <f t="shared" si="797"/>
        <v>3024.6</v>
      </c>
      <c r="AL1017" s="4">
        <f t="shared" si="797"/>
        <v>0</v>
      </c>
      <c r="AM1017" s="4">
        <f t="shared" si="797"/>
        <v>3024.6</v>
      </c>
    </row>
    <row r="1018" spans="1:39" ht="31.5" outlineLevel="4" x14ac:dyDescent="0.2">
      <c r="A1018" s="137" t="s">
        <v>490</v>
      </c>
      <c r="B1018" s="137" t="s">
        <v>344</v>
      </c>
      <c r="C1018" s="137" t="s">
        <v>350</v>
      </c>
      <c r="D1018" s="137"/>
      <c r="E1018" s="13" t="s">
        <v>351</v>
      </c>
      <c r="F1018" s="4">
        <f t="shared" ref="F1018:H1019" si="798">F1019</f>
        <v>100</v>
      </c>
      <c r="G1018" s="4">
        <f t="shared" si="798"/>
        <v>0</v>
      </c>
      <c r="H1018" s="4">
        <f t="shared" si="798"/>
        <v>100</v>
      </c>
      <c r="I1018" s="4">
        <f t="shared" ref="I1018:AM1018" si="799">I1019+I1024+I1022</f>
        <v>3191.6</v>
      </c>
      <c r="J1018" s="4">
        <f t="shared" si="799"/>
        <v>0</v>
      </c>
      <c r="K1018" s="4">
        <f t="shared" si="799"/>
        <v>1063.8761999999999</v>
      </c>
      <c r="L1018" s="4">
        <f t="shared" si="799"/>
        <v>4355.4762000000001</v>
      </c>
      <c r="M1018" s="4">
        <f t="shared" si="799"/>
        <v>-4180.4762000000001</v>
      </c>
      <c r="N1018" s="4">
        <f t="shared" si="799"/>
        <v>175</v>
      </c>
      <c r="O1018" s="4">
        <f t="shared" si="799"/>
        <v>0</v>
      </c>
      <c r="P1018" s="4">
        <f t="shared" si="799"/>
        <v>0</v>
      </c>
      <c r="Q1018" s="4">
        <f t="shared" si="799"/>
        <v>175</v>
      </c>
      <c r="R1018" s="4">
        <f t="shared" si="799"/>
        <v>40</v>
      </c>
      <c r="S1018" s="4">
        <f t="shared" si="799"/>
        <v>215</v>
      </c>
      <c r="T1018" s="4">
        <f t="shared" si="799"/>
        <v>100</v>
      </c>
      <c r="U1018" s="4">
        <f t="shared" si="799"/>
        <v>0</v>
      </c>
      <c r="V1018" s="4">
        <f t="shared" si="799"/>
        <v>100</v>
      </c>
      <c r="W1018" s="4">
        <f t="shared" si="799"/>
        <v>0</v>
      </c>
      <c r="X1018" s="4">
        <f t="shared" si="799"/>
        <v>100</v>
      </c>
      <c r="Y1018" s="4">
        <f t="shared" si="799"/>
        <v>0</v>
      </c>
      <c r="Z1018" s="4">
        <f t="shared" si="799"/>
        <v>100</v>
      </c>
      <c r="AA1018" s="4">
        <f t="shared" si="799"/>
        <v>0</v>
      </c>
      <c r="AB1018" s="4">
        <f t="shared" si="799"/>
        <v>100</v>
      </c>
      <c r="AC1018" s="4">
        <f t="shared" si="799"/>
        <v>0</v>
      </c>
      <c r="AD1018" s="4">
        <f t="shared" si="799"/>
        <v>100</v>
      </c>
      <c r="AE1018" s="4">
        <f t="shared" si="799"/>
        <v>100</v>
      </c>
      <c r="AF1018" s="4">
        <f t="shared" si="799"/>
        <v>0</v>
      </c>
      <c r="AG1018" s="4">
        <f t="shared" si="799"/>
        <v>100</v>
      </c>
      <c r="AH1018" s="4">
        <f t="shared" si="799"/>
        <v>0</v>
      </c>
      <c r="AI1018" s="4">
        <f t="shared" si="799"/>
        <v>100</v>
      </c>
      <c r="AJ1018" s="4">
        <f t="shared" si="799"/>
        <v>0</v>
      </c>
      <c r="AK1018" s="4">
        <f t="shared" si="799"/>
        <v>100</v>
      </c>
      <c r="AL1018" s="4">
        <f t="shared" si="799"/>
        <v>0</v>
      </c>
      <c r="AM1018" s="4">
        <f t="shared" si="799"/>
        <v>100</v>
      </c>
    </row>
    <row r="1019" spans="1:39" ht="31.5" outlineLevel="5" x14ac:dyDescent="0.2">
      <c r="A1019" s="137" t="s">
        <v>490</v>
      </c>
      <c r="B1019" s="137" t="s">
        <v>344</v>
      </c>
      <c r="C1019" s="137" t="s">
        <v>503</v>
      </c>
      <c r="D1019" s="137"/>
      <c r="E1019" s="13" t="s">
        <v>504</v>
      </c>
      <c r="F1019" s="4">
        <f t="shared" si="798"/>
        <v>100</v>
      </c>
      <c r="G1019" s="4">
        <f t="shared" si="798"/>
        <v>0</v>
      </c>
      <c r="H1019" s="4">
        <f t="shared" si="798"/>
        <v>100</v>
      </c>
      <c r="I1019" s="4">
        <f t="shared" ref="I1019:AM1019" si="800">I1020+I1021</f>
        <v>0</v>
      </c>
      <c r="J1019" s="4">
        <f t="shared" si="800"/>
        <v>0</v>
      </c>
      <c r="K1019" s="4">
        <f t="shared" si="800"/>
        <v>0</v>
      </c>
      <c r="L1019" s="4">
        <f t="shared" si="800"/>
        <v>100</v>
      </c>
      <c r="M1019" s="4">
        <f t="shared" si="800"/>
        <v>75</v>
      </c>
      <c r="N1019" s="4">
        <f t="shared" si="800"/>
        <v>175</v>
      </c>
      <c r="O1019" s="4">
        <f t="shared" si="800"/>
        <v>0</v>
      </c>
      <c r="P1019" s="4">
        <f t="shared" si="800"/>
        <v>0</v>
      </c>
      <c r="Q1019" s="4">
        <f t="shared" si="800"/>
        <v>175</v>
      </c>
      <c r="R1019" s="4">
        <f t="shared" si="800"/>
        <v>40</v>
      </c>
      <c r="S1019" s="4">
        <f t="shared" si="800"/>
        <v>215</v>
      </c>
      <c r="T1019" s="4">
        <f t="shared" si="800"/>
        <v>100</v>
      </c>
      <c r="U1019" s="4">
        <f t="shared" si="800"/>
        <v>0</v>
      </c>
      <c r="V1019" s="4">
        <f t="shared" si="800"/>
        <v>100</v>
      </c>
      <c r="W1019" s="4">
        <f t="shared" si="800"/>
        <v>0</v>
      </c>
      <c r="X1019" s="4">
        <f t="shared" si="800"/>
        <v>100</v>
      </c>
      <c r="Y1019" s="4">
        <f t="shared" si="800"/>
        <v>0</v>
      </c>
      <c r="Z1019" s="4">
        <f t="shared" si="800"/>
        <v>100</v>
      </c>
      <c r="AA1019" s="4">
        <f t="shared" si="800"/>
        <v>0</v>
      </c>
      <c r="AB1019" s="4">
        <f t="shared" si="800"/>
        <v>100</v>
      </c>
      <c r="AC1019" s="4">
        <f t="shared" si="800"/>
        <v>0</v>
      </c>
      <c r="AD1019" s="4">
        <f t="shared" si="800"/>
        <v>100</v>
      </c>
      <c r="AE1019" s="4">
        <f t="shared" si="800"/>
        <v>100</v>
      </c>
      <c r="AF1019" s="4">
        <f t="shared" si="800"/>
        <v>0</v>
      </c>
      <c r="AG1019" s="4">
        <f t="shared" si="800"/>
        <v>100</v>
      </c>
      <c r="AH1019" s="4">
        <f t="shared" si="800"/>
        <v>0</v>
      </c>
      <c r="AI1019" s="4">
        <f t="shared" si="800"/>
        <v>100</v>
      </c>
      <c r="AJ1019" s="4">
        <f t="shared" si="800"/>
        <v>0</v>
      </c>
      <c r="AK1019" s="4">
        <f t="shared" si="800"/>
        <v>100</v>
      </c>
      <c r="AL1019" s="4">
        <f t="shared" si="800"/>
        <v>0</v>
      </c>
      <c r="AM1019" s="4">
        <f t="shared" si="800"/>
        <v>100</v>
      </c>
    </row>
    <row r="1020" spans="1:39" ht="31.5" outlineLevel="7" x14ac:dyDescent="0.2">
      <c r="A1020" s="138" t="s">
        <v>490</v>
      </c>
      <c r="B1020" s="138" t="s">
        <v>344</v>
      </c>
      <c r="C1020" s="138" t="s">
        <v>503</v>
      </c>
      <c r="D1020" s="138" t="s">
        <v>11</v>
      </c>
      <c r="E1020" s="11" t="s">
        <v>12</v>
      </c>
      <c r="F1020" s="5">
        <v>100</v>
      </c>
      <c r="G1020" s="5"/>
      <c r="H1020" s="5">
        <f>SUM(F1020:G1020)</f>
        <v>100</v>
      </c>
      <c r="I1020" s="5"/>
      <c r="J1020" s="5"/>
      <c r="K1020" s="5">
        <v>-45</v>
      </c>
      <c r="L1020" s="5">
        <f>SUM(H1020:K1020)</f>
        <v>55</v>
      </c>
      <c r="M1020" s="5">
        <v>45</v>
      </c>
      <c r="N1020" s="5">
        <f>SUM(L1020:M1020)</f>
        <v>100</v>
      </c>
      <c r="O1020" s="5"/>
      <c r="P1020" s="5"/>
      <c r="Q1020" s="5">
        <f>SUM(N1020:P1020)</f>
        <v>100</v>
      </c>
      <c r="R1020" s="5">
        <v>20</v>
      </c>
      <c r="S1020" s="5">
        <f>SUM(Q1020:R1020)</f>
        <v>120</v>
      </c>
      <c r="T1020" s="5">
        <v>100</v>
      </c>
      <c r="U1020" s="5"/>
      <c r="V1020" s="5">
        <f>SUM(T1020:U1020)</f>
        <v>100</v>
      </c>
      <c r="W1020" s="5"/>
      <c r="X1020" s="5">
        <f>SUM(V1020:W1020)</f>
        <v>100</v>
      </c>
      <c r="Y1020" s="5"/>
      <c r="Z1020" s="5">
        <f>SUM(X1020:Y1020)</f>
        <v>100</v>
      </c>
      <c r="AA1020" s="5"/>
      <c r="AB1020" s="5">
        <f>SUM(Z1020:AA1020)</f>
        <v>100</v>
      </c>
      <c r="AC1020" s="5"/>
      <c r="AD1020" s="5">
        <f>SUM(AB1020:AC1020)</f>
        <v>100</v>
      </c>
      <c r="AE1020" s="5">
        <v>100</v>
      </c>
      <c r="AF1020" s="5"/>
      <c r="AG1020" s="5">
        <f>SUM(AE1020:AF1020)</f>
        <v>100</v>
      </c>
      <c r="AH1020" s="5"/>
      <c r="AI1020" s="5">
        <f>SUM(AG1020:AH1020)</f>
        <v>100</v>
      </c>
      <c r="AJ1020" s="5"/>
      <c r="AK1020" s="5">
        <f>SUM(AI1020:AJ1020)</f>
        <v>100</v>
      </c>
      <c r="AL1020" s="5"/>
      <c r="AM1020" s="5">
        <f>SUM(AK1020:AL1020)</f>
        <v>100</v>
      </c>
    </row>
    <row r="1021" spans="1:39" ht="31.5" outlineLevel="7" x14ac:dyDescent="0.2">
      <c r="A1021" s="138" t="s">
        <v>490</v>
      </c>
      <c r="B1021" s="138" t="s">
        <v>344</v>
      </c>
      <c r="C1021" s="138" t="s">
        <v>503</v>
      </c>
      <c r="D1021" s="138" t="s">
        <v>92</v>
      </c>
      <c r="E1021" s="11" t="s">
        <v>93</v>
      </c>
      <c r="F1021" s="5"/>
      <c r="G1021" s="5"/>
      <c r="H1021" s="5"/>
      <c r="I1021" s="5"/>
      <c r="J1021" s="5"/>
      <c r="K1021" s="5">
        <v>45</v>
      </c>
      <c r="L1021" s="5">
        <f>SUM(H1021:K1021)</f>
        <v>45</v>
      </c>
      <c r="M1021" s="5">
        <v>30</v>
      </c>
      <c r="N1021" s="5">
        <f>SUM(L1021:M1021)</f>
        <v>75</v>
      </c>
      <c r="O1021" s="5"/>
      <c r="P1021" s="5"/>
      <c r="Q1021" s="5">
        <f>SUM(N1021:P1021)</f>
        <v>75</v>
      </c>
      <c r="R1021" s="5">
        <v>20</v>
      </c>
      <c r="S1021" s="5">
        <f>SUM(Q1021:R1021)</f>
        <v>95</v>
      </c>
      <c r="T1021" s="5"/>
      <c r="U1021" s="5"/>
      <c r="V1021" s="5"/>
      <c r="W1021" s="5"/>
      <c r="X1021" s="5"/>
      <c r="Y1021" s="5"/>
      <c r="Z1021" s="5">
        <f>SUM(X1021:Y1021)</f>
        <v>0</v>
      </c>
      <c r="AA1021" s="5"/>
      <c r="AB1021" s="5">
        <f>SUM(Z1021:AA1021)</f>
        <v>0</v>
      </c>
      <c r="AC1021" s="5"/>
      <c r="AD1021" s="5"/>
      <c r="AE1021" s="5"/>
      <c r="AF1021" s="5"/>
      <c r="AG1021" s="5"/>
      <c r="AH1021" s="5"/>
      <c r="AI1021" s="5"/>
      <c r="AJ1021" s="5"/>
      <c r="AK1021" s="5">
        <f>SUM(AI1021:AJ1021)</f>
        <v>0</v>
      </c>
      <c r="AL1021" s="5"/>
      <c r="AM1021" s="5"/>
    </row>
    <row r="1022" spans="1:39" ht="47.25" hidden="1" customHeight="1" outlineLevel="7" x14ac:dyDescent="0.2">
      <c r="A1022" s="137" t="s">
        <v>490</v>
      </c>
      <c r="B1022" s="137" t="s">
        <v>344</v>
      </c>
      <c r="C1022" s="137" t="s">
        <v>673</v>
      </c>
      <c r="D1022" s="138"/>
      <c r="E1022" s="13" t="s">
        <v>712</v>
      </c>
      <c r="F1022" s="5"/>
      <c r="G1022" s="5"/>
      <c r="H1022" s="5"/>
      <c r="I1022" s="4">
        <f t="shared" ref="I1022:S1022" si="801">I1023</f>
        <v>0</v>
      </c>
      <c r="J1022" s="4">
        <f t="shared" si="801"/>
        <v>0</v>
      </c>
      <c r="K1022" s="4">
        <f t="shared" si="801"/>
        <v>1063.8761999999999</v>
      </c>
      <c r="L1022" s="4">
        <f t="shared" si="801"/>
        <v>1063.8761999999999</v>
      </c>
      <c r="M1022" s="4">
        <f t="shared" si="801"/>
        <v>-1063.8761999999999</v>
      </c>
      <c r="N1022" s="4">
        <f t="shared" si="801"/>
        <v>0</v>
      </c>
      <c r="O1022" s="4">
        <f t="shared" si="801"/>
        <v>0</v>
      </c>
      <c r="P1022" s="4">
        <f t="shared" si="801"/>
        <v>0</v>
      </c>
      <c r="Q1022" s="4">
        <f t="shared" si="801"/>
        <v>0</v>
      </c>
      <c r="R1022" s="4">
        <f t="shared" si="801"/>
        <v>0</v>
      </c>
      <c r="S1022" s="4">
        <f t="shared" si="801"/>
        <v>0</v>
      </c>
      <c r="T1022" s="5"/>
      <c r="U1022" s="5"/>
      <c r="V1022" s="5"/>
      <c r="W1022" s="5"/>
      <c r="X1022" s="5"/>
      <c r="Y1022" s="4">
        <f t="shared" ref="Y1022:AD1022" si="802">Y1023</f>
        <v>0</v>
      </c>
      <c r="Z1022" s="4">
        <f t="shared" si="802"/>
        <v>0</v>
      </c>
      <c r="AA1022" s="4">
        <f t="shared" si="802"/>
        <v>0</v>
      </c>
      <c r="AB1022" s="4">
        <f t="shared" si="802"/>
        <v>0</v>
      </c>
      <c r="AC1022" s="4">
        <f t="shared" si="802"/>
        <v>0</v>
      </c>
      <c r="AD1022" s="4">
        <f t="shared" si="802"/>
        <v>0</v>
      </c>
      <c r="AE1022" s="5"/>
      <c r="AF1022" s="5"/>
      <c r="AG1022" s="5"/>
      <c r="AH1022" s="5"/>
      <c r="AI1022" s="5"/>
      <c r="AJ1022" s="4">
        <f>AJ1023</f>
        <v>0</v>
      </c>
      <c r="AK1022" s="4">
        <f>AK1023</f>
        <v>0</v>
      </c>
      <c r="AL1022" s="4">
        <f>AL1023</f>
        <v>0</v>
      </c>
      <c r="AM1022" s="4">
        <f>AM1023</f>
        <v>0</v>
      </c>
    </row>
    <row r="1023" spans="1:39" ht="31.5" hidden="1" outlineLevel="7" x14ac:dyDescent="0.2">
      <c r="A1023" s="138" t="s">
        <v>490</v>
      </c>
      <c r="B1023" s="138" t="s">
        <v>344</v>
      </c>
      <c r="C1023" s="138" t="s">
        <v>673</v>
      </c>
      <c r="D1023" s="138" t="s">
        <v>92</v>
      </c>
      <c r="E1023" s="11" t="s">
        <v>93</v>
      </c>
      <c r="F1023" s="5"/>
      <c r="G1023" s="5"/>
      <c r="H1023" s="5"/>
      <c r="I1023" s="5"/>
      <c r="J1023" s="5"/>
      <c r="K1023" s="5">
        <v>1063.8761999999999</v>
      </c>
      <c r="L1023" s="5">
        <f>SUM(H1023:K1023)</f>
        <v>1063.8761999999999</v>
      </c>
      <c r="M1023" s="5">
        <v>-1063.8761999999999</v>
      </c>
      <c r="N1023" s="5">
        <f>SUM(L1023:M1023)</f>
        <v>0</v>
      </c>
      <c r="O1023" s="5"/>
      <c r="P1023" s="5"/>
      <c r="Q1023" s="5">
        <f>SUM(N1023:P1023)</f>
        <v>0</v>
      </c>
      <c r="R1023" s="5"/>
      <c r="S1023" s="5">
        <f>SUM(Q1023:R1023)</f>
        <v>0</v>
      </c>
      <c r="T1023" s="5"/>
      <c r="U1023" s="5"/>
      <c r="V1023" s="5"/>
      <c r="W1023" s="5"/>
      <c r="X1023" s="5"/>
      <c r="Y1023" s="5"/>
      <c r="Z1023" s="5">
        <f>SUM(X1023:Y1023)</f>
        <v>0</v>
      </c>
      <c r="AA1023" s="5"/>
      <c r="AB1023" s="5">
        <f>SUM(Z1023:AA1023)</f>
        <v>0</v>
      </c>
      <c r="AC1023" s="5"/>
      <c r="AD1023" s="5">
        <f>SUM(AB1023:AC1023)</f>
        <v>0</v>
      </c>
      <c r="AE1023" s="5"/>
      <c r="AF1023" s="5"/>
      <c r="AG1023" s="5"/>
      <c r="AH1023" s="5"/>
      <c r="AI1023" s="5"/>
      <c r="AJ1023" s="5"/>
      <c r="AK1023" s="5">
        <f>SUM(AI1023:AJ1023)</f>
        <v>0</v>
      </c>
      <c r="AL1023" s="5"/>
      <c r="AM1023" s="5">
        <f>SUM(AK1023:AL1023)</f>
        <v>0</v>
      </c>
    </row>
    <row r="1024" spans="1:39" ht="47.25" hidden="1" outlineLevel="7" x14ac:dyDescent="0.2">
      <c r="A1024" s="137" t="s">
        <v>490</v>
      </c>
      <c r="B1024" s="137" t="s">
        <v>344</v>
      </c>
      <c r="C1024" s="137" t="s">
        <v>673</v>
      </c>
      <c r="D1024" s="138"/>
      <c r="E1024" s="13" t="s">
        <v>713</v>
      </c>
      <c r="F1024" s="5"/>
      <c r="G1024" s="5"/>
      <c r="H1024" s="5"/>
      <c r="I1024" s="4">
        <f>I1025</f>
        <v>3191.6</v>
      </c>
      <c r="J1024" s="5"/>
      <c r="K1024" s="5"/>
      <c r="L1024" s="4">
        <f t="shared" ref="L1024:S1024" si="803">L1025</f>
        <v>3191.6</v>
      </c>
      <c r="M1024" s="4">
        <f t="shared" si="803"/>
        <v>-3191.6</v>
      </c>
      <c r="N1024" s="4">
        <f t="shared" si="803"/>
        <v>0</v>
      </c>
      <c r="O1024" s="4">
        <f t="shared" si="803"/>
        <v>0</v>
      </c>
      <c r="P1024" s="4">
        <f t="shared" si="803"/>
        <v>0</v>
      </c>
      <c r="Q1024" s="4">
        <f t="shared" si="803"/>
        <v>0</v>
      </c>
      <c r="R1024" s="4">
        <f t="shared" si="803"/>
        <v>0</v>
      </c>
      <c r="S1024" s="4">
        <f t="shared" si="803"/>
        <v>0</v>
      </c>
      <c r="T1024" s="5"/>
      <c r="U1024" s="5"/>
      <c r="V1024" s="5"/>
      <c r="W1024" s="5"/>
      <c r="X1024" s="5"/>
      <c r="Y1024" s="5"/>
      <c r="Z1024" s="4">
        <f>Z1025</f>
        <v>0</v>
      </c>
      <c r="AA1024" s="4">
        <f>AA1025</f>
        <v>0</v>
      </c>
      <c r="AB1024" s="4">
        <f>AB1025</f>
        <v>0</v>
      </c>
      <c r="AC1024" s="4">
        <f>AC1025</f>
        <v>0</v>
      </c>
      <c r="AD1024" s="4">
        <f>AD1025</f>
        <v>0</v>
      </c>
      <c r="AE1024" s="5"/>
      <c r="AF1024" s="5"/>
      <c r="AG1024" s="5"/>
      <c r="AH1024" s="5"/>
      <c r="AI1024" s="5"/>
      <c r="AJ1024" s="4">
        <f>AJ1025</f>
        <v>0</v>
      </c>
      <c r="AK1024" s="4">
        <f>AK1025</f>
        <v>0</v>
      </c>
      <c r="AL1024" s="4">
        <f>AL1025</f>
        <v>0</v>
      </c>
      <c r="AM1024" s="4">
        <f>AM1025</f>
        <v>0</v>
      </c>
    </row>
    <row r="1025" spans="1:39" ht="31.5" hidden="1" outlineLevel="7" x14ac:dyDescent="0.2">
      <c r="A1025" s="138" t="s">
        <v>490</v>
      </c>
      <c r="B1025" s="138" t="s">
        <v>344</v>
      </c>
      <c r="C1025" s="138" t="s">
        <v>673</v>
      </c>
      <c r="D1025" s="138" t="s">
        <v>92</v>
      </c>
      <c r="E1025" s="11" t="s">
        <v>93</v>
      </c>
      <c r="F1025" s="5"/>
      <c r="G1025" s="5"/>
      <c r="H1025" s="5"/>
      <c r="I1025" s="5">
        <v>3191.6</v>
      </c>
      <c r="J1025" s="5"/>
      <c r="K1025" s="5"/>
      <c r="L1025" s="5">
        <f>SUM(H1025:K1025)</f>
        <v>3191.6</v>
      </c>
      <c r="M1025" s="5">
        <v>-3191.6</v>
      </c>
      <c r="N1025" s="5">
        <f>SUM(L1025:M1025)</f>
        <v>0</v>
      </c>
      <c r="O1025" s="5"/>
      <c r="P1025" s="5"/>
      <c r="Q1025" s="5">
        <f>SUM(N1025:P1025)</f>
        <v>0</v>
      </c>
      <c r="R1025" s="5"/>
      <c r="S1025" s="5">
        <f>SUM(Q1025:R1025)</f>
        <v>0</v>
      </c>
      <c r="T1025" s="5"/>
      <c r="U1025" s="5"/>
      <c r="V1025" s="5"/>
      <c r="W1025" s="5"/>
      <c r="X1025" s="5"/>
      <c r="Y1025" s="5"/>
      <c r="Z1025" s="5">
        <f>SUM(X1025:Y1025)</f>
        <v>0</v>
      </c>
      <c r="AA1025" s="5"/>
      <c r="AB1025" s="5">
        <f>SUM(Z1025:AA1025)</f>
        <v>0</v>
      </c>
      <c r="AC1025" s="5"/>
      <c r="AD1025" s="5">
        <f>SUM(AB1025:AC1025)</f>
        <v>0</v>
      </c>
      <c r="AE1025" s="5"/>
      <c r="AF1025" s="5"/>
      <c r="AG1025" s="5"/>
      <c r="AH1025" s="5"/>
      <c r="AI1025" s="5"/>
      <c r="AJ1025" s="5"/>
      <c r="AK1025" s="5">
        <f>SUM(AI1025:AJ1025)</f>
        <v>0</v>
      </c>
      <c r="AL1025" s="5"/>
      <c r="AM1025" s="5">
        <f>SUM(AK1025:AL1025)</f>
        <v>0</v>
      </c>
    </row>
    <row r="1026" spans="1:39" ht="31.5" hidden="1" outlineLevel="4" x14ac:dyDescent="0.2">
      <c r="A1026" s="137" t="s">
        <v>490</v>
      </c>
      <c r="B1026" s="137" t="s">
        <v>344</v>
      </c>
      <c r="C1026" s="137" t="s">
        <v>499</v>
      </c>
      <c r="D1026" s="137"/>
      <c r="E1026" s="13" t="s">
        <v>500</v>
      </c>
      <c r="F1026" s="4">
        <f t="shared" ref="F1026:AM1026" si="804">F1027</f>
        <v>2924.6</v>
      </c>
      <c r="G1026" s="4">
        <f t="shared" si="804"/>
        <v>0</v>
      </c>
      <c r="H1026" s="4">
        <f t="shared" si="804"/>
        <v>2924.6</v>
      </c>
      <c r="I1026" s="4">
        <f t="shared" si="804"/>
        <v>0</v>
      </c>
      <c r="J1026" s="4">
        <f t="shared" si="804"/>
        <v>59.060769999999991</v>
      </c>
      <c r="K1026" s="4">
        <f t="shared" si="804"/>
        <v>0</v>
      </c>
      <c r="L1026" s="4">
        <f t="shared" si="804"/>
        <v>2983.6607700000004</v>
      </c>
      <c r="M1026" s="4">
        <f t="shared" si="804"/>
        <v>-74.999999999999986</v>
      </c>
      <c r="N1026" s="4">
        <f t="shared" si="804"/>
        <v>2908.6607700000004</v>
      </c>
      <c r="O1026" s="4">
        <f t="shared" si="804"/>
        <v>0</v>
      </c>
      <c r="P1026" s="4">
        <f t="shared" si="804"/>
        <v>0</v>
      </c>
      <c r="Q1026" s="4">
        <f t="shared" si="804"/>
        <v>2908.6607700000004</v>
      </c>
      <c r="R1026" s="4">
        <f t="shared" si="804"/>
        <v>0</v>
      </c>
      <c r="S1026" s="4">
        <f t="shared" si="804"/>
        <v>2908.6607700000004</v>
      </c>
      <c r="T1026" s="4">
        <f t="shared" si="804"/>
        <v>2650.2</v>
      </c>
      <c r="U1026" s="4">
        <f t="shared" si="804"/>
        <v>0</v>
      </c>
      <c r="V1026" s="4">
        <f t="shared" si="804"/>
        <v>2650.2</v>
      </c>
      <c r="W1026" s="4">
        <f t="shared" si="804"/>
        <v>0</v>
      </c>
      <c r="X1026" s="4">
        <f t="shared" si="804"/>
        <v>2650.2</v>
      </c>
      <c r="Y1026" s="4">
        <f t="shared" si="804"/>
        <v>0</v>
      </c>
      <c r="Z1026" s="4">
        <f t="shared" si="804"/>
        <v>2650.2</v>
      </c>
      <c r="AA1026" s="4">
        <f t="shared" si="804"/>
        <v>0</v>
      </c>
      <c r="AB1026" s="4">
        <f t="shared" si="804"/>
        <v>2650.2</v>
      </c>
      <c r="AC1026" s="4">
        <f t="shared" si="804"/>
        <v>0</v>
      </c>
      <c r="AD1026" s="4">
        <f t="shared" si="804"/>
        <v>2650.2</v>
      </c>
      <c r="AE1026" s="4">
        <f t="shared" si="804"/>
        <v>2924.6</v>
      </c>
      <c r="AF1026" s="4">
        <f t="shared" si="804"/>
        <v>0</v>
      </c>
      <c r="AG1026" s="4">
        <f t="shared" si="804"/>
        <v>2924.6</v>
      </c>
      <c r="AH1026" s="4">
        <f t="shared" si="804"/>
        <v>0</v>
      </c>
      <c r="AI1026" s="4">
        <f t="shared" si="804"/>
        <v>2924.6</v>
      </c>
      <c r="AJ1026" s="4">
        <f t="shared" si="804"/>
        <v>0</v>
      </c>
      <c r="AK1026" s="4">
        <f t="shared" si="804"/>
        <v>2924.6</v>
      </c>
      <c r="AL1026" s="4">
        <f t="shared" si="804"/>
        <v>0</v>
      </c>
      <c r="AM1026" s="4">
        <f t="shared" si="804"/>
        <v>2924.6</v>
      </c>
    </row>
    <row r="1027" spans="1:39" ht="15.75" hidden="1" outlineLevel="5" x14ac:dyDescent="0.2">
      <c r="A1027" s="137" t="s">
        <v>490</v>
      </c>
      <c r="B1027" s="137" t="s">
        <v>344</v>
      </c>
      <c r="C1027" s="137" t="s">
        <v>505</v>
      </c>
      <c r="D1027" s="137"/>
      <c r="E1027" s="13" t="s">
        <v>506</v>
      </c>
      <c r="F1027" s="4">
        <f>F1029+F1030+F1031</f>
        <v>2924.6</v>
      </c>
      <c r="G1027" s="4">
        <f>G1029+G1030+G1031</f>
        <v>0</v>
      </c>
      <c r="H1027" s="4">
        <f>H1029+H1030+H1031</f>
        <v>2924.6</v>
      </c>
      <c r="I1027" s="4">
        <f t="shared" ref="I1027:U1027" si="805">I1029+I1030+I1031+I1028</f>
        <v>0</v>
      </c>
      <c r="J1027" s="4">
        <f t="shared" si="805"/>
        <v>59.060769999999991</v>
      </c>
      <c r="K1027" s="4">
        <f t="shared" si="805"/>
        <v>0</v>
      </c>
      <c r="L1027" s="4">
        <f t="shared" si="805"/>
        <v>2983.6607700000004</v>
      </c>
      <c r="M1027" s="4">
        <f t="shared" si="805"/>
        <v>-74.999999999999986</v>
      </c>
      <c r="N1027" s="4">
        <f t="shared" si="805"/>
        <v>2908.6607700000004</v>
      </c>
      <c r="O1027" s="4">
        <f t="shared" si="805"/>
        <v>0</v>
      </c>
      <c r="P1027" s="4">
        <f t="shared" si="805"/>
        <v>0</v>
      </c>
      <c r="Q1027" s="4">
        <f t="shared" si="805"/>
        <v>2908.6607700000004</v>
      </c>
      <c r="R1027" s="4">
        <f t="shared" si="805"/>
        <v>0</v>
      </c>
      <c r="S1027" s="4">
        <f t="shared" si="805"/>
        <v>2908.6607700000004</v>
      </c>
      <c r="T1027" s="4">
        <f t="shared" si="805"/>
        <v>2650.2</v>
      </c>
      <c r="U1027" s="4">
        <f t="shared" si="805"/>
        <v>0</v>
      </c>
      <c r="V1027" s="4">
        <f>V1029+V1030+V1031</f>
        <v>2650.2</v>
      </c>
      <c r="W1027" s="4">
        <f>W1029+W1030+W1031</f>
        <v>0</v>
      </c>
      <c r="X1027" s="4">
        <f>X1029+X1030+X1031</f>
        <v>2650.2</v>
      </c>
      <c r="Y1027" s="4">
        <f t="shared" ref="Y1027:AD1027" si="806">Y1029+Y1030+Y1031+Y1028</f>
        <v>0</v>
      </c>
      <c r="Z1027" s="4">
        <f t="shared" si="806"/>
        <v>2650.2</v>
      </c>
      <c r="AA1027" s="4">
        <f t="shared" si="806"/>
        <v>0</v>
      </c>
      <c r="AB1027" s="4">
        <f t="shared" si="806"/>
        <v>2650.2</v>
      </c>
      <c r="AC1027" s="4">
        <f t="shared" si="806"/>
        <v>0</v>
      </c>
      <c r="AD1027" s="4">
        <f t="shared" si="806"/>
        <v>2650.2</v>
      </c>
      <c r="AE1027" s="4">
        <f>AE1029+AE1030+AE1031</f>
        <v>2924.6</v>
      </c>
      <c r="AF1027" s="4">
        <f>AF1029+AF1030+AF1031</f>
        <v>0</v>
      </c>
      <c r="AG1027" s="4">
        <f>AG1029+AG1030+AG1031</f>
        <v>2924.6</v>
      </c>
      <c r="AH1027" s="4">
        <f>AH1029+AH1030+AH1031</f>
        <v>0</v>
      </c>
      <c r="AI1027" s="4">
        <f>AI1029+AI1030+AI1031</f>
        <v>2924.6</v>
      </c>
      <c r="AJ1027" s="4">
        <f>AJ1029+AJ1030+AJ1031+AJ1028</f>
        <v>0</v>
      </c>
      <c r="AK1027" s="4">
        <f>AK1029+AK1030+AK1031+AK1028</f>
        <v>2924.6</v>
      </c>
      <c r="AL1027" s="4">
        <f>AL1029+AL1030+AL1031+AL1028</f>
        <v>0</v>
      </c>
      <c r="AM1027" s="4">
        <f>AM1029+AM1030+AM1031+AM1028</f>
        <v>2924.6</v>
      </c>
    </row>
    <row r="1028" spans="1:39" ht="63" hidden="1" outlineLevel="5" x14ac:dyDescent="0.2">
      <c r="A1028" s="138" t="s">
        <v>490</v>
      </c>
      <c r="B1028" s="138" t="s">
        <v>344</v>
      </c>
      <c r="C1028" s="138" t="s">
        <v>505</v>
      </c>
      <c r="D1028" s="138" t="s">
        <v>8</v>
      </c>
      <c r="E1028" s="11" t="s">
        <v>9</v>
      </c>
      <c r="F1028" s="5"/>
      <c r="G1028" s="5"/>
      <c r="H1028" s="5"/>
      <c r="I1028" s="5"/>
      <c r="J1028" s="5">
        <v>0.3</v>
      </c>
      <c r="K1028" s="5"/>
      <c r="L1028" s="5">
        <f>SUM(H1028:K1028)</f>
        <v>0.3</v>
      </c>
      <c r="M1028" s="5">
        <v>-0.3</v>
      </c>
      <c r="N1028" s="5">
        <f>SUM(L1028:M1028)</f>
        <v>0</v>
      </c>
      <c r="O1028" s="5"/>
      <c r="P1028" s="5"/>
      <c r="Q1028" s="5">
        <f>SUM(N1028:P1028)</f>
        <v>0</v>
      </c>
      <c r="R1028" s="5"/>
      <c r="S1028" s="5">
        <f>SUM(Q1028:R1028)</f>
        <v>0</v>
      </c>
      <c r="T1028" s="5"/>
      <c r="U1028" s="5"/>
      <c r="V1028" s="5"/>
      <c r="W1028" s="5"/>
      <c r="X1028" s="5"/>
      <c r="Y1028" s="5"/>
      <c r="Z1028" s="5">
        <f>SUM(X1028:Y1028)</f>
        <v>0</v>
      </c>
      <c r="AA1028" s="5"/>
      <c r="AB1028" s="5">
        <f>SUM(Z1028:AA1028)</f>
        <v>0</v>
      </c>
      <c r="AC1028" s="5"/>
      <c r="AD1028" s="5">
        <f>SUM(AB1028:AC1028)</f>
        <v>0</v>
      </c>
      <c r="AE1028" s="5"/>
      <c r="AF1028" s="5"/>
      <c r="AG1028" s="5"/>
      <c r="AH1028" s="5"/>
      <c r="AI1028" s="5"/>
      <c r="AJ1028" s="5"/>
      <c r="AK1028" s="5">
        <f>SUM(AI1028:AJ1028)</f>
        <v>0</v>
      </c>
      <c r="AL1028" s="5"/>
      <c r="AM1028" s="5">
        <f>SUM(AK1028:AL1028)</f>
        <v>0</v>
      </c>
    </row>
    <row r="1029" spans="1:39" ht="31.5" hidden="1" outlineLevel="7" x14ac:dyDescent="0.2">
      <c r="A1029" s="138" t="s">
        <v>490</v>
      </c>
      <c r="B1029" s="138" t="s">
        <v>344</v>
      </c>
      <c r="C1029" s="138" t="s">
        <v>505</v>
      </c>
      <c r="D1029" s="138" t="s">
        <v>11</v>
      </c>
      <c r="E1029" s="11" t="s">
        <v>12</v>
      </c>
      <c r="F1029" s="5">
        <v>547.9</v>
      </c>
      <c r="G1029" s="5"/>
      <c r="H1029" s="5">
        <f>SUM(F1029:G1029)</f>
        <v>547.9</v>
      </c>
      <c r="I1029" s="5"/>
      <c r="J1029" s="5">
        <f>3.3+45.46077+10</f>
        <v>58.760769999999994</v>
      </c>
      <c r="K1029" s="5">
        <v>-200</v>
      </c>
      <c r="L1029" s="5">
        <f>SUM(H1029:K1029)</f>
        <v>406.66076999999996</v>
      </c>
      <c r="M1029" s="5">
        <f>-3.3-45.46077-10-312.9</f>
        <v>-371.66076999999996</v>
      </c>
      <c r="N1029" s="5">
        <f>SUM(L1029:M1029)</f>
        <v>35</v>
      </c>
      <c r="O1029" s="5"/>
      <c r="P1029" s="5"/>
      <c r="Q1029" s="5">
        <f>SUM(N1029:P1029)</f>
        <v>35</v>
      </c>
      <c r="R1029" s="5"/>
      <c r="S1029" s="5">
        <f>SUM(Q1029:R1029)</f>
        <v>35</v>
      </c>
      <c r="T1029" s="5">
        <v>490</v>
      </c>
      <c r="U1029" s="5"/>
      <c r="V1029" s="5">
        <f>SUM(T1029:U1029)</f>
        <v>490</v>
      </c>
      <c r="W1029" s="5"/>
      <c r="X1029" s="5">
        <f>SUM(V1029:W1029)</f>
        <v>490</v>
      </c>
      <c r="Y1029" s="5"/>
      <c r="Z1029" s="5">
        <f>SUM(X1029:Y1029)</f>
        <v>490</v>
      </c>
      <c r="AA1029" s="5"/>
      <c r="AB1029" s="5">
        <f>SUM(Z1029:AA1029)</f>
        <v>490</v>
      </c>
      <c r="AC1029" s="5"/>
      <c r="AD1029" s="5">
        <f>SUM(AB1029:AC1029)</f>
        <v>490</v>
      </c>
      <c r="AE1029" s="5">
        <v>547.9</v>
      </c>
      <c r="AF1029" s="5"/>
      <c r="AG1029" s="5">
        <f>SUM(AE1029:AF1029)</f>
        <v>547.9</v>
      </c>
      <c r="AH1029" s="5"/>
      <c r="AI1029" s="5">
        <f>SUM(AG1029:AH1029)</f>
        <v>547.9</v>
      </c>
      <c r="AJ1029" s="5"/>
      <c r="AK1029" s="5">
        <f>SUM(AI1029:AJ1029)</f>
        <v>547.9</v>
      </c>
      <c r="AL1029" s="5"/>
      <c r="AM1029" s="5">
        <f>SUM(AK1029:AL1029)</f>
        <v>547.9</v>
      </c>
    </row>
    <row r="1030" spans="1:39" ht="15.75" hidden="1" outlineLevel="7" x14ac:dyDescent="0.2">
      <c r="A1030" s="138" t="s">
        <v>490</v>
      </c>
      <c r="B1030" s="138" t="s">
        <v>344</v>
      </c>
      <c r="C1030" s="138" t="s">
        <v>505</v>
      </c>
      <c r="D1030" s="138" t="s">
        <v>33</v>
      </c>
      <c r="E1030" s="11" t="s">
        <v>34</v>
      </c>
      <c r="F1030" s="5">
        <v>180.2</v>
      </c>
      <c r="G1030" s="5"/>
      <c r="H1030" s="5">
        <f>SUM(F1030:G1030)</f>
        <v>180.2</v>
      </c>
      <c r="I1030" s="5"/>
      <c r="J1030" s="5"/>
      <c r="K1030" s="5">
        <v>-79.8</v>
      </c>
      <c r="L1030" s="5">
        <f>SUM(H1030:K1030)</f>
        <v>100.39999999999999</v>
      </c>
      <c r="M1030" s="5">
        <f>279.9-75</f>
        <v>204.89999999999998</v>
      </c>
      <c r="N1030" s="5">
        <f>SUM(L1030:M1030)</f>
        <v>305.29999999999995</v>
      </c>
      <c r="O1030" s="5"/>
      <c r="P1030" s="5"/>
      <c r="Q1030" s="5">
        <f>SUM(N1030:P1030)</f>
        <v>305.29999999999995</v>
      </c>
      <c r="R1030" s="5"/>
      <c r="S1030" s="5">
        <f>SUM(Q1030:R1030)</f>
        <v>305.29999999999995</v>
      </c>
      <c r="T1030" s="5">
        <v>180.2</v>
      </c>
      <c r="U1030" s="5"/>
      <c r="V1030" s="5">
        <f>SUM(T1030:U1030)</f>
        <v>180.2</v>
      </c>
      <c r="W1030" s="5"/>
      <c r="X1030" s="5">
        <f>SUM(V1030:W1030)</f>
        <v>180.2</v>
      </c>
      <c r="Y1030" s="5"/>
      <c r="Z1030" s="5">
        <f>SUM(X1030:Y1030)</f>
        <v>180.2</v>
      </c>
      <c r="AA1030" s="5"/>
      <c r="AB1030" s="5">
        <f>SUM(Z1030:AA1030)</f>
        <v>180.2</v>
      </c>
      <c r="AC1030" s="5"/>
      <c r="AD1030" s="5">
        <f>SUM(AB1030:AC1030)</f>
        <v>180.2</v>
      </c>
      <c r="AE1030" s="5">
        <v>180.2</v>
      </c>
      <c r="AF1030" s="5"/>
      <c r="AG1030" s="5">
        <f>SUM(AE1030:AF1030)</f>
        <v>180.2</v>
      </c>
      <c r="AH1030" s="5"/>
      <c r="AI1030" s="5">
        <f>SUM(AG1030:AH1030)</f>
        <v>180.2</v>
      </c>
      <c r="AJ1030" s="5"/>
      <c r="AK1030" s="5">
        <f>SUM(AI1030:AJ1030)</f>
        <v>180.2</v>
      </c>
      <c r="AL1030" s="5"/>
      <c r="AM1030" s="5">
        <f>SUM(AK1030:AL1030)</f>
        <v>180.2</v>
      </c>
    </row>
    <row r="1031" spans="1:39" ht="31.5" hidden="1" outlineLevel="7" x14ac:dyDescent="0.2">
      <c r="A1031" s="138" t="s">
        <v>490</v>
      </c>
      <c r="B1031" s="138" t="s">
        <v>344</v>
      </c>
      <c r="C1031" s="138" t="s">
        <v>505</v>
      </c>
      <c r="D1031" s="138" t="s">
        <v>92</v>
      </c>
      <c r="E1031" s="11" t="s">
        <v>93</v>
      </c>
      <c r="F1031" s="5">
        <v>2196.5</v>
      </c>
      <c r="G1031" s="5"/>
      <c r="H1031" s="5">
        <f>SUM(F1031:G1031)</f>
        <v>2196.5</v>
      </c>
      <c r="I1031" s="5"/>
      <c r="J1031" s="5"/>
      <c r="K1031" s="5">
        <v>279.8</v>
      </c>
      <c r="L1031" s="5">
        <f>SUM(H1031:K1031)</f>
        <v>2476.3000000000002</v>
      </c>
      <c r="M1031" s="5">
        <f>3.3+45.46077+10+33.3</f>
        <v>92.060769999999991</v>
      </c>
      <c r="N1031" s="5">
        <f>SUM(L1031:M1031)</f>
        <v>2568.3607700000002</v>
      </c>
      <c r="O1031" s="5"/>
      <c r="P1031" s="5"/>
      <c r="Q1031" s="5">
        <f>SUM(N1031:P1031)</f>
        <v>2568.3607700000002</v>
      </c>
      <c r="R1031" s="5"/>
      <c r="S1031" s="5">
        <f>SUM(Q1031:R1031)</f>
        <v>2568.3607700000002</v>
      </c>
      <c r="T1031" s="5">
        <v>1980</v>
      </c>
      <c r="U1031" s="5"/>
      <c r="V1031" s="5">
        <f>SUM(T1031:U1031)</f>
        <v>1980</v>
      </c>
      <c r="W1031" s="5"/>
      <c r="X1031" s="5">
        <f>SUM(V1031:W1031)</f>
        <v>1980</v>
      </c>
      <c r="Y1031" s="5"/>
      <c r="Z1031" s="5">
        <f>SUM(X1031:Y1031)</f>
        <v>1980</v>
      </c>
      <c r="AA1031" s="5"/>
      <c r="AB1031" s="5">
        <f>SUM(Z1031:AA1031)</f>
        <v>1980</v>
      </c>
      <c r="AC1031" s="5"/>
      <c r="AD1031" s="5">
        <f>SUM(AB1031:AC1031)</f>
        <v>1980</v>
      </c>
      <c r="AE1031" s="5">
        <v>2196.5</v>
      </c>
      <c r="AF1031" s="5"/>
      <c r="AG1031" s="5">
        <f>SUM(AE1031:AF1031)</f>
        <v>2196.5</v>
      </c>
      <c r="AH1031" s="5"/>
      <c r="AI1031" s="5">
        <f>SUM(AG1031:AH1031)</f>
        <v>2196.5</v>
      </c>
      <c r="AJ1031" s="5"/>
      <c r="AK1031" s="5">
        <f>SUM(AI1031:AJ1031)</f>
        <v>2196.5</v>
      </c>
      <c r="AL1031" s="5"/>
      <c r="AM1031" s="5">
        <f>SUM(AK1031:AL1031)</f>
        <v>2196.5</v>
      </c>
    </row>
    <row r="1032" spans="1:39" ht="31.5" outlineLevel="3" x14ac:dyDescent="0.2">
      <c r="A1032" s="137" t="s">
        <v>490</v>
      </c>
      <c r="B1032" s="137" t="s">
        <v>344</v>
      </c>
      <c r="C1032" s="137" t="s">
        <v>492</v>
      </c>
      <c r="D1032" s="137"/>
      <c r="E1032" s="13" t="s">
        <v>493</v>
      </c>
      <c r="F1032" s="4">
        <f t="shared" ref="F1032:O1034" si="807">F1033</f>
        <v>52121.5</v>
      </c>
      <c r="G1032" s="4">
        <f t="shared" si="807"/>
        <v>0</v>
      </c>
      <c r="H1032" s="4">
        <f t="shared" si="807"/>
        <v>52121.5</v>
      </c>
      <c r="I1032" s="4">
        <f t="shared" si="807"/>
        <v>0</v>
      </c>
      <c r="J1032" s="4">
        <f t="shared" si="807"/>
        <v>0</v>
      </c>
      <c r="K1032" s="4">
        <f t="shared" si="807"/>
        <v>-1093.3761999999999</v>
      </c>
      <c r="L1032" s="4">
        <f t="shared" si="807"/>
        <v>51028.123800000001</v>
      </c>
      <c r="M1032" s="4">
        <f t="shared" si="807"/>
        <v>0</v>
      </c>
      <c r="N1032" s="4">
        <f t="shared" si="807"/>
        <v>51028.123800000001</v>
      </c>
      <c r="O1032" s="4">
        <f t="shared" si="807"/>
        <v>0</v>
      </c>
      <c r="P1032" s="4">
        <f t="shared" ref="P1032:Y1034" si="808">P1033</f>
        <v>0</v>
      </c>
      <c r="Q1032" s="4">
        <f t="shared" si="808"/>
        <v>51028.123800000001</v>
      </c>
      <c r="R1032" s="4">
        <f t="shared" si="808"/>
        <v>38055.990000000005</v>
      </c>
      <c r="S1032" s="4">
        <f t="shared" si="808"/>
        <v>89084.113800000006</v>
      </c>
      <c r="T1032" s="4">
        <f t="shared" si="808"/>
        <v>49520</v>
      </c>
      <c r="U1032" s="4">
        <f t="shared" si="808"/>
        <v>0</v>
      </c>
      <c r="V1032" s="4">
        <f t="shared" si="808"/>
        <v>49520</v>
      </c>
      <c r="W1032" s="4">
        <f t="shared" si="808"/>
        <v>0</v>
      </c>
      <c r="X1032" s="4">
        <f t="shared" si="808"/>
        <v>49520</v>
      </c>
      <c r="Y1032" s="4">
        <f t="shared" si="808"/>
        <v>0</v>
      </c>
      <c r="Z1032" s="4">
        <f t="shared" ref="Z1032:AI1034" si="809">Z1033</f>
        <v>49520</v>
      </c>
      <c r="AA1032" s="4">
        <f t="shared" si="809"/>
        <v>0</v>
      </c>
      <c r="AB1032" s="4">
        <f t="shared" si="809"/>
        <v>49520</v>
      </c>
      <c r="AC1032" s="4">
        <f t="shared" si="809"/>
        <v>23227.8</v>
      </c>
      <c r="AD1032" s="4">
        <f t="shared" si="809"/>
        <v>72747.8</v>
      </c>
      <c r="AE1032" s="4">
        <f t="shared" si="809"/>
        <v>49520</v>
      </c>
      <c r="AF1032" s="4">
        <f t="shared" si="809"/>
        <v>0</v>
      </c>
      <c r="AG1032" s="4">
        <f t="shared" si="809"/>
        <v>49520</v>
      </c>
      <c r="AH1032" s="4">
        <f t="shared" si="809"/>
        <v>0</v>
      </c>
      <c r="AI1032" s="4">
        <f t="shared" si="809"/>
        <v>49520</v>
      </c>
      <c r="AJ1032" s="4">
        <f t="shared" ref="AJ1032:AM1034" si="810">AJ1033</f>
        <v>0</v>
      </c>
      <c r="AK1032" s="4">
        <f t="shared" si="810"/>
        <v>49520</v>
      </c>
      <c r="AL1032" s="4">
        <f t="shared" si="810"/>
        <v>23227.8</v>
      </c>
      <c r="AM1032" s="4">
        <f t="shared" si="810"/>
        <v>72747.8</v>
      </c>
    </row>
    <row r="1033" spans="1:39" ht="31.5" outlineLevel="4" x14ac:dyDescent="0.2">
      <c r="A1033" s="137" t="s">
        <v>490</v>
      </c>
      <c r="B1033" s="137" t="s">
        <v>344</v>
      </c>
      <c r="C1033" s="137" t="s">
        <v>494</v>
      </c>
      <c r="D1033" s="137"/>
      <c r="E1033" s="13" t="s">
        <v>57</v>
      </c>
      <c r="F1033" s="4">
        <f t="shared" si="807"/>
        <v>52121.5</v>
      </c>
      <c r="G1033" s="4">
        <f t="shared" si="807"/>
        <v>0</v>
      </c>
      <c r="H1033" s="4">
        <f t="shared" si="807"/>
        <v>52121.5</v>
      </c>
      <c r="I1033" s="4">
        <f t="shared" si="807"/>
        <v>0</v>
      </c>
      <c r="J1033" s="4">
        <f t="shared" si="807"/>
        <v>0</v>
      </c>
      <c r="K1033" s="4">
        <f t="shared" si="807"/>
        <v>-1093.3761999999999</v>
      </c>
      <c r="L1033" s="4">
        <f t="shared" si="807"/>
        <v>51028.123800000001</v>
      </c>
      <c r="M1033" s="4">
        <f t="shared" si="807"/>
        <v>0</v>
      </c>
      <c r="N1033" s="4">
        <f t="shared" si="807"/>
        <v>51028.123800000001</v>
      </c>
      <c r="O1033" s="4">
        <f t="shared" si="807"/>
        <v>0</v>
      </c>
      <c r="P1033" s="4">
        <f t="shared" si="808"/>
        <v>0</v>
      </c>
      <c r="Q1033" s="4">
        <f t="shared" si="808"/>
        <v>51028.123800000001</v>
      </c>
      <c r="R1033" s="4">
        <f t="shared" si="808"/>
        <v>38055.990000000005</v>
      </c>
      <c r="S1033" s="4">
        <f t="shared" si="808"/>
        <v>89084.113800000006</v>
      </c>
      <c r="T1033" s="4">
        <f t="shared" si="808"/>
        <v>49520</v>
      </c>
      <c r="U1033" s="4">
        <f t="shared" si="808"/>
        <v>0</v>
      </c>
      <c r="V1033" s="4">
        <f t="shared" si="808"/>
        <v>49520</v>
      </c>
      <c r="W1033" s="4">
        <f t="shared" si="808"/>
        <v>0</v>
      </c>
      <c r="X1033" s="4">
        <f t="shared" si="808"/>
        <v>49520</v>
      </c>
      <c r="Y1033" s="4">
        <f t="shared" si="808"/>
        <v>0</v>
      </c>
      <c r="Z1033" s="4">
        <f t="shared" si="809"/>
        <v>49520</v>
      </c>
      <c r="AA1033" s="4">
        <f t="shared" si="809"/>
        <v>0</v>
      </c>
      <c r="AB1033" s="4">
        <f t="shared" si="809"/>
        <v>49520</v>
      </c>
      <c r="AC1033" s="4">
        <f t="shared" si="809"/>
        <v>23227.8</v>
      </c>
      <c r="AD1033" s="4">
        <f t="shared" si="809"/>
        <v>72747.8</v>
      </c>
      <c r="AE1033" s="4">
        <f t="shared" si="809"/>
        <v>49520</v>
      </c>
      <c r="AF1033" s="4">
        <f t="shared" si="809"/>
        <v>0</v>
      </c>
      <c r="AG1033" s="4">
        <f t="shared" si="809"/>
        <v>49520</v>
      </c>
      <c r="AH1033" s="4">
        <f t="shared" si="809"/>
        <v>0</v>
      </c>
      <c r="AI1033" s="4">
        <f t="shared" si="809"/>
        <v>49520</v>
      </c>
      <c r="AJ1033" s="4">
        <f t="shared" si="810"/>
        <v>0</v>
      </c>
      <c r="AK1033" s="4">
        <f t="shared" si="810"/>
        <v>49520</v>
      </c>
      <c r="AL1033" s="4">
        <f t="shared" si="810"/>
        <v>23227.8</v>
      </c>
      <c r="AM1033" s="4">
        <f t="shared" si="810"/>
        <v>72747.8</v>
      </c>
    </row>
    <row r="1034" spans="1:39" ht="31.5" outlineLevel="5" x14ac:dyDescent="0.2">
      <c r="A1034" s="137" t="s">
        <v>490</v>
      </c>
      <c r="B1034" s="137" t="s">
        <v>344</v>
      </c>
      <c r="C1034" s="137" t="s">
        <v>496</v>
      </c>
      <c r="D1034" s="137"/>
      <c r="E1034" s="13" t="s">
        <v>551</v>
      </c>
      <c r="F1034" s="4">
        <f t="shared" si="807"/>
        <v>52121.5</v>
      </c>
      <c r="G1034" s="4">
        <f t="shared" si="807"/>
        <v>0</v>
      </c>
      <c r="H1034" s="4">
        <f t="shared" si="807"/>
        <v>52121.5</v>
      </c>
      <c r="I1034" s="4">
        <f t="shared" si="807"/>
        <v>0</v>
      </c>
      <c r="J1034" s="4">
        <f t="shared" si="807"/>
        <v>0</v>
      </c>
      <c r="K1034" s="4">
        <f t="shared" si="807"/>
        <v>-1093.3761999999999</v>
      </c>
      <c r="L1034" s="4">
        <f t="shared" si="807"/>
        <v>51028.123800000001</v>
      </c>
      <c r="M1034" s="4">
        <f t="shared" si="807"/>
        <v>0</v>
      </c>
      <c r="N1034" s="4">
        <f t="shared" si="807"/>
        <v>51028.123800000001</v>
      </c>
      <c r="O1034" s="4">
        <f t="shared" si="807"/>
        <v>0</v>
      </c>
      <c r="P1034" s="4">
        <f t="shared" si="808"/>
        <v>0</v>
      </c>
      <c r="Q1034" s="4">
        <f t="shared" si="808"/>
        <v>51028.123800000001</v>
      </c>
      <c r="R1034" s="4">
        <f t="shared" si="808"/>
        <v>38055.990000000005</v>
      </c>
      <c r="S1034" s="4">
        <f t="shared" si="808"/>
        <v>89084.113800000006</v>
      </c>
      <c r="T1034" s="4">
        <f t="shared" si="808"/>
        <v>49520</v>
      </c>
      <c r="U1034" s="4">
        <f t="shared" si="808"/>
        <v>0</v>
      </c>
      <c r="V1034" s="4">
        <f t="shared" si="808"/>
        <v>49520</v>
      </c>
      <c r="W1034" s="4">
        <f t="shared" si="808"/>
        <v>0</v>
      </c>
      <c r="X1034" s="4">
        <f t="shared" si="808"/>
        <v>49520</v>
      </c>
      <c r="Y1034" s="4">
        <f t="shared" si="808"/>
        <v>0</v>
      </c>
      <c r="Z1034" s="4">
        <f t="shared" si="809"/>
        <v>49520</v>
      </c>
      <c r="AA1034" s="4">
        <f t="shared" si="809"/>
        <v>0</v>
      </c>
      <c r="AB1034" s="4">
        <f t="shared" si="809"/>
        <v>49520</v>
      </c>
      <c r="AC1034" s="4">
        <f t="shared" si="809"/>
        <v>23227.8</v>
      </c>
      <c r="AD1034" s="4">
        <f t="shared" si="809"/>
        <v>72747.8</v>
      </c>
      <c r="AE1034" s="4">
        <f t="shared" si="809"/>
        <v>49520</v>
      </c>
      <c r="AF1034" s="4">
        <f t="shared" si="809"/>
        <v>0</v>
      </c>
      <c r="AG1034" s="4">
        <f t="shared" si="809"/>
        <v>49520</v>
      </c>
      <c r="AH1034" s="4">
        <f t="shared" si="809"/>
        <v>0</v>
      </c>
      <c r="AI1034" s="4">
        <f t="shared" si="809"/>
        <v>49520</v>
      </c>
      <c r="AJ1034" s="4">
        <f t="shared" si="810"/>
        <v>0</v>
      </c>
      <c r="AK1034" s="4">
        <f t="shared" si="810"/>
        <v>49520</v>
      </c>
      <c r="AL1034" s="4">
        <f t="shared" si="810"/>
        <v>23227.8</v>
      </c>
      <c r="AM1034" s="4">
        <f t="shared" si="810"/>
        <v>72747.8</v>
      </c>
    </row>
    <row r="1035" spans="1:39" ht="31.5" outlineLevel="7" x14ac:dyDescent="0.2">
      <c r="A1035" s="138" t="s">
        <v>490</v>
      </c>
      <c r="B1035" s="138" t="s">
        <v>344</v>
      </c>
      <c r="C1035" s="138" t="s">
        <v>496</v>
      </c>
      <c r="D1035" s="138" t="s">
        <v>92</v>
      </c>
      <c r="E1035" s="11" t="s">
        <v>93</v>
      </c>
      <c r="F1035" s="5">
        <v>52121.5</v>
      </c>
      <c r="G1035" s="5"/>
      <c r="H1035" s="5">
        <f>SUM(F1035:G1035)</f>
        <v>52121.5</v>
      </c>
      <c r="I1035" s="5"/>
      <c r="J1035" s="5"/>
      <c r="K1035" s="5">
        <f>-29.5-1063.8762</f>
        <v>-1093.3761999999999</v>
      </c>
      <c r="L1035" s="5">
        <f>SUM(H1035:K1035)</f>
        <v>51028.123800000001</v>
      </c>
      <c r="M1035" s="5"/>
      <c r="N1035" s="5">
        <f>SUM(L1035:M1035)</f>
        <v>51028.123800000001</v>
      </c>
      <c r="O1035" s="5"/>
      <c r="P1035" s="5"/>
      <c r="Q1035" s="5">
        <f>SUM(N1035:P1035)</f>
        <v>51028.123800000001</v>
      </c>
      <c r="R1035" s="5">
        <f>-40+22387.2-709.6+16418.39</f>
        <v>38055.990000000005</v>
      </c>
      <c r="S1035" s="5">
        <f>SUM(Q1035:R1035)</f>
        <v>89084.113800000006</v>
      </c>
      <c r="T1035" s="5">
        <v>49520</v>
      </c>
      <c r="U1035" s="5"/>
      <c r="V1035" s="5">
        <f>SUM(T1035:U1035)</f>
        <v>49520</v>
      </c>
      <c r="W1035" s="5"/>
      <c r="X1035" s="5">
        <f>SUM(V1035:W1035)</f>
        <v>49520</v>
      </c>
      <c r="Y1035" s="5"/>
      <c r="Z1035" s="5">
        <f>SUM(X1035:Y1035)</f>
        <v>49520</v>
      </c>
      <c r="AA1035" s="5"/>
      <c r="AB1035" s="5">
        <f>SUM(Z1035:AA1035)</f>
        <v>49520</v>
      </c>
      <c r="AC1035" s="5">
        <v>23227.8</v>
      </c>
      <c r="AD1035" s="5">
        <f>SUM(AB1035:AC1035)</f>
        <v>72747.8</v>
      </c>
      <c r="AE1035" s="5">
        <v>49520</v>
      </c>
      <c r="AF1035" s="5"/>
      <c r="AG1035" s="5">
        <f>SUM(AE1035:AF1035)</f>
        <v>49520</v>
      </c>
      <c r="AH1035" s="5"/>
      <c r="AI1035" s="5">
        <f>SUM(AG1035:AH1035)</f>
        <v>49520</v>
      </c>
      <c r="AJ1035" s="5"/>
      <c r="AK1035" s="5">
        <f>SUM(AI1035:AJ1035)</f>
        <v>49520</v>
      </c>
      <c r="AL1035" s="5">
        <v>23227.8</v>
      </c>
      <c r="AM1035" s="5">
        <f>SUM(AK1035:AL1035)</f>
        <v>72747.8</v>
      </c>
    </row>
    <row r="1036" spans="1:39" ht="15.75" hidden="1" outlineLevel="1" x14ac:dyDescent="0.2">
      <c r="A1036" s="137" t="s">
        <v>490</v>
      </c>
      <c r="B1036" s="137" t="s">
        <v>508</v>
      </c>
      <c r="C1036" s="137"/>
      <c r="D1036" s="137"/>
      <c r="E1036" s="13" t="s">
        <v>509</v>
      </c>
      <c r="F1036" s="4">
        <f t="shared" ref="F1036:G1038" si="811">F1037</f>
        <v>0</v>
      </c>
      <c r="G1036" s="4">
        <f t="shared" si="811"/>
        <v>0</v>
      </c>
      <c r="H1036" s="4"/>
      <c r="I1036" s="4">
        <f t="shared" ref="I1036:R1038" si="812">I1037</f>
        <v>2543.7894700000002</v>
      </c>
      <c r="J1036" s="4">
        <f t="shared" si="812"/>
        <v>0</v>
      </c>
      <c r="K1036" s="4">
        <f t="shared" si="812"/>
        <v>0</v>
      </c>
      <c r="L1036" s="4">
        <f t="shared" si="812"/>
        <v>2543.7894700000002</v>
      </c>
      <c r="M1036" s="4">
        <f t="shared" si="812"/>
        <v>133.88365999999999</v>
      </c>
      <c r="N1036" s="4">
        <f t="shared" si="812"/>
        <v>2677.6731300000001</v>
      </c>
      <c r="O1036" s="4">
        <f t="shared" si="812"/>
        <v>0</v>
      </c>
      <c r="P1036" s="4">
        <f t="shared" si="812"/>
        <v>0</v>
      </c>
      <c r="Q1036" s="4">
        <f t="shared" si="812"/>
        <v>2677.6731300000001</v>
      </c>
      <c r="R1036" s="4">
        <f t="shared" si="812"/>
        <v>0</v>
      </c>
      <c r="S1036" s="4">
        <f t="shared" ref="S1036:AB1038" si="813">S1037</f>
        <v>2677.6731300000001</v>
      </c>
      <c r="T1036" s="4">
        <f t="shared" si="813"/>
        <v>2748.9495500000003</v>
      </c>
      <c r="U1036" s="4">
        <f t="shared" si="813"/>
        <v>0</v>
      </c>
      <c r="V1036" s="4">
        <f t="shared" si="813"/>
        <v>2748.9495500000003</v>
      </c>
      <c r="W1036" s="4">
        <f t="shared" si="813"/>
        <v>2717.26316</v>
      </c>
      <c r="X1036" s="4">
        <f t="shared" si="813"/>
        <v>5466.2127099999998</v>
      </c>
      <c r="Y1036" s="4">
        <f t="shared" si="813"/>
        <v>143.01384999999999</v>
      </c>
      <c r="Z1036" s="4">
        <f t="shared" si="813"/>
        <v>5609.2265600000001</v>
      </c>
      <c r="AA1036" s="4">
        <f t="shared" si="813"/>
        <v>0</v>
      </c>
      <c r="AB1036" s="4">
        <f t="shared" si="813"/>
        <v>5609.2265600000001</v>
      </c>
      <c r="AC1036" s="4">
        <f t="shared" ref="AC1036:AL1038" si="814">AC1037</f>
        <v>0</v>
      </c>
      <c r="AD1036" s="4">
        <f t="shared" si="814"/>
        <v>5609.2265600000001</v>
      </c>
      <c r="AE1036" s="4">
        <f t="shared" si="814"/>
        <v>0</v>
      </c>
      <c r="AF1036" s="4">
        <f t="shared" si="814"/>
        <v>0</v>
      </c>
      <c r="AG1036" s="4">
        <f t="shared" si="814"/>
        <v>0</v>
      </c>
      <c r="AH1036" s="4">
        <f t="shared" si="814"/>
        <v>7095.4013599999998</v>
      </c>
      <c r="AI1036" s="4">
        <f t="shared" si="814"/>
        <v>7095.4013599999998</v>
      </c>
      <c r="AJ1036" s="4">
        <f t="shared" si="814"/>
        <v>0</v>
      </c>
      <c r="AK1036" s="4">
        <f t="shared" si="814"/>
        <v>7095.4013599999998</v>
      </c>
      <c r="AL1036" s="4">
        <f t="shared" si="814"/>
        <v>0</v>
      </c>
      <c r="AM1036" s="4">
        <f t="shared" ref="AM1036:AM1038" si="815">AM1037</f>
        <v>7095.4013599999998</v>
      </c>
    </row>
    <row r="1037" spans="1:39" ht="31.5" hidden="1" outlineLevel="2" x14ac:dyDescent="0.2">
      <c r="A1037" s="137" t="s">
        <v>490</v>
      </c>
      <c r="B1037" s="137" t="s">
        <v>508</v>
      </c>
      <c r="C1037" s="137" t="s">
        <v>346</v>
      </c>
      <c r="D1037" s="137"/>
      <c r="E1037" s="13" t="s">
        <v>347</v>
      </c>
      <c r="F1037" s="4">
        <f t="shared" si="811"/>
        <v>0</v>
      </c>
      <c r="G1037" s="4">
        <f t="shared" si="811"/>
        <v>0</v>
      </c>
      <c r="H1037" s="4"/>
      <c r="I1037" s="4">
        <f t="shared" si="812"/>
        <v>2543.7894700000002</v>
      </c>
      <c r="J1037" s="4">
        <f t="shared" si="812"/>
        <v>0</v>
      </c>
      <c r="K1037" s="4">
        <f t="shared" si="812"/>
        <v>0</v>
      </c>
      <c r="L1037" s="4">
        <f t="shared" si="812"/>
        <v>2543.7894700000002</v>
      </c>
      <c r="M1037" s="4">
        <f t="shared" si="812"/>
        <v>133.88365999999999</v>
      </c>
      <c r="N1037" s="4">
        <f t="shared" si="812"/>
        <v>2677.6731300000001</v>
      </c>
      <c r="O1037" s="4">
        <f t="shared" si="812"/>
        <v>0</v>
      </c>
      <c r="P1037" s="4">
        <f t="shared" si="812"/>
        <v>0</v>
      </c>
      <c r="Q1037" s="4">
        <f t="shared" si="812"/>
        <v>2677.6731300000001</v>
      </c>
      <c r="R1037" s="4">
        <f t="shared" si="812"/>
        <v>0</v>
      </c>
      <c r="S1037" s="4">
        <f t="shared" si="813"/>
        <v>2677.6731300000001</v>
      </c>
      <c r="T1037" s="4">
        <f t="shared" si="813"/>
        <v>2748.9495500000003</v>
      </c>
      <c r="U1037" s="4">
        <f t="shared" si="813"/>
        <v>0</v>
      </c>
      <c r="V1037" s="4">
        <f t="shared" si="813"/>
        <v>2748.9495500000003</v>
      </c>
      <c r="W1037" s="4">
        <f t="shared" si="813"/>
        <v>2717.26316</v>
      </c>
      <c r="X1037" s="4">
        <f t="shared" si="813"/>
        <v>5466.2127099999998</v>
      </c>
      <c r="Y1037" s="4">
        <f t="shared" si="813"/>
        <v>143.01384999999999</v>
      </c>
      <c r="Z1037" s="4">
        <f t="shared" si="813"/>
        <v>5609.2265600000001</v>
      </c>
      <c r="AA1037" s="4">
        <f t="shared" si="813"/>
        <v>0</v>
      </c>
      <c r="AB1037" s="4">
        <f t="shared" si="813"/>
        <v>5609.2265600000001</v>
      </c>
      <c r="AC1037" s="4">
        <f t="shared" si="814"/>
        <v>0</v>
      </c>
      <c r="AD1037" s="4">
        <f t="shared" si="814"/>
        <v>5609.2265600000001</v>
      </c>
      <c r="AE1037" s="4">
        <f t="shared" si="814"/>
        <v>0</v>
      </c>
      <c r="AF1037" s="4">
        <f t="shared" si="814"/>
        <v>0</v>
      </c>
      <c r="AG1037" s="4">
        <f t="shared" si="814"/>
        <v>0</v>
      </c>
      <c r="AH1037" s="4">
        <f t="shared" si="814"/>
        <v>7095.4013599999998</v>
      </c>
      <c r="AI1037" s="4">
        <f t="shared" si="814"/>
        <v>7095.4013599999998</v>
      </c>
      <c r="AJ1037" s="4">
        <f t="shared" si="814"/>
        <v>0</v>
      </c>
      <c r="AK1037" s="4">
        <f t="shared" si="814"/>
        <v>7095.4013599999998</v>
      </c>
      <c r="AL1037" s="4">
        <f t="shared" si="814"/>
        <v>0</v>
      </c>
      <c r="AM1037" s="4">
        <f t="shared" si="815"/>
        <v>7095.4013599999998</v>
      </c>
    </row>
    <row r="1038" spans="1:39" ht="31.5" hidden="1" outlineLevel="3" x14ac:dyDescent="0.2">
      <c r="A1038" s="137" t="s">
        <v>490</v>
      </c>
      <c r="B1038" s="137" t="s">
        <v>508</v>
      </c>
      <c r="C1038" s="137" t="s">
        <v>348</v>
      </c>
      <c r="D1038" s="137"/>
      <c r="E1038" s="13" t="s">
        <v>349</v>
      </c>
      <c r="F1038" s="4">
        <f t="shared" si="811"/>
        <v>0</v>
      </c>
      <c r="G1038" s="4">
        <f t="shared" si="811"/>
        <v>0</v>
      </c>
      <c r="H1038" s="4"/>
      <c r="I1038" s="4">
        <f t="shared" si="812"/>
        <v>2543.7894700000002</v>
      </c>
      <c r="J1038" s="4">
        <f t="shared" si="812"/>
        <v>0</v>
      </c>
      <c r="K1038" s="4">
        <f t="shared" si="812"/>
        <v>0</v>
      </c>
      <c r="L1038" s="4">
        <f t="shared" si="812"/>
        <v>2543.7894700000002</v>
      </c>
      <c r="M1038" s="4">
        <f t="shared" si="812"/>
        <v>133.88365999999999</v>
      </c>
      <c r="N1038" s="4">
        <f t="shared" si="812"/>
        <v>2677.6731300000001</v>
      </c>
      <c r="O1038" s="4">
        <f t="shared" si="812"/>
        <v>0</v>
      </c>
      <c r="P1038" s="4">
        <f t="shared" si="812"/>
        <v>0</v>
      </c>
      <c r="Q1038" s="4">
        <f t="shared" si="812"/>
        <v>2677.6731300000001</v>
      </c>
      <c r="R1038" s="4">
        <f t="shared" si="812"/>
        <v>0</v>
      </c>
      <c r="S1038" s="4">
        <f t="shared" si="813"/>
        <v>2677.6731300000001</v>
      </c>
      <c r="T1038" s="4">
        <f t="shared" si="813"/>
        <v>2748.9495500000003</v>
      </c>
      <c r="U1038" s="4">
        <f t="shared" si="813"/>
        <v>0</v>
      </c>
      <c r="V1038" s="4">
        <f t="shared" si="813"/>
        <v>2748.9495500000003</v>
      </c>
      <c r="W1038" s="4">
        <f t="shared" si="813"/>
        <v>2717.26316</v>
      </c>
      <c r="X1038" s="4">
        <f t="shared" si="813"/>
        <v>5466.2127099999998</v>
      </c>
      <c r="Y1038" s="4">
        <f t="shared" si="813"/>
        <v>143.01384999999999</v>
      </c>
      <c r="Z1038" s="4">
        <f t="shared" si="813"/>
        <v>5609.2265600000001</v>
      </c>
      <c r="AA1038" s="4">
        <f t="shared" si="813"/>
        <v>0</v>
      </c>
      <c r="AB1038" s="4">
        <f t="shared" si="813"/>
        <v>5609.2265600000001</v>
      </c>
      <c r="AC1038" s="4">
        <f t="shared" si="814"/>
        <v>0</v>
      </c>
      <c r="AD1038" s="4">
        <f t="shared" si="814"/>
        <v>5609.2265600000001</v>
      </c>
      <c r="AE1038" s="4">
        <f t="shared" si="814"/>
        <v>0</v>
      </c>
      <c r="AF1038" s="4">
        <f t="shared" si="814"/>
        <v>0</v>
      </c>
      <c r="AG1038" s="4">
        <f t="shared" si="814"/>
        <v>0</v>
      </c>
      <c r="AH1038" s="4">
        <f t="shared" si="814"/>
        <v>7095.4013599999998</v>
      </c>
      <c r="AI1038" s="4">
        <f t="shared" si="814"/>
        <v>7095.4013599999998</v>
      </c>
      <c r="AJ1038" s="4">
        <f t="shared" si="814"/>
        <v>0</v>
      </c>
      <c r="AK1038" s="4">
        <f t="shared" si="814"/>
        <v>7095.4013599999998</v>
      </c>
      <c r="AL1038" s="4">
        <f t="shared" si="814"/>
        <v>0</v>
      </c>
      <c r="AM1038" s="4">
        <f t="shared" si="815"/>
        <v>7095.4013599999998</v>
      </c>
    </row>
    <row r="1039" spans="1:39" ht="31.5" hidden="1" outlineLevel="4" x14ac:dyDescent="0.2">
      <c r="A1039" s="137" t="s">
        <v>490</v>
      </c>
      <c r="B1039" s="137" t="s">
        <v>508</v>
      </c>
      <c r="C1039" s="137" t="s">
        <v>507</v>
      </c>
      <c r="D1039" s="137"/>
      <c r="E1039" s="13" t="s">
        <v>603</v>
      </c>
      <c r="F1039" s="4">
        <f>F1042+F1040</f>
        <v>0</v>
      </c>
      <c r="G1039" s="4">
        <f>G1042+G1040</f>
        <v>0</v>
      </c>
      <c r="H1039" s="4"/>
      <c r="I1039" s="4">
        <f>I1042+I1040+I1046</f>
        <v>2543.7894700000002</v>
      </c>
      <c r="J1039" s="4">
        <f>J1042+J1040+J1046</f>
        <v>0</v>
      </c>
      <c r="K1039" s="4">
        <f>K1042+K1040+K1046</f>
        <v>0</v>
      </c>
      <c r="L1039" s="4">
        <f>L1042+L1040+L1046</f>
        <v>2543.7894700000002</v>
      </c>
      <c r="M1039" s="4">
        <f t="shared" ref="M1039:AD1039" si="816">M1042+M1040+M1046+M1044</f>
        <v>133.88365999999999</v>
      </c>
      <c r="N1039" s="4">
        <f t="shared" si="816"/>
        <v>2677.6731300000001</v>
      </c>
      <c r="O1039" s="4">
        <f t="shared" si="816"/>
        <v>0</v>
      </c>
      <c r="P1039" s="4">
        <f t="shared" si="816"/>
        <v>0</v>
      </c>
      <c r="Q1039" s="4">
        <f t="shared" si="816"/>
        <v>2677.6731300000001</v>
      </c>
      <c r="R1039" s="4">
        <f t="shared" si="816"/>
        <v>0</v>
      </c>
      <c r="S1039" s="4">
        <f t="shared" si="816"/>
        <v>2677.6731300000001</v>
      </c>
      <c r="T1039" s="4">
        <f t="shared" si="816"/>
        <v>2748.9495500000003</v>
      </c>
      <c r="U1039" s="4">
        <f t="shared" si="816"/>
        <v>0</v>
      </c>
      <c r="V1039" s="4">
        <f t="shared" si="816"/>
        <v>2748.9495500000003</v>
      </c>
      <c r="W1039" s="4">
        <f t="shared" si="816"/>
        <v>2717.26316</v>
      </c>
      <c r="X1039" s="4">
        <f t="shared" si="816"/>
        <v>5466.2127099999998</v>
      </c>
      <c r="Y1039" s="4">
        <f t="shared" si="816"/>
        <v>143.01384999999999</v>
      </c>
      <c r="Z1039" s="4">
        <f t="shared" si="816"/>
        <v>5609.2265600000001</v>
      </c>
      <c r="AA1039" s="4">
        <f t="shared" si="816"/>
        <v>0</v>
      </c>
      <c r="AB1039" s="4">
        <f t="shared" si="816"/>
        <v>5609.2265600000001</v>
      </c>
      <c r="AC1039" s="4">
        <f t="shared" si="816"/>
        <v>0</v>
      </c>
      <c r="AD1039" s="4">
        <f t="shared" si="816"/>
        <v>5609.2265600000001</v>
      </c>
      <c r="AE1039" s="4">
        <f>AE1042+AE1040+AE1046</f>
        <v>0</v>
      </c>
      <c r="AF1039" s="4">
        <f>AF1042+AF1040+AF1046</f>
        <v>0</v>
      </c>
      <c r="AG1039" s="4">
        <f>AG1042+AG1040+AG1046</f>
        <v>0</v>
      </c>
      <c r="AH1039" s="4">
        <f>AH1042+AH1040+AH1046</f>
        <v>7095.4013599999998</v>
      </c>
      <c r="AI1039" s="4">
        <f>AI1042+AI1040+AI1046</f>
        <v>7095.4013599999998</v>
      </c>
      <c r="AJ1039" s="4">
        <f>AJ1042+AJ1040+AJ1046+AJ1044</f>
        <v>0</v>
      </c>
      <c r="AK1039" s="4">
        <f>AK1042+AK1040+AK1046+AK1044</f>
        <v>7095.4013599999998</v>
      </c>
      <c r="AL1039" s="4">
        <f>AL1042+AL1040+AL1046+AL1044</f>
        <v>0</v>
      </c>
      <c r="AM1039" s="4">
        <f>AM1042+AM1040+AM1046+AM1044</f>
        <v>7095.4013599999998</v>
      </c>
    </row>
    <row r="1040" spans="1:39" ht="63" hidden="1" outlineLevel="5" x14ac:dyDescent="0.2">
      <c r="A1040" s="137" t="s">
        <v>490</v>
      </c>
      <c r="B1040" s="137" t="s">
        <v>508</v>
      </c>
      <c r="C1040" s="137" t="s">
        <v>510</v>
      </c>
      <c r="D1040" s="137"/>
      <c r="E1040" s="13" t="s">
        <v>609</v>
      </c>
      <c r="F1040" s="4">
        <f>F1041</f>
        <v>0</v>
      </c>
      <c r="G1040" s="4">
        <f>G1041</f>
        <v>0</v>
      </c>
      <c r="H1040" s="4"/>
      <c r="I1040" s="4">
        <f>I1041</f>
        <v>0</v>
      </c>
      <c r="J1040" s="4">
        <f>J1041</f>
        <v>0</v>
      </c>
      <c r="K1040" s="4">
        <f>K1041</f>
        <v>0</v>
      </c>
      <c r="L1040" s="4"/>
      <c r="M1040" s="4">
        <f>M1041</f>
        <v>0</v>
      </c>
      <c r="N1040" s="4"/>
      <c r="O1040" s="4">
        <f>O1041</f>
        <v>0</v>
      </c>
      <c r="P1040" s="4">
        <f>P1041</f>
        <v>0</v>
      </c>
      <c r="Q1040" s="4"/>
      <c r="R1040" s="4">
        <f>R1041</f>
        <v>0</v>
      </c>
      <c r="S1040" s="4"/>
      <c r="T1040" s="4">
        <f t="shared" ref="T1040:AF1040" si="817">T1041</f>
        <v>137.44704999999999</v>
      </c>
      <c r="U1040" s="4">
        <f t="shared" si="817"/>
        <v>0</v>
      </c>
      <c r="V1040" s="4">
        <f t="shared" si="817"/>
        <v>137.44704999999999</v>
      </c>
      <c r="W1040" s="4">
        <f t="shared" si="817"/>
        <v>0</v>
      </c>
      <c r="X1040" s="4">
        <f t="shared" si="817"/>
        <v>137.44704999999999</v>
      </c>
      <c r="Y1040" s="4">
        <f t="shared" si="817"/>
        <v>0</v>
      </c>
      <c r="Z1040" s="4">
        <f t="shared" si="817"/>
        <v>137.44704999999999</v>
      </c>
      <c r="AA1040" s="4">
        <f t="shared" si="817"/>
        <v>0</v>
      </c>
      <c r="AB1040" s="4">
        <f t="shared" si="817"/>
        <v>137.44704999999999</v>
      </c>
      <c r="AC1040" s="4">
        <f t="shared" si="817"/>
        <v>0</v>
      </c>
      <c r="AD1040" s="4">
        <f t="shared" si="817"/>
        <v>137.44704999999999</v>
      </c>
      <c r="AE1040" s="4">
        <f t="shared" si="817"/>
        <v>0</v>
      </c>
      <c r="AF1040" s="4">
        <f t="shared" si="817"/>
        <v>0</v>
      </c>
      <c r="AG1040" s="4"/>
      <c r="AH1040" s="4">
        <f t="shared" ref="AH1040:AM1040" si="818">AH1041</f>
        <v>0</v>
      </c>
      <c r="AI1040" s="4">
        <f t="shared" si="818"/>
        <v>0</v>
      </c>
      <c r="AJ1040" s="4">
        <f t="shared" si="818"/>
        <v>0</v>
      </c>
      <c r="AK1040" s="4">
        <f t="shared" si="818"/>
        <v>0</v>
      </c>
      <c r="AL1040" s="4">
        <f t="shared" si="818"/>
        <v>0</v>
      </c>
      <c r="AM1040" s="4">
        <f t="shared" si="818"/>
        <v>0</v>
      </c>
    </row>
    <row r="1041" spans="1:39" ht="31.5" hidden="1" outlineLevel="7" x14ac:dyDescent="0.2">
      <c r="A1041" s="138" t="s">
        <v>490</v>
      </c>
      <c r="B1041" s="138" t="s">
        <v>508</v>
      </c>
      <c r="C1041" s="138" t="s">
        <v>510</v>
      </c>
      <c r="D1041" s="138" t="s">
        <v>92</v>
      </c>
      <c r="E1041" s="11" t="s">
        <v>93</v>
      </c>
      <c r="F1041" s="5"/>
      <c r="G1041" s="5"/>
      <c r="H1041" s="5"/>
      <c r="I1041" s="5"/>
      <c r="J1041" s="5"/>
      <c r="K1041" s="5"/>
      <c r="L1041" s="5"/>
      <c r="M1041" s="5"/>
      <c r="N1041" s="5"/>
      <c r="O1041" s="5"/>
      <c r="P1041" s="5"/>
      <c r="Q1041" s="5"/>
      <c r="R1041" s="5"/>
      <c r="S1041" s="5"/>
      <c r="T1041" s="16">
        <v>137.44704999999999</v>
      </c>
      <c r="U1041" s="5"/>
      <c r="V1041" s="5">
        <f>SUM(T1041:U1041)</f>
        <v>137.44704999999999</v>
      </c>
      <c r="W1041" s="5"/>
      <c r="X1041" s="5">
        <f>SUM(V1041:W1041)</f>
        <v>137.44704999999999</v>
      </c>
      <c r="Y1041" s="5"/>
      <c r="Z1041" s="5">
        <f>SUM(X1041:Y1041)</f>
        <v>137.44704999999999</v>
      </c>
      <c r="AA1041" s="5"/>
      <c r="AB1041" s="5">
        <f>SUM(Z1041:AA1041)</f>
        <v>137.44704999999999</v>
      </c>
      <c r="AC1041" s="5"/>
      <c r="AD1041" s="5">
        <f>SUM(AB1041:AC1041)</f>
        <v>137.44704999999999</v>
      </c>
      <c r="AE1041" s="5"/>
      <c r="AF1041" s="5"/>
      <c r="AG1041" s="5"/>
      <c r="AH1041" s="5"/>
      <c r="AI1041" s="5">
        <f>SUM(AG1041:AH1041)</f>
        <v>0</v>
      </c>
      <c r="AJ1041" s="5"/>
      <c r="AK1041" s="5">
        <f>SUM(AI1041:AJ1041)</f>
        <v>0</v>
      </c>
      <c r="AL1041" s="5"/>
      <c r="AM1041" s="5">
        <f>SUM(AK1041:AL1041)</f>
        <v>0</v>
      </c>
    </row>
    <row r="1042" spans="1:39" ht="63" hidden="1" outlineLevel="5" x14ac:dyDescent="0.2">
      <c r="A1042" s="137" t="s">
        <v>490</v>
      </c>
      <c r="B1042" s="137" t="s">
        <v>508</v>
      </c>
      <c r="C1042" s="137" t="s">
        <v>510</v>
      </c>
      <c r="D1042" s="137"/>
      <c r="E1042" s="13" t="s">
        <v>620</v>
      </c>
      <c r="F1042" s="4">
        <f>F1043</f>
        <v>0</v>
      </c>
      <c r="G1042" s="4">
        <f>G1043</f>
        <v>0</v>
      </c>
      <c r="H1042" s="4"/>
      <c r="I1042" s="4">
        <f>I1043</f>
        <v>0</v>
      </c>
      <c r="J1042" s="4">
        <f>J1043</f>
        <v>0</v>
      </c>
      <c r="K1042" s="4">
        <f>K1043</f>
        <v>0</v>
      </c>
      <c r="L1042" s="4"/>
      <c r="M1042" s="4">
        <f>M1043</f>
        <v>0</v>
      </c>
      <c r="N1042" s="4"/>
      <c r="O1042" s="4">
        <f>O1043</f>
        <v>0</v>
      </c>
      <c r="P1042" s="4">
        <f>P1043</f>
        <v>0</v>
      </c>
      <c r="Q1042" s="4"/>
      <c r="R1042" s="4">
        <f>R1043</f>
        <v>0</v>
      </c>
      <c r="S1042" s="4"/>
      <c r="T1042" s="4">
        <f t="shared" ref="T1042:AF1042" si="819">T1043</f>
        <v>2611.5025000000001</v>
      </c>
      <c r="U1042" s="4">
        <f t="shared" si="819"/>
        <v>0</v>
      </c>
      <c r="V1042" s="4">
        <f t="shared" si="819"/>
        <v>2611.5025000000001</v>
      </c>
      <c r="W1042" s="4">
        <f t="shared" si="819"/>
        <v>0</v>
      </c>
      <c r="X1042" s="4">
        <f t="shared" si="819"/>
        <v>2611.5025000000001</v>
      </c>
      <c r="Y1042" s="4">
        <f t="shared" si="819"/>
        <v>0</v>
      </c>
      <c r="Z1042" s="4">
        <f t="shared" si="819"/>
        <v>2611.5025000000001</v>
      </c>
      <c r="AA1042" s="4">
        <f t="shared" si="819"/>
        <v>0</v>
      </c>
      <c r="AB1042" s="4">
        <f t="shared" si="819"/>
        <v>2611.5025000000001</v>
      </c>
      <c r="AC1042" s="4">
        <f t="shared" si="819"/>
        <v>0</v>
      </c>
      <c r="AD1042" s="4">
        <f t="shared" si="819"/>
        <v>2611.5025000000001</v>
      </c>
      <c r="AE1042" s="4">
        <f t="shared" si="819"/>
        <v>0</v>
      </c>
      <c r="AF1042" s="4">
        <f t="shared" si="819"/>
        <v>0</v>
      </c>
      <c r="AG1042" s="4"/>
      <c r="AH1042" s="4">
        <f t="shared" ref="AH1042:AM1042" si="820">AH1043</f>
        <v>7095.4013599999998</v>
      </c>
      <c r="AI1042" s="4">
        <f t="shared" si="820"/>
        <v>7095.4013599999998</v>
      </c>
      <c r="AJ1042" s="4">
        <f t="shared" si="820"/>
        <v>0</v>
      </c>
      <c r="AK1042" s="4">
        <f t="shared" si="820"/>
        <v>7095.4013599999998</v>
      </c>
      <c r="AL1042" s="4">
        <f t="shared" si="820"/>
        <v>0</v>
      </c>
      <c r="AM1042" s="4">
        <f t="shared" si="820"/>
        <v>7095.4013599999998</v>
      </c>
    </row>
    <row r="1043" spans="1:39" ht="31.5" hidden="1" outlineLevel="7" x14ac:dyDescent="0.2">
      <c r="A1043" s="138" t="s">
        <v>490</v>
      </c>
      <c r="B1043" s="138" t="s">
        <v>508</v>
      </c>
      <c r="C1043" s="138" t="s">
        <v>510</v>
      </c>
      <c r="D1043" s="138" t="s">
        <v>92</v>
      </c>
      <c r="E1043" s="11" t="s">
        <v>93</v>
      </c>
      <c r="F1043" s="5"/>
      <c r="G1043" s="5"/>
      <c r="H1043" s="5"/>
      <c r="I1043" s="5"/>
      <c r="J1043" s="5"/>
      <c r="K1043" s="5"/>
      <c r="L1043" s="5"/>
      <c r="M1043" s="5"/>
      <c r="N1043" s="5"/>
      <c r="O1043" s="5"/>
      <c r="P1043" s="5"/>
      <c r="Q1043" s="5"/>
      <c r="R1043" s="5"/>
      <c r="S1043" s="5"/>
      <c r="T1043" s="5">
        <v>2611.5025000000001</v>
      </c>
      <c r="U1043" s="5"/>
      <c r="V1043" s="5">
        <f>SUM(T1043:U1043)</f>
        <v>2611.5025000000001</v>
      </c>
      <c r="W1043" s="5"/>
      <c r="X1043" s="5">
        <f>SUM(V1043:W1043)</f>
        <v>2611.5025000000001</v>
      </c>
      <c r="Y1043" s="5"/>
      <c r="Z1043" s="5">
        <f>SUM(X1043:Y1043)</f>
        <v>2611.5025000000001</v>
      </c>
      <c r="AA1043" s="5"/>
      <c r="AB1043" s="5">
        <f>SUM(Z1043:AA1043)</f>
        <v>2611.5025000000001</v>
      </c>
      <c r="AC1043" s="5"/>
      <c r="AD1043" s="5">
        <f>SUM(AB1043:AC1043)</f>
        <v>2611.5025000000001</v>
      </c>
      <c r="AE1043" s="5"/>
      <c r="AF1043" s="5"/>
      <c r="AG1043" s="5"/>
      <c r="AH1043" s="5">
        <v>7095.4013599999998</v>
      </c>
      <c r="AI1043" s="5">
        <f>SUM(AG1043:AH1043)</f>
        <v>7095.4013599999998</v>
      </c>
      <c r="AJ1043" s="5"/>
      <c r="AK1043" s="5">
        <f>SUM(AI1043:AJ1043)</f>
        <v>7095.4013599999998</v>
      </c>
      <c r="AL1043" s="5"/>
      <c r="AM1043" s="5">
        <f>SUM(AK1043:AL1043)</f>
        <v>7095.4013599999998</v>
      </c>
    </row>
    <row r="1044" spans="1:39" ht="47.25" hidden="1" outlineLevel="7" x14ac:dyDescent="0.2">
      <c r="A1044" s="137" t="s">
        <v>490</v>
      </c>
      <c r="B1044" s="137" t="s">
        <v>508</v>
      </c>
      <c r="C1044" s="137" t="s">
        <v>674</v>
      </c>
      <c r="D1044" s="137"/>
      <c r="E1044" s="13" t="s">
        <v>728</v>
      </c>
      <c r="F1044" s="5"/>
      <c r="G1044" s="5"/>
      <c r="H1044" s="5"/>
      <c r="I1044" s="5"/>
      <c r="J1044" s="5"/>
      <c r="K1044" s="5"/>
      <c r="L1044" s="5"/>
      <c r="M1044" s="4">
        <f t="shared" ref="M1044:S1044" si="821">M1045</f>
        <v>133.88365999999999</v>
      </c>
      <c r="N1044" s="4">
        <f t="shared" si="821"/>
        <v>133.88365999999999</v>
      </c>
      <c r="O1044" s="4">
        <f t="shared" si="821"/>
        <v>0</v>
      </c>
      <c r="P1044" s="4">
        <f t="shared" si="821"/>
        <v>0</v>
      </c>
      <c r="Q1044" s="4">
        <f t="shared" si="821"/>
        <v>133.88365999999999</v>
      </c>
      <c r="R1044" s="4">
        <f t="shared" si="821"/>
        <v>0</v>
      </c>
      <c r="S1044" s="4">
        <f t="shared" si="821"/>
        <v>133.88365999999999</v>
      </c>
      <c r="T1044" s="5"/>
      <c r="U1044" s="5"/>
      <c r="V1044" s="5"/>
      <c r="W1044" s="5"/>
      <c r="X1044" s="5"/>
      <c r="Y1044" s="4">
        <f t="shared" ref="Y1044:AD1044" si="822">Y1045</f>
        <v>143.01384999999999</v>
      </c>
      <c r="Z1044" s="4">
        <f t="shared" si="822"/>
        <v>143.01384999999999</v>
      </c>
      <c r="AA1044" s="4">
        <f t="shared" si="822"/>
        <v>0</v>
      </c>
      <c r="AB1044" s="4">
        <f t="shared" si="822"/>
        <v>143.01384999999999</v>
      </c>
      <c r="AC1044" s="4">
        <f t="shared" si="822"/>
        <v>0</v>
      </c>
      <c r="AD1044" s="4">
        <f t="shared" si="822"/>
        <v>143.01384999999999</v>
      </c>
      <c r="AE1044" s="5"/>
      <c r="AF1044" s="5"/>
      <c r="AG1044" s="5"/>
      <c r="AH1044" s="5"/>
      <c r="AI1044" s="5"/>
      <c r="AJ1044" s="4">
        <f>AJ1045</f>
        <v>0</v>
      </c>
      <c r="AK1044" s="4">
        <f>AK1045</f>
        <v>0</v>
      </c>
      <c r="AL1044" s="4">
        <f>AL1045</f>
        <v>0</v>
      </c>
      <c r="AM1044" s="4">
        <f>AM1045</f>
        <v>0</v>
      </c>
    </row>
    <row r="1045" spans="1:39" ht="31.5" hidden="1" outlineLevel="7" x14ac:dyDescent="0.2">
      <c r="A1045" s="138" t="s">
        <v>490</v>
      </c>
      <c r="B1045" s="138" t="s">
        <v>508</v>
      </c>
      <c r="C1045" s="138" t="s">
        <v>674</v>
      </c>
      <c r="D1045" s="138" t="s">
        <v>92</v>
      </c>
      <c r="E1045" s="11" t="s">
        <v>93</v>
      </c>
      <c r="F1045" s="5"/>
      <c r="G1045" s="5"/>
      <c r="H1045" s="5"/>
      <c r="I1045" s="5"/>
      <c r="J1045" s="5"/>
      <c r="K1045" s="5"/>
      <c r="L1045" s="5"/>
      <c r="M1045" s="5">
        <v>133.88365999999999</v>
      </c>
      <c r="N1045" s="5">
        <f>SUM(L1045:M1045)</f>
        <v>133.88365999999999</v>
      </c>
      <c r="O1045" s="5"/>
      <c r="P1045" s="5"/>
      <c r="Q1045" s="5">
        <f>SUM(N1045:P1045)</f>
        <v>133.88365999999999</v>
      </c>
      <c r="R1045" s="5"/>
      <c r="S1045" s="5">
        <f>SUM(Q1045:R1045)</f>
        <v>133.88365999999999</v>
      </c>
      <c r="T1045" s="5"/>
      <c r="U1045" s="5"/>
      <c r="V1045" s="5"/>
      <c r="W1045" s="5"/>
      <c r="X1045" s="5"/>
      <c r="Y1045" s="5">
        <v>143.01384999999999</v>
      </c>
      <c r="Z1045" s="5">
        <f>SUM(X1045:Y1045)</f>
        <v>143.01384999999999</v>
      </c>
      <c r="AA1045" s="5"/>
      <c r="AB1045" s="5">
        <f>SUM(Z1045:AA1045)</f>
        <v>143.01384999999999</v>
      </c>
      <c r="AC1045" s="5"/>
      <c r="AD1045" s="5">
        <f>SUM(AB1045:AC1045)</f>
        <v>143.01384999999999</v>
      </c>
      <c r="AE1045" s="5"/>
      <c r="AF1045" s="5"/>
      <c r="AG1045" s="5"/>
      <c r="AH1045" s="5"/>
      <c r="AI1045" s="5"/>
      <c r="AJ1045" s="5"/>
      <c r="AK1045" s="5">
        <f>SUM(AI1045:AJ1045)</f>
        <v>0</v>
      </c>
      <c r="AL1045" s="5"/>
      <c r="AM1045" s="5">
        <f>SUM(AK1045:AL1045)</f>
        <v>0</v>
      </c>
    </row>
    <row r="1046" spans="1:39" ht="47.25" hidden="1" outlineLevel="7" x14ac:dyDescent="0.2">
      <c r="A1046" s="137" t="s">
        <v>490</v>
      </c>
      <c r="B1046" s="137" t="s">
        <v>508</v>
      </c>
      <c r="C1046" s="137" t="s">
        <v>674</v>
      </c>
      <c r="D1046" s="137"/>
      <c r="E1046" s="13" t="s">
        <v>725</v>
      </c>
      <c r="F1046" s="5"/>
      <c r="G1046" s="5"/>
      <c r="H1046" s="5"/>
      <c r="I1046" s="4">
        <f>I1047</f>
        <v>2543.7894700000002</v>
      </c>
      <c r="J1046" s="5"/>
      <c r="K1046" s="5"/>
      <c r="L1046" s="4">
        <f>L1047</f>
        <v>2543.7894700000002</v>
      </c>
      <c r="M1046" s="5"/>
      <c r="N1046" s="4">
        <f t="shared" ref="N1046:S1046" si="823">N1047</f>
        <v>2543.7894700000002</v>
      </c>
      <c r="O1046" s="4">
        <f t="shared" si="823"/>
        <v>0</v>
      </c>
      <c r="P1046" s="4">
        <f t="shared" si="823"/>
        <v>0</v>
      </c>
      <c r="Q1046" s="4">
        <f t="shared" si="823"/>
        <v>2543.7894700000002</v>
      </c>
      <c r="R1046" s="4">
        <f t="shared" si="823"/>
        <v>0</v>
      </c>
      <c r="S1046" s="4">
        <f t="shared" si="823"/>
        <v>2543.7894700000002</v>
      </c>
      <c r="T1046" s="5"/>
      <c r="U1046" s="5"/>
      <c r="V1046" s="5"/>
      <c r="W1046" s="4">
        <f>W1047</f>
        <v>2717.26316</v>
      </c>
      <c r="X1046" s="4">
        <f>X1047</f>
        <v>2717.26316</v>
      </c>
      <c r="Y1046" s="5"/>
      <c r="Z1046" s="4">
        <f>Z1047</f>
        <v>2717.26316</v>
      </c>
      <c r="AA1046" s="4">
        <f>AA1047</f>
        <v>0</v>
      </c>
      <c r="AB1046" s="4">
        <f>AB1047</f>
        <v>2717.26316</v>
      </c>
      <c r="AC1046" s="4">
        <f>AC1047</f>
        <v>0</v>
      </c>
      <c r="AD1046" s="4">
        <f>AD1047</f>
        <v>2717.26316</v>
      </c>
      <c r="AE1046" s="5"/>
      <c r="AF1046" s="5"/>
      <c r="AG1046" s="5"/>
      <c r="AH1046" s="5"/>
      <c r="AI1046" s="5"/>
      <c r="AJ1046" s="4">
        <f>AJ1047</f>
        <v>0</v>
      </c>
      <c r="AK1046" s="4">
        <f>AK1047</f>
        <v>0</v>
      </c>
      <c r="AL1046" s="4">
        <f>AL1047</f>
        <v>0</v>
      </c>
      <c r="AM1046" s="4">
        <f>AM1047</f>
        <v>0</v>
      </c>
    </row>
    <row r="1047" spans="1:39" ht="31.5" hidden="1" outlineLevel="7" x14ac:dyDescent="0.2">
      <c r="A1047" s="138" t="s">
        <v>490</v>
      </c>
      <c r="B1047" s="138" t="s">
        <v>508</v>
      </c>
      <c r="C1047" s="138" t="s">
        <v>674</v>
      </c>
      <c r="D1047" s="138" t="s">
        <v>92</v>
      </c>
      <c r="E1047" s="11" t="s">
        <v>93</v>
      </c>
      <c r="F1047" s="5"/>
      <c r="G1047" s="5"/>
      <c r="H1047" s="5"/>
      <c r="I1047" s="5">
        <v>2543.7894700000002</v>
      </c>
      <c r="J1047" s="5"/>
      <c r="K1047" s="5"/>
      <c r="L1047" s="5">
        <f>SUM(H1047:K1047)</f>
        <v>2543.7894700000002</v>
      </c>
      <c r="M1047" s="5"/>
      <c r="N1047" s="5">
        <f>SUM(L1047:M1047)</f>
        <v>2543.7894700000002</v>
      </c>
      <c r="O1047" s="5"/>
      <c r="P1047" s="5"/>
      <c r="Q1047" s="5">
        <f>SUM(N1047:P1047)</f>
        <v>2543.7894700000002</v>
      </c>
      <c r="R1047" s="5"/>
      <c r="S1047" s="5">
        <f>SUM(Q1047:R1047)</f>
        <v>2543.7894700000002</v>
      </c>
      <c r="T1047" s="5"/>
      <c r="U1047" s="5"/>
      <c r="V1047" s="5"/>
      <c r="W1047" s="5">
        <v>2717.26316</v>
      </c>
      <c r="X1047" s="5">
        <f>SUM(V1047:W1047)</f>
        <v>2717.26316</v>
      </c>
      <c r="Y1047" s="5"/>
      <c r="Z1047" s="5">
        <f>SUM(X1047:Y1047)</f>
        <v>2717.26316</v>
      </c>
      <c r="AA1047" s="5"/>
      <c r="AB1047" s="5">
        <f>SUM(Z1047:AA1047)</f>
        <v>2717.26316</v>
      </c>
      <c r="AC1047" s="5"/>
      <c r="AD1047" s="5">
        <f>SUM(AB1047:AC1047)</f>
        <v>2717.26316</v>
      </c>
      <c r="AE1047" s="5"/>
      <c r="AF1047" s="5"/>
      <c r="AG1047" s="5"/>
      <c r="AH1047" s="5"/>
      <c r="AI1047" s="5"/>
      <c r="AJ1047" s="5"/>
      <c r="AK1047" s="5">
        <f>SUM(AI1047:AJ1047)</f>
        <v>0</v>
      </c>
      <c r="AL1047" s="5"/>
      <c r="AM1047" s="5">
        <f>SUM(AK1047:AL1047)</f>
        <v>0</v>
      </c>
    </row>
    <row r="1048" spans="1:39" ht="15.75" hidden="1" outlineLevel="1" x14ac:dyDescent="0.2">
      <c r="A1048" s="137" t="s">
        <v>490</v>
      </c>
      <c r="B1048" s="137" t="s">
        <v>511</v>
      </c>
      <c r="C1048" s="137"/>
      <c r="D1048" s="137"/>
      <c r="E1048" s="13" t="s">
        <v>512</v>
      </c>
      <c r="F1048" s="4">
        <f t="shared" ref="F1048:O1051" si="824">F1049</f>
        <v>5056.1000000000004</v>
      </c>
      <c r="G1048" s="4">
        <f t="shared" si="824"/>
        <v>0</v>
      </c>
      <c r="H1048" s="4">
        <f t="shared" si="824"/>
        <v>5056.1000000000004</v>
      </c>
      <c r="I1048" s="4">
        <f t="shared" si="824"/>
        <v>0</v>
      </c>
      <c r="J1048" s="4">
        <f t="shared" si="824"/>
        <v>0</v>
      </c>
      <c r="K1048" s="4">
        <f t="shared" si="824"/>
        <v>0</v>
      </c>
      <c r="L1048" s="4">
        <f t="shared" si="824"/>
        <v>5056.1000000000004</v>
      </c>
      <c r="M1048" s="4">
        <f t="shared" si="824"/>
        <v>0</v>
      </c>
      <c r="N1048" s="4">
        <f t="shared" si="824"/>
        <v>5056.1000000000004</v>
      </c>
      <c r="O1048" s="4">
        <f t="shared" si="824"/>
        <v>0</v>
      </c>
      <c r="P1048" s="4">
        <f t="shared" ref="P1048:Y1051" si="825">P1049</f>
        <v>0</v>
      </c>
      <c r="Q1048" s="4">
        <f t="shared" si="825"/>
        <v>5056.1000000000004</v>
      </c>
      <c r="R1048" s="4">
        <f t="shared" si="825"/>
        <v>0</v>
      </c>
      <c r="S1048" s="4">
        <f t="shared" si="825"/>
        <v>5056.1000000000004</v>
      </c>
      <c r="T1048" s="4">
        <f t="shared" si="825"/>
        <v>4130.3999999999996</v>
      </c>
      <c r="U1048" s="4">
        <f t="shared" si="825"/>
        <v>0</v>
      </c>
      <c r="V1048" s="4">
        <f t="shared" si="825"/>
        <v>4130.3999999999996</v>
      </c>
      <c r="W1048" s="4">
        <f t="shared" si="825"/>
        <v>0</v>
      </c>
      <c r="X1048" s="4">
        <f t="shared" si="825"/>
        <v>4130.3999999999996</v>
      </c>
      <c r="Y1048" s="4">
        <f t="shared" si="825"/>
        <v>0</v>
      </c>
      <c r="Z1048" s="4">
        <f t="shared" ref="Z1048:AI1051" si="826">Z1049</f>
        <v>4130.3999999999996</v>
      </c>
      <c r="AA1048" s="4">
        <f t="shared" si="826"/>
        <v>0</v>
      </c>
      <c r="AB1048" s="4">
        <f t="shared" si="826"/>
        <v>4130.3999999999996</v>
      </c>
      <c r="AC1048" s="4">
        <f t="shared" si="826"/>
        <v>0</v>
      </c>
      <c r="AD1048" s="4">
        <f t="shared" si="826"/>
        <v>4130.3999999999996</v>
      </c>
      <c r="AE1048" s="4">
        <f t="shared" si="826"/>
        <v>3898.7</v>
      </c>
      <c r="AF1048" s="4">
        <f t="shared" si="826"/>
        <v>0</v>
      </c>
      <c r="AG1048" s="4">
        <f t="shared" si="826"/>
        <v>3898.7</v>
      </c>
      <c r="AH1048" s="4">
        <f t="shared" si="826"/>
        <v>0</v>
      </c>
      <c r="AI1048" s="4">
        <f t="shared" si="826"/>
        <v>3898.7</v>
      </c>
      <c r="AJ1048" s="4">
        <f t="shared" ref="AJ1048:AM1051" si="827">AJ1049</f>
        <v>0</v>
      </c>
      <c r="AK1048" s="4">
        <f t="shared" si="827"/>
        <v>3898.7</v>
      </c>
      <c r="AL1048" s="4">
        <f t="shared" si="827"/>
        <v>0</v>
      </c>
      <c r="AM1048" s="4">
        <f t="shared" si="827"/>
        <v>3898.7</v>
      </c>
    </row>
    <row r="1049" spans="1:39" ht="31.5" hidden="1" outlineLevel="2" x14ac:dyDescent="0.2">
      <c r="A1049" s="137" t="s">
        <v>490</v>
      </c>
      <c r="B1049" s="137" t="s">
        <v>511</v>
      </c>
      <c r="C1049" s="137" t="s">
        <v>346</v>
      </c>
      <c r="D1049" s="137"/>
      <c r="E1049" s="13" t="s">
        <v>347</v>
      </c>
      <c r="F1049" s="4">
        <f t="shared" si="824"/>
        <v>5056.1000000000004</v>
      </c>
      <c r="G1049" s="4">
        <f t="shared" si="824"/>
        <v>0</v>
      </c>
      <c r="H1049" s="4">
        <f t="shared" si="824"/>
        <v>5056.1000000000004</v>
      </c>
      <c r="I1049" s="4">
        <f t="shared" si="824"/>
        <v>0</v>
      </c>
      <c r="J1049" s="4">
        <f t="shared" si="824"/>
        <v>0</v>
      </c>
      <c r="K1049" s="4">
        <f t="shared" si="824"/>
        <v>0</v>
      </c>
      <c r="L1049" s="4">
        <f t="shared" si="824"/>
        <v>5056.1000000000004</v>
      </c>
      <c r="M1049" s="4">
        <f t="shared" si="824"/>
        <v>0</v>
      </c>
      <c r="N1049" s="4">
        <f t="shared" si="824"/>
        <v>5056.1000000000004</v>
      </c>
      <c r="O1049" s="4">
        <f t="shared" si="824"/>
        <v>0</v>
      </c>
      <c r="P1049" s="4">
        <f t="shared" si="825"/>
        <v>0</v>
      </c>
      <c r="Q1049" s="4">
        <f t="shared" si="825"/>
        <v>5056.1000000000004</v>
      </c>
      <c r="R1049" s="4">
        <f t="shared" si="825"/>
        <v>0</v>
      </c>
      <c r="S1049" s="4">
        <f t="shared" si="825"/>
        <v>5056.1000000000004</v>
      </c>
      <c r="T1049" s="4">
        <f t="shared" si="825"/>
        <v>4130.3999999999996</v>
      </c>
      <c r="U1049" s="4">
        <f t="shared" si="825"/>
        <v>0</v>
      </c>
      <c r="V1049" s="4">
        <f t="shared" si="825"/>
        <v>4130.3999999999996</v>
      </c>
      <c r="W1049" s="4">
        <f t="shared" si="825"/>
        <v>0</v>
      </c>
      <c r="X1049" s="4">
        <f t="shared" si="825"/>
        <v>4130.3999999999996</v>
      </c>
      <c r="Y1049" s="4">
        <f t="shared" si="825"/>
        <v>0</v>
      </c>
      <c r="Z1049" s="4">
        <f t="shared" si="826"/>
        <v>4130.3999999999996</v>
      </c>
      <c r="AA1049" s="4">
        <f t="shared" si="826"/>
        <v>0</v>
      </c>
      <c r="AB1049" s="4">
        <f t="shared" si="826"/>
        <v>4130.3999999999996</v>
      </c>
      <c r="AC1049" s="4">
        <f t="shared" si="826"/>
        <v>0</v>
      </c>
      <c r="AD1049" s="4">
        <f t="shared" si="826"/>
        <v>4130.3999999999996</v>
      </c>
      <c r="AE1049" s="4">
        <f t="shared" si="826"/>
        <v>3898.7</v>
      </c>
      <c r="AF1049" s="4">
        <f t="shared" si="826"/>
        <v>0</v>
      </c>
      <c r="AG1049" s="4">
        <f t="shared" si="826"/>
        <v>3898.7</v>
      </c>
      <c r="AH1049" s="4">
        <f t="shared" si="826"/>
        <v>0</v>
      </c>
      <c r="AI1049" s="4">
        <f t="shared" si="826"/>
        <v>3898.7</v>
      </c>
      <c r="AJ1049" s="4">
        <f t="shared" si="827"/>
        <v>0</v>
      </c>
      <c r="AK1049" s="4">
        <f t="shared" si="827"/>
        <v>3898.7</v>
      </c>
      <c r="AL1049" s="4">
        <f t="shared" si="827"/>
        <v>0</v>
      </c>
      <c r="AM1049" s="4">
        <f t="shared" si="827"/>
        <v>3898.7</v>
      </c>
    </row>
    <row r="1050" spans="1:39" ht="31.5" hidden="1" outlineLevel="3" x14ac:dyDescent="0.2">
      <c r="A1050" s="137" t="s">
        <v>490</v>
      </c>
      <c r="B1050" s="137" t="s">
        <v>511</v>
      </c>
      <c r="C1050" s="137" t="s">
        <v>492</v>
      </c>
      <c r="D1050" s="137"/>
      <c r="E1050" s="13" t="s">
        <v>493</v>
      </c>
      <c r="F1050" s="4">
        <f t="shared" si="824"/>
        <v>5056.1000000000004</v>
      </c>
      <c r="G1050" s="4">
        <f t="shared" si="824"/>
        <v>0</v>
      </c>
      <c r="H1050" s="4">
        <f t="shared" si="824"/>
        <v>5056.1000000000004</v>
      </c>
      <c r="I1050" s="4">
        <f t="shared" si="824"/>
        <v>0</v>
      </c>
      <c r="J1050" s="4">
        <f t="shared" si="824"/>
        <v>0</v>
      </c>
      <c r="K1050" s="4">
        <f t="shared" si="824"/>
        <v>0</v>
      </c>
      <c r="L1050" s="4">
        <f t="shared" si="824"/>
        <v>5056.1000000000004</v>
      </c>
      <c r="M1050" s="4">
        <f t="shared" si="824"/>
        <v>0</v>
      </c>
      <c r="N1050" s="4">
        <f t="shared" si="824"/>
        <v>5056.1000000000004</v>
      </c>
      <c r="O1050" s="4">
        <f t="shared" si="824"/>
        <v>0</v>
      </c>
      <c r="P1050" s="4">
        <f t="shared" si="825"/>
        <v>0</v>
      </c>
      <c r="Q1050" s="4">
        <f t="shared" si="825"/>
        <v>5056.1000000000004</v>
      </c>
      <c r="R1050" s="4">
        <f t="shared" si="825"/>
        <v>0</v>
      </c>
      <c r="S1050" s="4">
        <f t="shared" si="825"/>
        <v>5056.1000000000004</v>
      </c>
      <c r="T1050" s="4">
        <f t="shared" si="825"/>
        <v>4130.3999999999996</v>
      </c>
      <c r="U1050" s="4">
        <f t="shared" si="825"/>
        <v>0</v>
      </c>
      <c r="V1050" s="4">
        <f t="shared" si="825"/>
        <v>4130.3999999999996</v>
      </c>
      <c r="W1050" s="4">
        <f t="shared" si="825"/>
        <v>0</v>
      </c>
      <c r="X1050" s="4">
        <f t="shared" si="825"/>
        <v>4130.3999999999996</v>
      </c>
      <c r="Y1050" s="4">
        <f t="shared" si="825"/>
        <v>0</v>
      </c>
      <c r="Z1050" s="4">
        <f t="shared" si="826"/>
        <v>4130.3999999999996</v>
      </c>
      <c r="AA1050" s="4">
        <f t="shared" si="826"/>
        <v>0</v>
      </c>
      <c r="AB1050" s="4">
        <f t="shared" si="826"/>
        <v>4130.3999999999996</v>
      </c>
      <c r="AC1050" s="4">
        <f t="shared" si="826"/>
        <v>0</v>
      </c>
      <c r="AD1050" s="4">
        <f t="shared" si="826"/>
        <v>4130.3999999999996</v>
      </c>
      <c r="AE1050" s="4">
        <f t="shared" si="826"/>
        <v>3898.7</v>
      </c>
      <c r="AF1050" s="4">
        <f t="shared" si="826"/>
        <v>0</v>
      </c>
      <c r="AG1050" s="4">
        <f t="shared" si="826"/>
        <v>3898.7</v>
      </c>
      <c r="AH1050" s="4">
        <f t="shared" si="826"/>
        <v>0</v>
      </c>
      <c r="AI1050" s="4">
        <f t="shared" si="826"/>
        <v>3898.7</v>
      </c>
      <c r="AJ1050" s="4">
        <f t="shared" si="827"/>
        <v>0</v>
      </c>
      <c r="AK1050" s="4">
        <f t="shared" si="827"/>
        <v>3898.7</v>
      </c>
      <c r="AL1050" s="4">
        <f t="shared" si="827"/>
        <v>0</v>
      </c>
      <c r="AM1050" s="4">
        <f t="shared" si="827"/>
        <v>3898.7</v>
      </c>
    </row>
    <row r="1051" spans="1:39" ht="31.5" hidden="1" outlineLevel="4" x14ac:dyDescent="0.2">
      <c r="A1051" s="137" t="s">
        <v>490</v>
      </c>
      <c r="B1051" s="137" t="s">
        <v>511</v>
      </c>
      <c r="C1051" s="137" t="s">
        <v>494</v>
      </c>
      <c r="D1051" s="137"/>
      <c r="E1051" s="13" t="s">
        <v>57</v>
      </c>
      <c r="F1051" s="4">
        <f t="shared" si="824"/>
        <v>5056.1000000000004</v>
      </c>
      <c r="G1051" s="4">
        <f t="shared" si="824"/>
        <v>0</v>
      </c>
      <c r="H1051" s="4">
        <f t="shared" si="824"/>
        <v>5056.1000000000004</v>
      </c>
      <c r="I1051" s="4">
        <f t="shared" si="824"/>
        <v>0</v>
      </c>
      <c r="J1051" s="4">
        <f t="shared" si="824"/>
        <v>0</v>
      </c>
      <c r="K1051" s="4">
        <f t="shared" si="824"/>
        <v>0</v>
      </c>
      <c r="L1051" s="4">
        <f t="shared" si="824"/>
        <v>5056.1000000000004</v>
      </c>
      <c r="M1051" s="4">
        <f t="shared" si="824"/>
        <v>0</v>
      </c>
      <c r="N1051" s="4">
        <f t="shared" si="824"/>
        <v>5056.1000000000004</v>
      </c>
      <c r="O1051" s="4">
        <f t="shared" si="824"/>
        <v>0</v>
      </c>
      <c r="P1051" s="4">
        <f t="shared" si="825"/>
        <v>0</v>
      </c>
      <c r="Q1051" s="4">
        <f t="shared" si="825"/>
        <v>5056.1000000000004</v>
      </c>
      <c r="R1051" s="4">
        <f t="shared" si="825"/>
        <v>0</v>
      </c>
      <c r="S1051" s="4">
        <f t="shared" si="825"/>
        <v>5056.1000000000004</v>
      </c>
      <c r="T1051" s="4">
        <f t="shared" si="825"/>
        <v>4130.3999999999996</v>
      </c>
      <c r="U1051" s="4">
        <f t="shared" si="825"/>
        <v>0</v>
      </c>
      <c r="V1051" s="4">
        <f t="shared" si="825"/>
        <v>4130.3999999999996</v>
      </c>
      <c r="W1051" s="4">
        <f t="shared" si="825"/>
        <v>0</v>
      </c>
      <c r="X1051" s="4">
        <f t="shared" si="825"/>
        <v>4130.3999999999996</v>
      </c>
      <c r="Y1051" s="4">
        <f t="shared" si="825"/>
        <v>0</v>
      </c>
      <c r="Z1051" s="4">
        <f t="shared" si="826"/>
        <v>4130.3999999999996</v>
      </c>
      <c r="AA1051" s="4">
        <f t="shared" si="826"/>
        <v>0</v>
      </c>
      <c r="AB1051" s="4">
        <f t="shared" si="826"/>
        <v>4130.3999999999996</v>
      </c>
      <c r="AC1051" s="4">
        <f t="shared" si="826"/>
        <v>0</v>
      </c>
      <c r="AD1051" s="4">
        <f t="shared" si="826"/>
        <v>4130.3999999999996</v>
      </c>
      <c r="AE1051" s="4">
        <f t="shared" si="826"/>
        <v>3898.7</v>
      </c>
      <c r="AF1051" s="4">
        <f t="shared" si="826"/>
        <v>0</v>
      </c>
      <c r="AG1051" s="4">
        <f t="shared" si="826"/>
        <v>3898.7</v>
      </c>
      <c r="AH1051" s="4">
        <f t="shared" si="826"/>
        <v>0</v>
      </c>
      <c r="AI1051" s="4">
        <f t="shared" si="826"/>
        <v>3898.7</v>
      </c>
      <c r="AJ1051" s="4">
        <f t="shared" si="827"/>
        <v>0</v>
      </c>
      <c r="AK1051" s="4">
        <f t="shared" si="827"/>
        <v>3898.7</v>
      </c>
      <c r="AL1051" s="4">
        <f t="shared" si="827"/>
        <v>0</v>
      </c>
      <c r="AM1051" s="4">
        <f t="shared" si="827"/>
        <v>3898.7</v>
      </c>
    </row>
    <row r="1052" spans="1:39" ht="15.75" hidden="1" outlineLevel="5" x14ac:dyDescent="0.2">
      <c r="A1052" s="137" t="s">
        <v>490</v>
      </c>
      <c r="B1052" s="137" t="s">
        <v>511</v>
      </c>
      <c r="C1052" s="137" t="s">
        <v>513</v>
      </c>
      <c r="D1052" s="137"/>
      <c r="E1052" s="13" t="s">
        <v>59</v>
      </c>
      <c r="F1052" s="4">
        <f t="shared" ref="F1052:AM1052" si="828">F1053+F1054+F1055</f>
        <v>5056.1000000000004</v>
      </c>
      <c r="G1052" s="4">
        <f t="shared" si="828"/>
        <v>0</v>
      </c>
      <c r="H1052" s="4">
        <f t="shared" si="828"/>
        <v>5056.1000000000004</v>
      </c>
      <c r="I1052" s="4">
        <f t="shared" si="828"/>
        <v>0</v>
      </c>
      <c r="J1052" s="4">
        <f t="shared" si="828"/>
        <v>0</v>
      </c>
      <c r="K1052" s="4">
        <f t="shared" si="828"/>
        <v>0</v>
      </c>
      <c r="L1052" s="4">
        <f t="shared" si="828"/>
        <v>5056.1000000000004</v>
      </c>
      <c r="M1052" s="4">
        <f t="shared" si="828"/>
        <v>0</v>
      </c>
      <c r="N1052" s="4">
        <f t="shared" si="828"/>
        <v>5056.1000000000004</v>
      </c>
      <c r="O1052" s="4">
        <f t="shared" si="828"/>
        <v>0</v>
      </c>
      <c r="P1052" s="4">
        <f t="shared" si="828"/>
        <v>0</v>
      </c>
      <c r="Q1052" s="4">
        <f t="shared" si="828"/>
        <v>5056.1000000000004</v>
      </c>
      <c r="R1052" s="4">
        <f t="shared" si="828"/>
        <v>0</v>
      </c>
      <c r="S1052" s="4">
        <f t="shared" si="828"/>
        <v>5056.1000000000004</v>
      </c>
      <c r="T1052" s="4">
        <f t="shared" si="828"/>
        <v>4130.3999999999996</v>
      </c>
      <c r="U1052" s="4">
        <f t="shared" si="828"/>
        <v>0</v>
      </c>
      <c r="V1052" s="4">
        <f t="shared" si="828"/>
        <v>4130.3999999999996</v>
      </c>
      <c r="W1052" s="4">
        <f t="shared" si="828"/>
        <v>0</v>
      </c>
      <c r="X1052" s="4">
        <f t="shared" si="828"/>
        <v>4130.3999999999996</v>
      </c>
      <c r="Y1052" s="4">
        <f t="shared" si="828"/>
        <v>0</v>
      </c>
      <c r="Z1052" s="4">
        <f t="shared" si="828"/>
        <v>4130.3999999999996</v>
      </c>
      <c r="AA1052" s="4">
        <f t="shared" si="828"/>
        <v>0</v>
      </c>
      <c r="AB1052" s="4">
        <f t="shared" si="828"/>
        <v>4130.3999999999996</v>
      </c>
      <c r="AC1052" s="4">
        <f t="shared" si="828"/>
        <v>0</v>
      </c>
      <c r="AD1052" s="4">
        <f t="shared" si="828"/>
        <v>4130.3999999999996</v>
      </c>
      <c r="AE1052" s="4">
        <f t="shared" si="828"/>
        <v>3898.7</v>
      </c>
      <c r="AF1052" s="4">
        <f t="shared" si="828"/>
        <v>0</v>
      </c>
      <c r="AG1052" s="4">
        <f t="shared" si="828"/>
        <v>3898.7</v>
      </c>
      <c r="AH1052" s="4">
        <f t="shared" si="828"/>
        <v>0</v>
      </c>
      <c r="AI1052" s="4">
        <f t="shared" si="828"/>
        <v>3898.7</v>
      </c>
      <c r="AJ1052" s="4">
        <f t="shared" si="828"/>
        <v>0</v>
      </c>
      <c r="AK1052" s="4">
        <f t="shared" si="828"/>
        <v>3898.7</v>
      </c>
      <c r="AL1052" s="4">
        <f t="shared" si="828"/>
        <v>0</v>
      </c>
      <c r="AM1052" s="4">
        <f t="shared" si="828"/>
        <v>3898.7</v>
      </c>
    </row>
    <row r="1053" spans="1:39" ht="63" hidden="1" outlineLevel="7" x14ac:dyDescent="0.2">
      <c r="A1053" s="138" t="s">
        <v>490</v>
      </c>
      <c r="B1053" s="138" t="s">
        <v>511</v>
      </c>
      <c r="C1053" s="138" t="s">
        <v>513</v>
      </c>
      <c r="D1053" s="138" t="s">
        <v>8</v>
      </c>
      <c r="E1053" s="11" t="s">
        <v>9</v>
      </c>
      <c r="F1053" s="5">
        <v>4876.5</v>
      </c>
      <c r="G1053" s="5"/>
      <c r="H1053" s="5">
        <f>SUM(F1053:G1053)</f>
        <v>4876.5</v>
      </c>
      <c r="I1053" s="5"/>
      <c r="J1053" s="5"/>
      <c r="K1053" s="5">
        <v>-7.31053</v>
      </c>
      <c r="L1053" s="5">
        <f>SUM(H1053:K1053)</f>
        <v>4869.1894700000003</v>
      </c>
      <c r="M1053" s="5"/>
      <c r="N1053" s="5">
        <f>SUM(L1053:M1053)</f>
        <v>4869.1894700000003</v>
      </c>
      <c r="O1053" s="5"/>
      <c r="P1053" s="5"/>
      <c r="Q1053" s="5">
        <f>SUM(N1053:P1053)</f>
        <v>4869.1894700000003</v>
      </c>
      <c r="R1053" s="5"/>
      <c r="S1053" s="5">
        <f>SUM(Q1053:R1053)</f>
        <v>4869.1894700000003</v>
      </c>
      <c r="T1053" s="5">
        <v>3966.7</v>
      </c>
      <c r="U1053" s="5"/>
      <c r="V1053" s="5">
        <f>SUM(T1053:U1053)</f>
        <v>3966.7</v>
      </c>
      <c r="W1053" s="5"/>
      <c r="X1053" s="5">
        <f>SUM(V1053:W1053)</f>
        <v>3966.7</v>
      </c>
      <c r="Y1053" s="5"/>
      <c r="Z1053" s="5">
        <f>SUM(X1053:Y1053)</f>
        <v>3966.7</v>
      </c>
      <c r="AA1053" s="5"/>
      <c r="AB1053" s="5">
        <f>SUM(Z1053:AA1053)</f>
        <v>3966.7</v>
      </c>
      <c r="AC1053" s="5"/>
      <c r="AD1053" s="5">
        <f>SUM(AB1053:AC1053)</f>
        <v>3966.7</v>
      </c>
      <c r="AE1053" s="5">
        <v>3735</v>
      </c>
      <c r="AF1053" s="5"/>
      <c r="AG1053" s="5">
        <f>SUM(AE1053:AF1053)</f>
        <v>3735</v>
      </c>
      <c r="AH1053" s="5"/>
      <c r="AI1053" s="5">
        <f>SUM(AG1053:AH1053)</f>
        <v>3735</v>
      </c>
      <c r="AJ1053" s="5"/>
      <c r="AK1053" s="5">
        <f>SUM(AI1053:AJ1053)</f>
        <v>3735</v>
      </c>
      <c r="AL1053" s="5"/>
      <c r="AM1053" s="5">
        <f>SUM(AK1053:AL1053)</f>
        <v>3735</v>
      </c>
    </row>
    <row r="1054" spans="1:39" ht="31.5" hidden="1" outlineLevel="7" x14ac:dyDescent="0.2">
      <c r="A1054" s="138" t="s">
        <v>490</v>
      </c>
      <c r="B1054" s="138" t="s">
        <v>511</v>
      </c>
      <c r="C1054" s="138" t="s">
        <v>513</v>
      </c>
      <c r="D1054" s="138" t="s">
        <v>11</v>
      </c>
      <c r="E1054" s="11" t="s">
        <v>12</v>
      </c>
      <c r="F1054" s="5">
        <v>178.6</v>
      </c>
      <c r="G1054" s="5"/>
      <c r="H1054" s="5">
        <f>SUM(F1054:G1054)</f>
        <v>178.6</v>
      </c>
      <c r="I1054" s="5"/>
      <c r="J1054" s="5"/>
      <c r="K1054" s="5">
        <v>7.31053</v>
      </c>
      <c r="L1054" s="5">
        <f>SUM(H1054:K1054)</f>
        <v>185.91052999999999</v>
      </c>
      <c r="M1054" s="5"/>
      <c r="N1054" s="5">
        <f>SUM(L1054:M1054)</f>
        <v>185.91052999999999</v>
      </c>
      <c r="O1054" s="5"/>
      <c r="P1054" s="5"/>
      <c r="Q1054" s="5">
        <f>SUM(N1054:P1054)</f>
        <v>185.91052999999999</v>
      </c>
      <c r="R1054" s="5"/>
      <c r="S1054" s="5">
        <f>SUM(Q1054:R1054)</f>
        <v>185.91052999999999</v>
      </c>
      <c r="T1054" s="5">
        <v>163.69999999999999</v>
      </c>
      <c r="U1054" s="5"/>
      <c r="V1054" s="5">
        <f>SUM(T1054:U1054)</f>
        <v>163.69999999999999</v>
      </c>
      <c r="W1054" s="5"/>
      <c r="X1054" s="5">
        <f>SUM(V1054:W1054)</f>
        <v>163.69999999999999</v>
      </c>
      <c r="Y1054" s="5"/>
      <c r="Z1054" s="5">
        <f>SUM(X1054:Y1054)</f>
        <v>163.69999999999999</v>
      </c>
      <c r="AA1054" s="5"/>
      <c r="AB1054" s="5">
        <f>SUM(Z1054:AA1054)</f>
        <v>163.69999999999999</v>
      </c>
      <c r="AC1054" s="5"/>
      <c r="AD1054" s="5">
        <f>SUM(AB1054:AC1054)</f>
        <v>163.69999999999999</v>
      </c>
      <c r="AE1054" s="5">
        <v>163.69999999999999</v>
      </c>
      <c r="AF1054" s="5"/>
      <c r="AG1054" s="5">
        <f>SUM(AE1054:AF1054)</f>
        <v>163.69999999999999</v>
      </c>
      <c r="AH1054" s="5"/>
      <c r="AI1054" s="5">
        <f>SUM(AG1054:AH1054)</f>
        <v>163.69999999999999</v>
      </c>
      <c r="AJ1054" s="5"/>
      <c r="AK1054" s="5">
        <f>SUM(AI1054:AJ1054)</f>
        <v>163.69999999999999</v>
      </c>
      <c r="AL1054" s="5"/>
      <c r="AM1054" s="5">
        <f>SUM(AK1054:AL1054)</f>
        <v>163.69999999999999</v>
      </c>
    </row>
    <row r="1055" spans="1:39" ht="15.75" hidden="1" outlineLevel="7" x14ac:dyDescent="0.2">
      <c r="A1055" s="138" t="s">
        <v>490</v>
      </c>
      <c r="B1055" s="138" t="s">
        <v>511</v>
      </c>
      <c r="C1055" s="138" t="s">
        <v>513</v>
      </c>
      <c r="D1055" s="138" t="s">
        <v>27</v>
      </c>
      <c r="E1055" s="11" t="s">
        <v>28</v>
      </c>
      <c r="F1055" s="5">
        <v>1</v>
      </c>
      <c r="G1055" s="5"/>
      <c r="H1055" s="5">
        <f>SUM(F1055:G1055)</f>
        <v>1</v>
      </c>
      <c r="I1055" s="5"/>
      <c r="J1055" s="5"/>
      <c r="K1055" s="5"/>
      <c r="L1055" s="5">
        <f>SUM(H1055:K1055)</f>
        <v>1</v>
      </c>
      <c r="M1055" s="5"/>
      <c r="N1055" s="5">
        <f>SUM(L1055:M1055)</f>
        <v>1</v>
      </c>
      <c r="O1055" s="5"/>
      <c r="P1055" s="5"/>
      <c r="Q1055" s="5">
        <f>SUM(N1055:P1055)</f>
        <v>1</v>
      </c>
      <c r="R1055" s="5"/>
      <c r="S1055" s="5">
        <f>SUM(Q1055:R1055)</f>
        <v>1</v>
      </c>
      <c r="T1055" s="5"/>
      <c r="U1055" s="5"/>
      <c r="V1055" s="5"/>
      <c r="W1055" s="5"/>
      <c r="X1055" s="5">
        <f>SUM(V1055:W1055)</f>
        <v>0</v>
      </c>
      <c r="Y1055" s="5"/>
      <c r="Z1055" s="5">
        <f>SUM(X1055:Y1055)</f>
        <v>0</v>
      </c>
      <c r="AA1055" s="5"/>
      <c r="AB1055" s="5">
        <f>SUM(Z1055:AA1055)</f>
        <v>0</v>
      </c>
      <c r="AC1055" s="5"/>
      <c r="AD1055" s="5">
        <f>SUM(AB1055:AC1055)</f>
        <v>0</v>
      </c>
      <c r="AE1055" s="5"/>
      <c r="AF1055" s="5"/>
      <c r="AG1055" s="5"/>
      <c r="AH1055" s="5"/>
      <c r="AI1055" s="5">
        <f>SUM(AG1055:AH1055)</f>
        <v>0</v>
      </c>
      <c r="AJ1055" s="5"/>
      <c r="AK1055" s="5">
        <f>SUM(AI1055:AJ1055)</f>
        <v>0</v>
      </c>
      <c r="AL1055" s="5"/>
      <c r="AM1055" s="5">
        <f>SUM(AK1055:AL1055)</f>
        <v>0</v>
      </c>
    </row>
    <row r="1056" spans="1:39" ht="15.75" outlineLevel="7" x14ac:dyDescent="0.2">
      <c r="A1056" s="138"/>
      <c r="B1056" s="138"/>
      <c r="C1056" s="138"/>
      <c r="D1056" s="138"/>
      <c r="E1056" s="11"/>
      <c r="F1056" s="5"/>
      <c r="G1056" s="5"/>
      <c r="H1056" s="5"/>
      <c r="I1056" s="5"/>
      <c r="J1056" s="5"/>
      <c r="K1056" s="5"/>
      <c r="L1056" s="5"/>
      <c r="M1056" s="5"/>
      <c r="N1056" s="5"/>
      <c r="O1056" s="5"/>
      <c r="P1056" s="5"/>
      <c r="Q1056" s="5"/>
      <c r="R1056" s="5"/>
      <c r="S1056" s="5"/>
      <c r="T1056" s="5"/>
      <c r="U1056" s="5"/>
      <c r="V1056" s="5"/>
      <c r="W1056" s="5"/>
      <c r="X1056" s="5"/>
      <c r="Y1056" s="5"/>
      <c r="Z1056" s="5"/>
      <c r="AA1056" s="5"/>
      <c r="AB1056" s="5"/>
      <c r="AC1056" s="5"/>
      <c r="AD1056" s="5"/>
      <c r="AE1056" s="5"/>
      <c r="AF1056" s="5"/>
      <c r="AG1056" s="5"/>
      <c r="AH1056" s="5"/>
      <c r="AI1056" s="5"/>
      <c r="AJ1056" s="5"/>
      <c r="AK1056" s="5"/>
      <c r="AL1056" s="5"/>
      <c r="AM1056" s="5"/>
    </row>
    <row r="1057" spans="1:39" ht="31.5" x14ac:dyDescent="0.2">
      <c r="A1057" s="137" t="s">
        <v>514</v>
      </c>
      <c r="B1057" s="137"/>
      <c r="C1057" s="137"/>
      <c r="D1057" s="137"/>
      <c r="E1057" s="13" t="s">
        <v>515</v>
      </c>
      <c r="F1057" s="4">
        <f t="shared" ref="F1057:AM1057" si="829">F1059+F1069+F1094</f>
        <v>128431.79999999999</v>
      </c>
      <c r="G1057" s="4">
        <f t="shared" si="829"/>
        <v>36.200000000000003</v>
      </c>
      <c r="H1057" s="4">
        <f t="shared" si="829"/>
        <v>128468</v>
      </c>
      <c r="I1057" s="4">
        <f t="shared" si="829"/>
        <v>0</v>
      </c>
      <c r="J1057" s="4">
        <f t="shared" si="829"/>
        <v>0</v>
      </c>
      <c r="K1057" s="4">
        <f t="shared" si="829"/>
        <v>0</v>
      </c>
      <c r="L1057" s="4">
        <f t="shared" si="829"/>
        <v>128468</v>
      </c>
      <c r="M1057" s="4">
        <f t="shared" si="829"/>
        <v>0</v>
      </c>
      <c r="N1057" s="4">
        <f t="shared" si="829"/>
        <v>128468</v>
      </c>
      <c r="O1057" s="4">
        <f t="shared" si="829"/>
        <v>8.8000000000000007</v>
      </c>
      <c r="P1057" s="4">
        <f t="shared" si="829"/>
        <v>54828.089509999998</v>
      </c>
      <c r="Q1057" s="4">
        <f t="shared" si="829"/>
        <v>183304.88950999998</v>
      </c>
      <c r="R1057" s="4">
        <f t="shared" si="829"/>
        <v>-44425.493629999997</v>
      </c>
      <c r="S1057" s="4">
        <f t="shared" si="829"/>
        <v>138879.39588</v>
      </c>
      <c r="T1057" s="4">
        <f t="shared" si="829"/>
        <v>181461.69999999998</v>
      </c>
      <c r="U1057" s="4">
        <f t="shared" si="829"/>
        <v>0</v>
      </c>
      <c r="V1057" s="4">
        <f t="shared" si="829"/>
        <v>181461.69999999998</v>
      </c>
      <c r="W1057" s="4">
        <f t="shared" si="829"/>
        <v>0</v>
      </c>
      <c r="X1057" s="4">
        <f t="shared" si="829"/>
        <v>181461.69999999998</v>
      </c>
      <c r="Y1057" s="4">
        <f t="shared" si="829"/>
        <v>-1383.01385</v>
      </c>
      <c r="Z1057" s="4">
        <f t="shared" si="829"/>
        <v>180078.68614999999</v>
      </c>
      <c r="AA1057" s="4">
        <f t="shared" si="829"/>
        <v>7.6000000000000005</v>
      </c>
      <c r="AB1057" s="4">
        <f t="shared" si="829"/>
        <v>180086.28615</v>
      </c>
      <c r="AC1057" s="4">
        <f t="shared" si="829"/>
        <v>-36093.333339999997</v>
      </c>
      <c r="AD1057" s="4">
        <f t="shared" si="829"/>
        <v>143992.95280999999</v>
      </c>
      <c r="AE1057" s="4">
        <f t="shared" si="829"/>
        <v>217621</v>
      </c>
      <c r="AF1057" s="4">
        <f t="shared" si="829"/>
        <v>0</v>
      </c>
      <c r="AG1057" s="4">
        <f t="shared" si="829"/>
        <v>217621</v>
      </c>
      <c r="AH1057" s="4">
        <f t="shared" si="829"/>
        <v>0</v>
      </c>
      <c r="AI1057" s="4">
        <f t="shared" si="829"/>
        <v>217621</v>
      </c>
      <c r="AJ1057" s="4">
        <f t="shared" si="829"/>
        <v>7.5200000000000005</v>
      </c>
      <c r="AK1057" s="4">
        <f t="shared" si="829"/>
        <v>217628.52</v>
      </c>
      <c r="AL1057" s="4">
        <f t="shared" si="829"/>
        <v>-14000</v>
      </c>
      <c r="AM1057" s="4">
        <f t="shared" si="829"/>
        <v>203628.52</v>
      </c>
    </row>
    <row r="1058" spans="1:39" ht="15.75" collapsed="1" x14ac:dyDescent="0.2">
      <c r="A1058" s="137" t="s">
        <v>514</v>
      </c>
      <c r="B1058" s="137" t="s">
        <v>552</v>
      </c>
      <c r="C1058" s="137"/>
      <c r="D1058" s="137"/>
      <c r="E1058" s="8" t="s">
        <v>536</v>
      </c>
      <c r="F1058" s="4">
        <f t="shared" ref="F1058:AM1058" si="830">F1059+F1069</f>
        <v>128280.9</v>
      </c>
      <c r="G1058" s="4">
        <f t="shared" si="830"/>
        <v>36.200000000000003</v>
      </c>
      <c r="H1058" s="4">
        <f t="shared" si="830"/>
        <v>128317.1</v>
      </c>
      <c r="I1058" s="4">
        <f t="shared" si="830"/>
        <v>0</v>
      </c>
      <c r="J1058" s="4">
        <f t="shared" si="830"/>
        <v>0</v>
      </c>
      <c r="K1058" s="4">
        <f t="shared" si="830"/>
        <v>0</v>
      </c>
      <c r="L1058" s="4">
        <f t="shared" si="830"/>
        <v>128317.1</v>
      </c>
      <c r="M1058" s="4">
        <f t="shared" si="830"/>
        <v>0</v>
      </c>
      <c r="N1058" s="4">
        <f t="shared" si="830"/>
        <v>128317.1</v>
      </c>
      <c r="O1058" s="4">
        <f t="shared" si="830"/>
        <v>8.8000000000000007</v>
      </c>
      <c r="P1058" s="4">
        <f t="shared" si="830"/>
        <v>54828.089509999998</v>
      </c>
      <c r="Q1058" s="4">
        <f t="shared" si="830"/>
        <v>183153.98950999998</v>
      </c>
      <c r="R1058" s="4">
        <f t="shared" si="830"/>
        <v>-44425.493629999997</v>
      </c>
      <c r="S1058" s="4">
        <f t="shared" si="830"/>
        <v>138728.49588</v>
      </c>
      <c r="T1058" s="4">
        <f t="shared" si="830"/>
        <v>181310.8</v>
      </c>
      <c r="U1058" s="4">
        <f t="shared" si="830"/>
        <v>0</v>
      </c>
      <c r="V1058" s="4">
        <f t="shared" si="830"/>
        <v>181310.8</v>
      </c>
      <c r="W1058" s="4">
        <f t="shared" si="830"/>
        <v>0</v>
      </c>
      <c r="X1058" s="4">
        <f t="shared" si="830"/>
        <v>181310.8</v>
      </c>
      <c r="Y1058" s="4">
        <f t="shared" si="830"/>
        <v>-1383.01385</v>
      </c>
      <c r="Z1058" s="4">
        <f t="shared" si="830"/>
        <v>179927.78615</v>
      </c>
      <c r="AA1058" s="4">
        <f t="shared" si="830"/>
        <v>7.6000000000000005</v>
      </c>
      <c r="AB1058" s="4">
        <f t="shared" si="830"/>
        <v>179935.38615000001</v>
      </c>
      <c r="AC1058" s="4">
        <f t="shared" si="830"/>
        <v>-36093.333339999997</v>
      </c>
      <c r="AD1058" s="4">
        <f t="shared" si="830"/>
        <v>143842.05280999999</v>
      </c>
      <c r="AE1058" s="4">
        <f t="shared" si="830"/>
        <v>217470.1</v>
      </c>
      <c r="AF1058" s="4">
        <f t="shared" si="830"/>
        <v>0</v>
      </c>
      <c r="AG1058" s="4">
        <f t="shared" si="830"/>
        <v>217470.1</v>
      </c>
      <c r="AH1058" s="4">
        <f t="shared" si="830"/>
        <v>0</v>
      </c>
      <c r="AI1058" s="4">
        <f t="shared" si="830"/>
        <v>217470.1</v>
      </c>
      <c r="AJ1058" s="4">
        <f t="shared" si="830"/>
        <v>7.5200000000000005</v>
      </c>
      <c r="AK1058" s="4">
        <f t="shared" si="830"/>
        <v>217477.62</v>
      </c>
      <c r="AL1058" s="4">
        <f t="shared" si="830"/>
        <v>-14000</v>
      </c>
      <c r="AM1058" s="4">
        <f t="shared" si="830"/>
        <v>203477.62</v>
      </c>
    </row>
    <row r="1059" spans="1:39" ht="31.5" hidden="1" outlineLevel="1" x14ac:dyDescent="0.2">
      <c r="A1059" s="137" t="s">
        <v>514</v>
      </c>
      <c r="B1059" s="137" t="s">
        <v>2</v>
      </c>
      <c r="C1059" s="137"/>
      <c r="D1059" s="137"/>
      <c r="E1059" s="13" t="s">
        <v>3</v>
      </c>
      <c r="F1059" s="4">
        <f t="shared" ref="F1059:O1061" si="831">F1060</f>
        <v>23109.000000000004</v>
      </c>
      <c r="G1059" s="4">
        <f t="shared" si="831"/>
        <v>0</v>
      </c>
      <c r="H1059" s="4">
        <f t="shared" si="831"/>
        <v>23109.000000000004</v>
      </c>
      <c r="I1059" s="4">
        <f t="shared" si="831"/>
        <v>0</v>
      </c>
      <c r="J1059" s="4">
        <f t="shared" si="831"/>
        <v>0</v>
      </c>
      <c r="K1059" s="4">
        <f t="shared" si="831"/>
        <v>0</v>
      </c>
      <c r="L1059" s="4">
        <f t="shared" si="831"/>
        <v>23109.000000000004</v>
      </c>
      <c r="M1059" s="4">
        <f t="shared" si="831"/>
        <v>0</v>
      </c>
      <c r="N1059" s="4">
        <f t="shared" si="831"/>
        <v>23109.000000000004</v>
      </c>
      <c r="O1059" s="4">
        <f t="shared" si="831"/>
        <v>1.8</v>
      </c>
      <c r="P1059" s="4">
        <f t="shared" ref="P1059:Y1061" si="832">P1060</f>
        <v>0</v>
      </c>
      <c r="Q1059" s="4">
        <f t="shared" si="832"/>
        <v>23110.800000000003</v>
      </c>
      <c r="R1059" s="4">
        <f t="shared" si="832"/>
        <v>0</v>
      </c>
      <c r="S1059" s="4">
        <f t="shared" si="832"/>
        <v>23110.800000000003</v>
      </c>
      <c r="T1059" s="4">
        <f t="shared" si="832"/>
        <v>21598.9</v>
      </c>
      <c r="U1059" s="4">
        <f t="shared" si="832"/>
        <v>0</v>
      </c>
      <c r="V1059" s="4">
        <f t="shared" si="832"/>
        <v>21598.9</v>
      </c>
      <c r="W1059" s="4">
        <f t="shared" si="832"/>
        <v>0</v>
      </c>
      <c r="X1059" s="4">
        <f t="shared" si="832"/>
        <v>21598.9</v>
      </c>
      <c r="Y1059" s="4">
        <f t="shared" si="832"/>
        <v>0</v>
      </c>
      <c r="Z1059" s="4">
        <f t="shared" ref="Z1059:AI1061" si="833">Z1060</f>
        <v>21598.9</v>
      </c>
      <c r="AA1059" s="4">
        <f t="shared" si="833"/>
        <v>0</v>
      </c>
      <c r="AB1059" s="4">
        <f t="shared" si="833"/>
        <v>21598.9</v>
      </c>
      <c r="AC1059" s="4">
        <f t="shared" si="833"/>
        <v>0</v>
      </c>
      <c r="AD1059" s="4">
        <f t="shared" si="833"/>
        <v>21598.9</v>
      </c>
      <c r="AE1059" s="4">
        <f t="shared" si="833"/>
        <v>21276.399999999998</v>
      </c>
      <c r="AF1059" s="4">
        <f t="shared" si="833"/>
        <v>0</v>
      </c>
      <c r="AG1059" s="4">
        <f t="shared" si="833"/>
        <v>21276.399999999998</v>
      </c>
      <c r="AH1059" s="4">
        <f t="shared" si="833"/>
        <v>0</v>
      </c>
      <c r="AI1059" s="4">
        <f t="shared" si="833"/>
        <v>21276.399999999998</v>
      </c>
      <c r="AJ1059" s="4">
        <f t="shared" ref="AJ1059:AM1061" si="834">AJ1060</f>
        <v>0</v>
      </c>
      <c r="AK1059" s="4">
        <f t="shared" si="834"/>
        <v>21276.399999999998</v>
      </c>
      <c r="AL1059" s="4">
        <f t="shared" si="834"/>
        <v>0</v>
      </c>
      <c r="AM1059" s="4">
        <f t="shared" si="834"/>
        <v>21276.399999999998</v>
      </c>
    </row>
    <row r="1060" spans="1:39" ht="31.5" hidden="1" outlineLevel="2" x14ac:dyDescent="0.2">
      <c r="A1060" s="137" t="s">
        <v>514</v>
      </c>
      <c r="B1060" s="137" t="s">
        <v>2</v>
      </c>
      <c r="C1060" s="137" t="s">
        <v>52</v>
      </c>
      <c r="D1060" s="137"/>
      <c r="E1060" s="13" t="s">
        <v>53</v>
      </c>
      <c r="F1060" s="4">
        <f t="shared" si="831"/>
        <v>23109.000000000004</v>
      </c>
      <c r="G1060" s="4">
        <f t="shared" si="831"/>
        <v>0</v>
      </c>
      <c r="H1060" s="4">
        <f t="shared" si="831"/>
        <v>23109.000000000004</v>
      </c>
      <c r="I1060" s="4">
        <f t="shared" si="831"/>
        <v>0</v>
      </c>
      <c r="J1060" s="4">
        <f t="shared" si="831"/>
        <v>0</v>
      </c>
      <c r="K1060" s="4">
        <f t="shared" si="831"/>
        <v>0</v>
      </c>
      <c r="L1060" s="4">
        <f t="shared" si="831"/>
        <v>23109.000000000004</v>
      </c>
      <c r="M1060" s="4">
        <f t="shared" si="831"/>
        <v>0</v>
      </c>
      <c r="N1060" s="4">
        <f t="shared" si="831"/>
        <v>23109.000000000004</v>
      </c>
      <c r="O1060" s="4">
        <f t="shared" si="831"/>
        <v>1.8</v>
      </c>
      <c r="P1060" s="4">
        <f t="shared" si="832"/>
        <v>0</v>
      </c>
      <c r="Q1060" s="4">
        <f t="shared" si="832"/>
        <v>23110.800000000003</v>
      </c>
      <c r="R1060" s="4">
        <f t="shared" si="832"/>
        <v>0</v>
      </c>
      <c r="S1060" s="4">
        <f t="shared" si="832"/>
        <v>23110.800000000003</v>
      </c>
      <c r="T1060" s="4">
        <f t="shared" si="832"/>
        <v>21598.9</v>
      </c>
      <c r="U1060" s="4">
        <f t="shared" si="832"/>
        <v>0</v>
      </c>
      <c r="V1060" s="4">
        <f t="shared" si="832"/>
        <v>21598.9</v>
      </c>
      <c r="W1060" s="4">
        <f t="shared" si="832"/>
        <v>0</v>
      </c>
      <c r="X1060" s="4">
        <f t="shared" si="832"/>
        <v>21598.9</v>
      </c>
      <c r="Y1060" s="4">
        <f t="shared" si="832"/>
        <v>0</v>
      </c>
      <c r="Z1060" s="4">
        <f t="shared" si="833"/>
        <v>21598.9</v>
      </c>
      <c r="AA1060" s="4">
        <f t="shared" si="833"/>
        <v>0</v>
      </c>
      <c r="AB1060" s="4">
        <f t="shared" si="833"/>
        <v>21598.9</v>
      </c>
      <c r="AC1060" s="4">
        <f t="shared" si="833"/>
        <v>0</v>
      </c>
      <c r="AD1060" s="4">
        <f t="shared" si="833"/>
        <v>21598.9</v>
      </c>
      <c r="AE1060" s="4">
        <f t="shared" si="833"/>
        <v>21276.399999999998</v>
      </c>
      <c r="AF1060" s="4">
        <f t="shared" si="833"/>
        <v>0</v>
      </c>
      <c r="AG1060" s="4">
        <f t="shared" si="833"/>
        <v>21276.399999999998</v>
      </c>
      <c r="AH1060" s="4">
        <f t="shared" si="833"/>
        <v>0</v>
      </c>
      <c r="AI1060" s="4">
        <f t="shared" si="833"/>
        <v>21276.399999999998</v>
      </c>
      <c r="AJ1060" s="4">
        <f t="shared" si="834"/>
        <v>0</v>
      </c>
      <c r="AK1060" s="4">
        <f t="shared" si="834"/>
        <v>21276.399999999998</v>
      </c>
      <c r="AL1060" s="4">
        <f t="shared" si="834"/>
        <v>0</v>
      </c>
      <c r="AM1060" s="4">
        <f t="shared" si="834"/>
        <v>21276.399999999998</v>
      </c>
    </row>
    <row r="1061" spans="1:39" ht="47.25" hidden="1" outlineLevel="3" x14ac:dyDescent="0.2">
      <c r="A1061" s="137" t="s">
        <v>514</v>
      </c>
      <c r="B1061" s="137" t="s">
        <v>2</v>
      </c>
      <c r="C1061" s="137" t="s">
        <v>54</v>
      </c>
      <c r="D1061" s="137"/>
      <c r="E1061" s="13" t="s">
        <v>55</v>
      </c>
      <c r="F1061" s="4">
        <f t="shared" si="831"/>
        <v>23109.000000000004</v>
      </c>
      <c r="G1061" s="4">
        <f t="shared" si="831"/>
        <v>0</v>
      </c>
      <c r="H1061" s="4">
        <f t="shared" si="831"/>
        <v>23109.000000000004</v>
      </c>
      <c r="I1061" s="4">
        <f t="shared" si="831"/>
        <v>0</v>
      </c>
      <c r="J1061" s="4">
        <f t="shared" si="831"/>
        <v>0</v>
      </c>
      <c r="K1061" s="4">
        <f t="shared" si="831"/>
        <v>0</v>
      </c>
      <c r="L1061" s="4">
        <f t="shared" si="831"/>
        <v>23109.000000000004</v>
      </c>
      <c r="M1061" s="4">
        <f t="shared" si="831"/>
        <v>0</v>
      </c>
      <c r="N1061" s="4">
        <f t="shared" si="831"/>
        <v>23109.000000000004</v>
      </c>
      <c r="O1061" s="4">
        <f t="shared" si="831"/>
        <v>1.8</v>
      </c>
      <c r="P1061" s="4">
        <f t="shared" si="832"/>
        <v>0</v>
      </c>
      <c r="Q1061" s="4">
        <f t="shared" si="832"/>
        <v>23110.800000000003</v>
      </c>
      <c r="R1061" s="4">
        <f t="shared" si="832"/>
        <v>0</v>
      </c>
      <c r="S1061" s="4">
        <f t="shared" si="832"/>
        <v>23110.800000000003</v>
      </c>
      <c r="T1061" s="4">
        <f t="shared" si="832"/>
        <v>21598.9</v>
      </c>
      <c r="U1061" s="4">
        <f t="shared" si="832"/>
        <v>0</v>
      </c>
      <c r="V1061" s="4">
        <f t="shared" si="832"/>
        <v>21598.9</v>
      </c>
      <c r="W1061" s="4">
        <f t="shared" si="832"/>
        <v>0</v>
      </c>
      <c r="X1061" s="4">
        <f t="shared" si="832"/>
        <v>21598.9</v>
      </c>
      <c r="Y1061" s="4">
        <f t="shared" si="832"/>
        <v>0</v>
      </c>
      <c r="Z1061" s="4">
        <f t="shared" si="833"/>
        <v>21598.9</v>
      </c>
      <c r="AA1061" s="4">
        <f t="shared" si="833"/>
        <v>0</v>
      </c>
      <c r="AB1061" s="4">
        <f t="shared" si="833"/>
        <v>21598.9</v>
      </c>
      <c r="AC1061" s="4">
        <f t="shared" si="833"/>
        <v>0</v>
      </c>
      <c r="AD1061" s="4">
        <f t="shared" si="833"/>
        <v>21598.9</v>
      </c>
      <c r="AE1061" s="4">
        <f t="shared" si="833"/>
        <v>21276.399999999998</v>
      </c>
      <c r="AF1061" s="4">
        <f t="shared" si="833"/>
        <v>0</v>
      </c>
      <c r="AG1061" s="4">
        <f t="shared" si="833"/>
        <v>21276.399999999998</v>
      </c>
      <c r="AH1061" s="4">
        <f t="shared" si="833"/>
        <v>0</v>
      </c>
      <c r="AI1061" s="4">
        <f t="shared" si="833"/>
        <v>21276.399999999998</v>
      </c>
      <c r="AJ1061" s="4">
        <f t="shared" si="834"/>
        <v>0</v>
      </c>
      <c r="AK1061" s="4">
        <f t="shared" si="834"/>
        <v>21276.399999999998</v>
      </c>
      <c r="AL1061" s="4">
        <f t="shared" si="834"/>
        <v>0</v>
      </c>
      <c r="AM1061" s="4">
        <f t="shared" si="834"/>
        <v>21276.399999999998</v>
      </c>
    </row>
    <row r="1062" spans="1:39" ht="47.25" hidden="1" outlineLevel="4" x14ac:dyDescent="0.2">
      <c r="A1062" s="137" t="s">
        <v>514</v>
      </c>
      <c r="B1062" s="137" t="s">
        <v>2</v>
      </c>
      <c r="C1062" s="137" t="s">
        <v>516</v>
      </c>
      <c r="D1062" s="137"/>
      <c r="E1062" s="13" t="s">
        <v>517</v>
      </c>
      <c r="F1062" s="4">
        <f t="shared" ref="F1062:AM1062" si="835">F1063+F1067</f>
        <v>23109.000000000004</v>
      </c>
      <c r="G1062" s="4">
        <f t="shared" si="835"/>
        <v>0</v>
      </c>
      <c r="H1062" s="4">
        <f t="shared" si="835"/>
        <v>23109.000000000004</v>
      </c>
      <c r="I1062" s="4">
        <f t="shared" si="835"/>
        <v>0</v>
      </c>
      <c r="J1062" s="4">
        <f t="shared" si="835"/>
        <v>0</v>
      </c>
      <c r="K1062" s="4">
        <f t="shared" si="835"/>
        <v>0</v>
      </c>
      <c r="L1062" s="4">
        <f t="shared" si="835"/>
        <v>23109.000000000004</v>
      </c>
      <c r="M1062" s="4">
        <f t="shared" si="835"/>
        <v>0</v>
      </c>
      <c r="N1062" s="4">
        <f t="shared" si="835"/>
        <v>23109.000000000004</v>
      </c>
      <c r="O1062" s="4">
        <f t="shared" si="835"/>
        <v>1.8</v>
      </c>
      <c r="P1062" s="4">
        <f t="shared" si="835"/>
        <v>0</v>
      </c>
      <c r="Q1062" s="4">
        <f t="shared" si="835"/>
        <v>23110.800000000003</v>
      </c>
      <c r="R1062" s="4">
        <f t="shared" si="835"/>
        <v>0</v>
      </c>
      <c r="S1062" s="4">
        <f t="shared" si="835"/>
        <v>23110.800000000003</v>
      </c>
      <c r="T1062" s="4">
        <f t="shared" si="835"/>
        <v>21598.9</v>
      </c>
      <c r="U1062" s="4">
        <f t="shared" si="835"/>
        <v>0</v>
      </c>
      <c r="V1062" s="4">
        <f t="shared" si="835"/>
        <v>21598.9</v>
      </c>
      <c r="W1062" s="4">
        <f t="shared" si="835"/>
        <v>0</v>
      </c>
      <c r="X1062" s="4">
        <f t="shared" si="835"/>
        <v>21598.9</v>
      </c>
      <c r="Y1062" s="4">
        <f t="shared" si="835"/>
        <v>0</v>
      </c>
      <c r="Z1062" s="4">
        <f t="shared" si="835"/>
        <v>21598.9</v>
      </c>
      <c r="AA1062" s="4">
        <f t="shared" si="835"/>
        <v>0</v>
      </c>
      <c r="AB1062" s="4">
        <f t="shared" si="835"/>
        <v>21598.9</v>
      </c>
      <c r="AC1062" s="4">
        <f t="shared" si="835"/>
        <v>0</v>
      </c>
      <c r="AD1062" s="4">
        <f t="shared" si="835"/>
        <v>21598.9</v>
      </c>
      <c r="AE1062" s="4">
        <f t="shared" si="835"/>
        <v>21276.399999999998</v>
      </c>
      <c r="AF1062" s="4">
        <f t="shared" si="835"/>
        <v>0</v>
      </c>
      <c r="AG1062" s="4">
        <f t="shared" si="835"/>
        <v>21276.399999999998</v>
      </c>
      <c r="AH1062" s="4">
        <f t="shared" si="835"/>
        <v>0</v>
      </c>
      <c r="AI1062" s="4">
        <f t="shared" si="835"/>
        <v>21276.399999999998</v>
      </c>
      <c r="AJ1062" s="4">
        <f t="shared" si="835"/>
        <v>0</v>
      </c>
      <c r="AK1062" s="4">
        <f t="shared" si="835"/>
        <v>21276.399999999998</v>
      </c>
      <c r="AL1062" s="4">
        <f t="shared" si="835"/>
        <v>0</v>
      </c>
      <c r="AM1062" s="4">
        <f t="shared" si="835"/>
        <v>21276.399999999998</v>
      </c>
    </row>
    <row r="1063" spans="1:39" ht="15.75" hidden="1" outlineLevel="5" x14ac:dyDescent="0.2">
      <c r="A1063" s="137" t="s">
        <v>514</v>
      </c>
      <c r="B1063" s="137" t="s">
        <v>2</v>
      </c>
      <c r="C1063" s="137" t="s">
        <v>518</v>
      </c>
      <c r="D1063" s="137"/>
      <c r="E1063" s="13" t="s">
        <v>59</v>
      </c>
      <c r="F1063" s="4">
        <f t="shared" ref="F1063:AM1063" si="836">F1064+F1065+F1066</f>
        <v>23011.600000000002</v>
      </c>
      <c r="G1063" s="4">
        <f t="shared" si="836"/>
        <v>0</v>
      </c>
      <c r="H1063" s="4">
        <f t="shared" si="836"/>
        <v>23011.600000000002</v>
      </c>
      <c r="I1063" s="4">
        <f t="shared" si="836"/>
        <v>0</v>
      </c>
      <c r="J1063" s="4">
        <f t="shared" si="836"/>
        <v>0</v>
      </c>
      <c r="K1063" s="4">
        <f t="shared" si="836"/>
        <v>0</v>
      </c>
      <c r="L1063" s="4">
        <f t="shared" si="836"/>
        <v>23011.600000000002</v>
      </c>
      <c r="M1063" s="4">
        <f t="shared" si="836"/>
        <v>0</v>
      </c>
      <c r="N1063" s="4">
        <f t="shared" si="836"/>
        <v>23011.600000000002</v>
      </c>
      <c r="O1063" s="4">
        <f t="shared" si="836"/>
        <v>0</v>
      </c>
      <c r="P1063" s="4">
        <f t="shared" si="836"/>
        <v>0</v>
      </c>
      <c r="Q1063" s="4">
        <f t="shared" si="836"/>
        <v>23011.600000000002</v>
      </c>
      <c r="R1063" s="4">
        <f t="shared" si="836"/>
        <v>0</v>
      </c>
      <c r="S1063" s="4">
        <f t="shared" si="836"/>
        <v>23011.600000000002</v>
      </c>
      <c r="T1063" s="4">
        <f t="shared" si="836"/>
        <v>21498.800000000003</v>
      </c>
      <c r="U1063" s="4">
        <f t="shared" si="836"/>
        <v>0</v>
      </c>
      <c r="V1063" s="4">
        <f t="shared" si="836"/>
        <v>21498.800000000003</v>
      </c>
      <c r="W1063" s="4">
        <f t="shared" si="836"/>
        <v>0</v>
      </c>
      <c r="X1063" s="4">
        <f t="shared" si="836"/>
        <v>21498.800000000003</v>
      </c>
      <c r="Y1063" s="4">
        <f t="shared" si="836"/>
        <v>0</v>
      </c>
      <c r="Z1063" s="4">
        <f t="shared" si="836"/>
        <v>21498.800000000003</v>
      </c>
      <c r="AA1063" s="4">
        <f t="shared" si="836"/>
        <v>0</v>
      </c>
      <c r="AB1063" s="4">
        <f t="shared" si="836"/>
        <v>21498.800000000003</v>
      </c>
      <c r="AC1063" s="4">
        <f t="shared" si="836"/>
        <v>0</v>
      </c>
      <c r="AD1063" s="4">
        <f t="shared" si="836"/>
        <v>21498.800000000003</v>
      </c>
      <c r="AE1063" s="4">
        <f t="shared" si="836"/>
        <v>21176.3</v>
      </c>
      <c r="AF1063" s="4">
        <f t="shared" si="836"/>
        <v>0</v>
      </c>
      <c r="AG1063" s="4">
        <f t="shared" si="836"/>
        <v>21176.3</v>
      </c>
      <c r="AH1063" s="4">
        <f t="shared" si="836"/>
        <v>0</v>
      </c>
      <c r="AI1063" s="4">
        <f t="shared" si="836"/>
        <v>21176.3</v>
      </c>
      <c r="AJ1063" s="4">
        <f t="shared" si="836"/>
        <v>0</v>
      </c>
      <c r="AK1063" s="4">
        <f t="shared" si="836"/>
        <v>21176.3</v>
      </c>
      <c r="AL1063" s="4">
        <f t="shared" si="836"/>
        <v>0</v>
      </c>
      <c r="AM1063" s="4">
        <f t="shared" si="836"/>
        <v>21176.3</v>
      </c>
    </row>
    <row r="1064" spans="1:39" ht="63" hidden="1" outlineLevel="7" x14ac:dyDescent="0.2">
      <c r="A1064" s="138" t="s">
        <v>514</v>
      </c>
      <c r="B1064" s="138" t="s">
        <v>2</v>
      </c>
      <c r="C1064" s="138" t="s">
        <v>518</v>
      </c>
      <c r="D1064" s="138" t="s">
        <v>8</v>
      </c>
      <c r="E1064" s="11" t="s">
        <v>9</v>
      </c>
      <c r="F1064" s="5">
        <v>19972.400000000001</v>
      </c>
      <c r="G1064" s="5"/>
      <c r="H1064" s="5">
        <f>SUM(F1064:G1064)</f>
        <v>19972.400000000001</v>
      </c>
      <c r="I1064" s="5"/>
      <c r="J1064" s="5"/>
      <c r="K1064" s="5"/>
      <c r="L1064" s="5">
        <f>SUM(H1064:K1064)</f>
        <v>19972.400000000001</v>
      </c>
      <c r="M1064" s="5"/>
      <c r="N1064" s="5">
        <f>SUM(L1064:M1064)</f>
        <v>19972.400000000001</v>
      </c>
      <c r="O1064" s="5"/>
      <c r="P1064" s="5"/>
      <c r="Q1064" s="5">
        <f>SUM(N1064:P1064)</f>
        <v>19972.400000000001</v>
      </c>
      <c r="R1064" s="5"/>
      <c r="S1064" s="5">
        <f>SUM(Q1064:R1064)</f>
        <v>19972.400000000001</v>
      </c>
      <c r="T1064" s="5">
        <v>18726.900000000001</v>
      </c>
      <c r="U1064" s="5"/>
      <c r="V1064" s="5">
        <f>SUM(T1064:U1064)</f>
        <v>18726.900000000001</v>
      </c>
      <c r="W1064" s="5"/>
      <c r="X1064" s="5">
        <f>SUM(V1064:W1064)</f>
        <v>18726.900000000001</v>
      </c>
      <c r="Y1064" s="5"/>
      <c r="Z1064" s="5">
        <f>SUM(X1064:Y1064)</f>
        <v>18726.900000000001</v>
      </c>
      <c r="AA1064" s="5"/>
      <c r="AB1064" s="5">
        <f>SUM(Z1064:AA1064)</f>
        <v>18726.900000000001</v>
      </c>
      <c r="AC1064" s="5"/>
      <c r="AD1064" s="5">
        <f>SUM(AB1064:AC1064)</f>
        <v>18726.900000000001</v>
      </c>
      <c r="AE1064" s="5">
        <v>18710.099999999999</v>
      </c>
      <c r="AF1064" s="5"/>
      <c r="AG1064" s="5">
        <f>SUM(AE1064:AF1064)</f>
        <v>18710.099999999999</v>
      </c>
      <c r="AH1064" s="5"/>
      <c r="AI1064" s="5">
        <f>SUM(AG1064:AH1064)</f>
        <v>18710.099999999999</v>
      </c>
      <c r="AJ1064" s="5"/>
      <c r="AK1064" s="5">
        <f>SUM(AI1064:AJ1064)</f>
        <v>18710.099999999999</v>
      </c>
      <c r="AL1064" s="5"/>
      <c r="AM1064" s="5">
        <f>SUM(AK1064:AL1064)</f>
        <v>18710.099999999999</v>
      </c>
    </row>
    <row r="1065" spans="1:39" ht="31.5" hidden="1" outlineLevel="7" x14ac:dyDescent="0.2">
      <c r="A1065" s="138" t="s">
        <v>514</v>
      </c>
      <c r="B1065" s="138" t="s">
        <v>2</v>
      </c>
      <c r="C1065" s="138" t="s">
        <v>518</v>
      </c>
      <c r="D1065" s="138" t="s">
        <v>11</v>
      </c>
      <c r="E1065" s="11" t="s">
        <v>12</v>
      </c>
      <c r="F1065" s="5">
        <v>2960.7</v>
      </c>
      <c r="G1065" s="5"/>
      <c r="H1065" s="5">
        <f>SUM(F1065:G1065)</f>
        <v>2960.7</v>
      </c>
      <c r="I1065" s="5"/>
      <c r="J1065" s="5"/>
      <c r="K1065" s="5"/>
      <c r="L1065" s="5">
        <f>SUM(H1065:K1065)</f>
        <v>2960.7</v>
      </c>
      <c r="M1065" s="5"/>
      <c r="N1065" s="5">
        <f>SUM(L1065:M1065)</f>
        <v>2960.7</v>
      </c>
      <c r="O1065" s="5"/>
      <c r="P1065" s="5"/>
      <c r="Q1065" s="5">
        <f>SUM(N1065:P1065)</f>
        <v>2960.7</v>
      </c>
      <c r="R1065" s="5"/>
      <c r="S1065" s="5">
        <f>SUM(Q1065:R1065)</f>
        <v>2960.7</v>
      </c>
      <c r="T1065" s="5">
        <v>2771.9</v>
      </c>
      <c r="U1065" s="5"/>
      <c r="V1065" s="5">
        <f>SUM(T1065:U1065)</f>
        <v>2771.9</v>
      </c>
      <c r="W1065" s="5"/>
      <c r="X1065" s="5">
        <f>SUM(V1065:W1065)</f>
        <v>2771.9</v>
      </c>
      <c r="Y1065" s="5"/>
      <c r="Z1065" s="5">
        <f>SUM(X1065:Y1065)</f>
        <v>2771.9</v>
      </c>
      <c r="AA1065" s="5"/>
      <c r="AB1065" s="5">
        <f>SUM(Z1065:AA1065)</f>
        <v>2771.9</v>
      </c>
      <c r="AC1065" s="5"/>
      <c r="AD1065" s="5">
        <f>SUM(AB1065:AC1065)</f>
        <v>2771.9</v>
      </c>
      <c r="AE1065" s="5">
        <v>2466.1999999999998</v>
      </c>
      <c r="AF1065" s="5"/>
      <c r="AG1065" s="5">
        <f>SUM(AE1065:AF1065)</f>
        <v>2466.1999999999998</v>
      </c>
      <c r="AH1065" s="5"/>
      <c r="AI1065" s="5">
        <f>SUM(AG1065:AH1065)</f>
        <v>2466.1999999999998</v>
      </c>
      <c r="AJ1065" s="5"/>
      <c r="AK1065" s="5">
        <f>SUM(AI1065:AJ1065)</f>
        <v>2466.1999999999998</v>
      </c>
      <c r="AL1065" s="5"/>
      <c r="AM1065" s="5">
        <f>SUM(AK1065:AL1065)</f>
        <v>2466.1999999999998</v>
      </c>
    </row>
    <row r="1066" spans="1:39" ht="15.75" hidden="1" outlineLevel="7" x14ac:dyDescent="0.2">
      <c r="A1066" s="138" t="s">
        <v>514</v>
      </c>
      <c r="B1066" s="138" t="s">
        <v>2</v>
      </c>
      <c r="C1066" s="138" t="s">
        <v>518</v>
      </c>
      <c r="D1066" s="138" t="s">
        <v>27</v>
      </c>
      <c r="E1066" s="11" t="s">
        <v>28</v>
      </c>
      <c r="F1066" s="5">
        <v>78.5</v>
      </c>
      <c r="G1066" s="5"/>
      <c r="H1066" s="5">
        <f>SUM(F1066:G1066)</f>
        <v>78.5</v>
      </c>
      <c r="I1066" s="5"/>
      <c r="J1066" s="5"/>
      <c r="K1066" s="5"/>
      <c r="L1066" s="5">
        <f>SUM(H1066:K1066)</f>
        <v>78.5</v>
      </c>
      <c r="M1066" s="5"/>
      <c r="N1066" s="5">
        <f>SUM(L1066:M1066)</f>
        <v>78.5</v>
      </c>
      <c r="O1066" s="5"/>
      <c r="P1066" s="5"/>
      <c r="Q1066" s="5">
        <f>SUM(N1066:P1066)</f>
        <v>78.5</v>
      </c>
      <c r="R1066" s="5"/>
      <c r="S1066" s="5">
        <f>SUM(Q1066:R1066)</f>
        <v>78.5</v>
      </c>
      <c r="T1066" s="5"/>
      <c r="U1066" s="5"/>
      <c r="V1066" s="5"/>
      <c r="W1066" s="5"/>
      <c r="X1066" s="5">
        <f>SUM(V1066:W1066)</f>
        <v>0</v>
      </c>
      <c r="Y1066" s="5"/>
      <c r="Z1066" s="5">
        <f>SUM(X1066:Y1066)</f>
        <v>0</v>
      </c>
      <c r="AA1066" s="5"/>
      <c r="AB1066" s="5">
        <f>SUM(Z1066:AA1066)</f>
        <v>0</v>
      </c>
      <c r="AC1066" s="5"/>
      <c r="AD1066" s="5">
        <f>SUM(AB1066:AC1066)</f>
        <v>0</v>
      </c>
      <c r="AE1066" s="5"/>
      <c r="AF1066" s="5"/>
      <c r="AG1066" s="5"/>
      <c r="AH1066" s="5"/>
      <c r="AI1066" s="5">
        <f>SUM(AG1066:AH1066)</f>
        <v>0</v>
      </c>
      <c r="AJ1066" s="5"/>
      <c r="AK1066" s="5">
        <f>SUM(AI1066:AJ1066)</f>
        <v>0</v>
      </c>
      <c r="AL1066" s="5"/>
      <c r="AM1066" s="5">
        <f>SUM(AK1066:AL1066)</f>
        <v>0</v>
      </c>
    </row>
    <row r="1067" spans="1:39" ht="47.25" hidden="1" outlineLevel="5" x14ac:dyDescent="0.2">
      <c r="A1067" s="137" t="s">
        <v>514</v>
      </c>
      <c r="B1067" s="137" t="s">
        <v>2</v>
      </c>
      <c r="C1067" s="137" t="s">
        <v>519</v>
      </c>
      <c r="D1067" s="137"/>
      <c r="E1067" s="13" t="s">
        <v>520</v>
      </c>
      <c r="F1067" s="4">
        <f t="shared" ref="F1067:AM1067" si="837">F1068</f>
        <v>97.4</v>
      </c>
      <c r="G1067" s="4">
        <f t="shared" si="837"/>
        <v>0</v>
      </c>
      <c r="H1067" s="4">
        <f t="shared" si="837"/>
        <v>97.4</v>
      </c>
      <c r="I1067" s="4">
        <f t="shared" si="837"/>
        <v>0</v>
      </c>
      <c r="J1067" s="4">
        <f t="shared" si="837"/>
        <v>0</v>
      </c>
      <c r="K1067" s="4">
        <f t="shared" si="837"/>
        <v>0</v>
      </c>
      <c r="L1067" s="4">
        <f t="shared" si="837"/>
        <v>97.4</v>
      </c>
      <c r="M1067" s="4">
        <f t="shared" si="837"/>
        <v>0</v>
      </c>
      <c r="N1067" s="4">
        <f t="shared" si="837"/>
        <v>97.4</v>
      </c>
      <c r="O1067" s="4">
        <f t="shared" si="837"/>
        <v>1.8</v>
      </c>
      <c r="P1067" s="4">
        <f t="shared" si="837"/>
        <v>0</v>
      </c>
      <c r="Q1067" s="4">
        <f t="shared" si="837"/>
        <v>99.2</v>
      </c>
      <c r="R1067" s="4">
        <f t="shared" si="837"/>
        <v>0</v>
      </c>
      <c r="S1067" s="4">
        <f t="shared" si="837"/>
        <v>99.2</v>
      </c>
      <c r="T1067" s="4">
        <f t="shared" si="837"/>
        <v>100.1</v>
      </c>
      <c r="U1067" s="4">
        <f t="shared" si="837"/>
        <v>0</v>
      </c>
      <c r="V1067" s="4">
        <f t="shared" si="837"/>
        <v>100.1</v>
      </c>
      <c r="W1067" s="4">
        <f t="shared" si="837"/>
        <v>0</v>
      </c>
      <c r="X1067" s="4">
        <f t="shared" si="837"/>
        <v>100.1</v>
      </c>
      <c r="Y1067" s="4">
        <f t="shared" si="837"/>
        <v>0</v>
      </c>
      <c r="Z1067" s="4">
        <f t="shared" si="837"/>
        <v>100.1</v>
      </c>
      <c r="AA1067" s="4">
        <f t="shared" si="837"/>
        <v>0</v>
      </c>
      <c r="AB1067" s="4">
        <f t="shared" si="837"/>
        <v>100.1</v>
      </c>
      <c r="AC1067" s="4">
        <f t="shared" si="837"/>
        <v>0</v>
      </c>
      <c r="AD1067" s="4">
        <f t="shared" si="837"/>
        <v>100.1</v>
      </c>
      <c r="AE1067" s="4">
        <f t="shared" si="837"/>
        <v>100.1</v>
      </c>
      <c r="AF1067" s="4">
        <f t="shared" si="837"/>
        <v>0</v>
      </c>
      <c r="AG1067" s="4">
        <f t="shared" si="837"/>
        <v>100.1</v>
      </c>
      <c r="AH1067" s="4">
        <f t="shared" si="837"/>
        <v>0</v>
      </c>
      <c r="AI1067" s="4">
        <f t="shared" si="837"/>
        <v>100.1</v>
      </c>
      <c r="AJ1067" s="4">
        <f t="shared" si="837"/>
        <v>0</v>
      </c>
      <c r="AK1067" s="4">
        <f t="shared" si="837"/>
        <v>100.1</v>
      </c>
      <c r="AL1067" s="4">
        <f t="shared" si="837"/>
        <v>0</v>
      </c>
      <c r="AM1067" s="4">
        <f t="shared" si="837"/>
        <v>100.1</v>
      </c>
    </row>
    <row r="1068" spans="1:39" ht="63" hidden="1" outlineLevel="7" x14ac:dyDescent="0.2">
      <c r="A1068" s="138" t="s">
        <v>514</v>
      </c>
      <c r="B1068" s="138" t="s">
        <v>2</v>
      </c>
      <c r="C1068" s="138" t="s">
        <v>519</v>
      </c>
      <c r="D1068" s="138" t="s">
        <v>8</v>
      </c>
      <c r="E1068" s="11" t="s">
        <v>9</v>
      </c>
      <c r="F1068" s="5">
        <v>97.4</v>
      </c>
      <c r="G1068" s="5"/>
      <c r="H1068" s="5">
        <f>SUM(F1068:G1068)</f>
        <v>97.4</v>
      </c>
      <c r="I1068" s="5"/>
      <c r="J1068" s="5"/>
      <c r="K1068" s="5"/>
      <c r="L1068" s="5">
        <f>SUM(H1068:K1068)</f>
        <v>97.4</v>
      </c>
      <c r="M1068" s="5"/>
      <c r="N1068" s="5">
        <f>SUM(L1068:M1068)</f>
        <v>97.4</v>
      </c>
      <c r="O1068" s="5">
        <v>1.8</v>
      </c>
      <c r="P1068" s="5"/>
      <c r="Q1068" s="5">
        <f>SUM(N1068:P1068)</f>
        <v>99.2</v>
      </c>
      <c r="R1068" s="5"/>
      <c r="S1068" s="5">
        <f>SUM(Q1068:R1068)</f>
        <v>99.2</v>
      </c>
      <c r="T1068" s="5">
        <v>100.1</v>
      </c>
      <c r="U1068" s="5"/>
      <c r="V1068" s="5">
        <f>SUM(T1068:U1068)</f>
        <v>100.1</v>
      </c>
      <c r="W1068" s="5"/>
      <c r="X1068" s="5">
        <f>SUM(V1068:W1068)</f>
        <v>100.1</v>
      </c>
      <c r="Y1068" s="5"/>
      <c r="Z1068" s="5">
        <f>SUM(X1068:Y1068)</f>
        <v>100.1</v>
      </c>
      <c r="AA1068" s="5"/>
      <c r="AB1068" s="5">
        <f>SUM(Z1068:AA1068)</f>
        <v>100.1</v>
      </c>
      <c r="AC1068" s="5"/>
      <c r="AD1068" s="5">
        <f>SUM(AB1068:AC1068)</f>
        <v>100.1</v>
      </c>
      <c r="AE1068" s="5">
        <v>100.1</v>
      </c>
      <c r="AF1068" s="5"/>
      <c r="AG1068" s="5">
        <f>SUM(AE1068:AF1068)</f>
        <v>100.1</v>
      </c>
      <c r="AH1068" s="5"/>
      <c r="AI1068" s="5">
        <f>SUM(AG1068:AH1068)</f>
        <v>100.1</v>
      </c>
      <c r="AJ1068" s="5"/>
      <c r="AK1068" s="5">
        <f>SUM(AI1068:AJ1068)</f>
        <v>100.1</v>
      </c>
      <c r="AL1068" s="5"/>
      <c r="AM1068" s="5">
        <f>SUM(AK1068:AL1068)</f>
        <v>100.1</v>
      </c>
    </row>
    <row r="1069" spans="1:39" ht="15.75" outlineLevel="1" collapsed="1" x14ac:dyDescent="0.2">
      <c r="A1069" s="137" t="s">
        <v>514</v>
      </c>
      <c r="B1069" s="137" t="s">
        <v>15</v>
      </c>
      <c r="C1069" s="137"/>
      <c r="D1069" s="137"/>
      <c r="E1069" s="13" t="s">
        <v>16</v>
      </c>
      <c r="F1069" s="4">
        <f t="shared" ref="F1069:AM1069" si="838">F1070+F1076+F1088</f>
        <v>105171.9</v>
      </c>
      <c r="G1069" s="4">
        <f t="shared" si="838"/>
        <v>36.200000000000003</v>
      </c>
      <c r="H1069" s="4">
        <f t="shared" si="838"/>
        <v>105208.1</v>
      </c>
      <c r="I1069" s="4">
        <f t="shared" si="838"/>
        <v>0</v>
      </c>
      <c r="J1069" s="4">
        <f t="shared" si="838"/>
        <v>0</v>
      </c>
      <c r="K1069" s="4">
        <f t="shared" si="838"/>
        <v>0</v>
      </c>
      <c r="L1069" s="4">
        <f t="shared" si="838"/>
        <v>105208.1</v>
      </c>
      <c r="M1069" s="4">
        <f t="shared" si="838"/>
        <v>0</v>
      </c>
      <c r="N1069" s="4">
        <f t="shared" si="838"/>
        <v>105208.1</v>
      </c>
      <c r="O1069" s="4">
        <f t="shared" si="838"/>
        <v>7</v>
      </c>
      <c r="P1069" s="4">
        <f t="shared" si="838"/>
        <v>54828.089509999998</v>
      </c>
      <c r="Q1069" s="4">
        <f t="shared" si="838"/>
        <v>160043.18951</v>
      </c>
      <c r="R1069" s="4">
        <f t="shared" si="838"/>
        <v>-44425.493629999997</v>
      </c>
      <c r="S1069" s="4">
        <f t="shared" si="838"/>
        <v>115617.69588</v>
      </c>
      <c r="T1069" s="4">
        <f t="shared" si="838"/>
        <v>159711.9</v>
      </c>
      <c r="U1069" s="4">
        <f t="shared" si="838"/>
        <v>0</v>
      </c>
      <c r="V1069" s="4">
        <f t="shared" si="838"/>
        <v>159711.9</v>
      </c>
      <c r="W1069" s="4">
        <f t="shared" si="838"/>
        <v>0</v>
      </c>
      <c r="X1069" s="4">
        <f t="shared" si="838"/>
        <v>159711.9</v>
      </c>
      <c r="Y1069" s="4">
        <f t="shared" si="838"/>
        <v>-1383.01385</v>
      </c>
      <c r="Z1069" s="4">
        <f t="shared" si="838"/>
        <v>158328.88615000001</v>
      </c>
      <c r="AA1069" s="4">
        <f t="shared" si="838"/>
        <v>7.6000000000000005</v>
      </c>
      <c r="AB1069" s="4">
        <f t="shared" si="838"/>
        <v>158336.48615000001</v>
      </c>
      <c r="AC1069" s="4">
        <f t="shared" si="838"/>
        <v>-36093.333339999997</v>
      </c>
      <c r="AD1069" s="4">
        <f t="shared" si="838"/>
        <v>122243.15281</v>
      </c>
      <c r="AE1069" s="4">
        <f t="shared" si="838"/>
        <v>196193.7</v>
      </c>
      <c r="AF1069" s="4">
        <f t="shared" si="838"/>
        <v>0</v>
      </c>
      <c r="AG1069" s="4">
        <f t="shared" si="838"/>
        <v>196193.7</v>
      </c>
      <c r="AH1069" s="4">
        <f t="shared" si="838"/>
        <v>0</v>
      </c>
      <c r="AI1069" s="4">
        <f t="shared" si="838"/>
        <v>196193.7</v>
      </c>
      <c r="AJ1069" s="4">
        <f t="shared" si="838"/>
        <v>7.5200000000000005</v>
      </c>
      <c r="AK1069" s="4">
        <f t="shared" si="838"/>
        <v>196201.22</v>
      </c>
      <c r="AL1069" s="4">
        <f t="shared" si="838"/>
        <v>-14000</v>
      </c>
      <c r="AM1069" s="4">
        <f t="shared" si="838"/>
        <v>182201.22</v>
      </c>
    </row>
    <row r="1070" spans="1:39" ht="31.5" hidden="1" outlineLevel="2" x14ac:dyDescent="0.2">
      <c r="A1070" s="137" t="s">
        <v>514</v>
      </c>
      <c r="B1070" s="137" t="s">
        <v>15</v>
      </c>
      <c r="C1070" s="137" t="s">
        <v>289</v>
      </c>
      <c r="D1070" s="137"/>
      <c r="E1070" s="13" t="s">
        <v>290</v>
      </c>
      <c r="F1070" s="4">
        <f t="shared" ref="F1070:O1072" si="839">F1071</f>
        <v>15563.400000000001</v>
      </c>
      <c r="G1070" s="4">
        <f t="shared" si="839"/>
        <v>36.200000000000003</v>
      </c>
      <c r="H1070" s="4">
        <f t="shared" si="839"/>
        <v>15599.600000000002</v>
      </c>
      <c r="I1070" s="4">
        <f t="shared" si="839"/>
        <v>0</v>
      </c>
      <c r="J1070" s="4">
        <f t="shared" si="839"/>
        <v>0</v>
      </c>
      <c r="K1070" s="4">
        <f t="shared" si="839"/>
        <v>0</v>
      </c>
      <c r="L1070" s="4">
        <f t="shared" si="839"/>
        <v>15599.600000000002</v>
      </c>
      <c r="M1070" s="4">
        <f t="shared" si="839"/>
        <v>0</v>
      </c>
      <c r="N1070" s="4">
        <f t="shared" si="839"/>
        <v>15599.600000000002</v>
      </c>
      <c r="O1070" s="4">
        <f t="shared" si="839"/>
        <v>7</v>
      </c>
      <c r="P1070" s="4">
        <f t="shared" ref="P1070:Y1072" si="840">P1071</f>
        <v>0</v>
      </c>
      <c r="Q1070" s="4">
        <f t="shared" si="840"/>
        <v>15606.6</v>
      </c>
      <c r="R1070" s="4">
        <f t="shared" si="840"/>
        <v>0</v>
      </c>
      <c r="S1070" s="4">
        <f t="shared" si="840"/>
        <v>15606.6</v>
      </c>
      <c r="T1070" s="4">
        <f t="shared" si="840"/>
        <v>15570.2</v>
      </c>
      <c r="U1070" s="4">
        <f t="shared" si="840"/>
        <v>0</v>
      </c>
      <c r="V1070" s="4">
        <f t="shared" si="840"/>
        <v>15570.2</v>
      </c>
      <c r="W1070" s="4">
        <f t="shared" si="840"/>
        <v>0</v>
      </c>
      <c r="X1070" s="4">
        <f t="shared" si="840"/>
        <v>15570.2</v>
      </c>
      <c r="Y1070" s="4">
        <f t="shared" si="840"/>
        <v>0</v>
      </c>
      <c r="Z1070" s="4">
        <f t="shared" ref="Z1070:AI1072" si="841">Z1071</f>
        <v>15570.2</v>
      </c>
      <c r="AA1070" s="4">
        <f t="shared" si="841"/>
        <v>7.6000000000000005</v>
      </c>
      <c r="AB1070" s="4">
        <f t="shared" si="841"/>
        <v>15577.8</v>
      </c>
      <c r="AC1070" s="4">
        <f t="shared" si="841"/>
        <v>0</v>
      </c>
      <c r="AD1070" s="4">
        <f t="shared" si="841"/>
        <v>15577.8</v>
      </c>
      <c r="AE1070" s="4">
        <f t="shared" si="841"/>
        <v>15587.9</v>
      </c>
      <c r="AF1070" s="4">
        <f t="shared" si="841"/>
        <v>0</v>
      </c>
      <c r="AG1070" s="4">
        <f t="shared" si="841"/>
        <v>15587.9</v>
      </c>
      <c r="AH1070" s="4">
        <f t="shared" si="841"/>
        <v>0</v>
      </c>
      <c r="AI1070" s="4">
        <f t="shared" si="841"/>
        <v>15587.9</v>
      </c>
      <c r="AJ1070" s="4">
        <f t="shared" ref="AJ1070:AM1072" si="842">AJ1071</f>
        <v>7.5200000000000005</v>
      </c>
      <c r="AK1070" s="4">
        <f t="shared" si="842"/>
        <v>15595.42</v>
      </c>
      <c r="AL1070" s="4">
        <f t="shared" si="842"/>
        <v>0</v>
      </c>
      <c r="AM1070" s="4">
        <f t="shared" si="842"/>
        <v>15595.42</v>
      </c>
    </row>
    <row r="1071" spans="1:39" ht="31.5" hidden="1" outlineLevel="3" x14ac:dyDescent="0.2">
      <c r="A1071" s="137" t="s">
        <v>514</v>
      </c>
      <c r="B1071" s="137" t="s">
        <v>15</v>
      </c>
      <c r="C1071" s="137" t="s">
        <v>394</v>
      </c>
      <c r="D1071" s="137"/>
      <c r="E1071" s="13" t="s">
        <v>395</v>
      </c>
      <c r="F1071" s="4">
        <f t="shared" si="839"/>
        <v>15563.400000000001</v>
      </c>
      <c r="G1071" s="4">
        <f t="shared" si="839"/>
        <v>36.200000000000003</v>
      </c>
      <c r="H1071" s="4">
        <f t="shared" si="839"/>
        <v>15599.600000000002</v>
      </c>
      <c r="I1071" s="4">
        <f t="shared" si="839"/>
        <v>0</v>
      </c>
      <c r="J1071" s="4">
        <f t="shared" si="839"/>
        <v>0</v>
      </c>
      <c r="K1071" s="4">
        <f t="shared" si="839"/>
        <v>0</v>
      </c>
      <c r="L1071" s="4">
        <f t="shared" si="839"/>
        <v>15599.600000000002</v>
      </c>
      <c r="M1071" s="4">
        <f t="shared" si="839"/>
        <v>0</v>
      </c>
      <c r="N1071" s="4">
        <f t="shared" si="839"/>
        <v>15599.600000000002</v>
      </c>
      <c r="O1071" s="4">
        <f t="shared" si="839"/>
        <v>7</v>
      </c>
      <c r="P1071" s="4">
        <f t="shared" si="840"/>
        <v>0</v>
      </c>
      <c r="Q1071" s="4">
        <f t="shared" si="840"/>
        <v>15606.6</v>
      </c>
      <c r="R1071" s="4">
        <f t="shared" si="840"/>
        <v>0</v>
      </c>
      <c r="S1071" s="4">
        <f t="shared" si="840"/>
        <v>15606.6</v>
      </c>
      <c r="T1071" s="4">
        <f t="shared" si="840"/>
        <v>15570.2</v>
      </c>
      <c r="U1071" s="4">
        <f t="shared" si="840"/>
        <v>0</v>
      </c>
      <c r="V1071" s="4">
        <f t="shared" si="840"/>
        <v>15570.2</v>
      </c>
      <c r="W1071" s="4">
        <f t="shared" si="840"/>
        <v>0</v>
      </c>
      <c r="X1071" s="4">
        <f t="shared" si="840"/>
        <v>15570.2</v>
      </c>
      <c r="Y1071" s="4">
        <f t="shared" si="840"/>
        <v>0</v>
      </c>
      <c r="Z1071" s="4">
        <f t="shared" si="841"/>
        <v>15570.2</v>
      </c>
      <c r="AA1071" s="4">
        <f t="shared" si="841"/>
        <v>7.6000000000000005</v>
      </c>
      <c r="AB1071" s="4">
        <f t="shared" si="841"/>
        <v>15577.8</v>
      </c>
      <c r="AC1071" s="4">
        <f t="shared" si="841"/>
        <v>0</v>
      </c>
      <c r="AD1071" s="4">
        <f t="shared" si="841"/>
        <v>15577.8</v>
      </c>
      <c r="AE1071" s="4">
        <f t="shared" si="841"/>
        <v>15587.9</v>
      </c>
      <c r="AF1071" s="4">
        <f t="shared" si="841"/>
        <v>0</v>
      </c>
      <c r="AG1071" s="4">
        <f t="shared" si="841"/>
        <v>15587.9</v>
      </c>
      <c r="AH1071" s="4">
        <f t="shared" si="841"/>
        <v>0</v>
      </c>
      <c r="AI1071" s="4">
        <f t="shared" si="841"/>
        <v>15587.9</v>
      </c>
      <c r="AJ1071" s="4">
        <f t="shared" si="842"/>
        <v>7.5200000000000005</v>
      </c>
      <c r="AK1071" s="4">
        <f t="shared" si="842"/>
        <v>15595.42</v>
      </c>
      <c r="AL1071" s="4">
        <f t="shared" si="842"/>
        <v>0</v>
      </c>
      <c r="AM1071" s="4">
        <f t="shared" si="842"/>
        <v>15595.42</v>
      </c>
    </row>
    <row r="1072" spans="1:39" ht="31.5" hidden="1" outlineLevel="4" x14ac:dyDescent="0.2">
      <c r="A1072" s="137" t="s">
        <v>514</v>
      </c>
      <c r="B1072" s="137" t="s">
        <v>15</v>
      </c>
      <c r="C1072" s="137" t="s">
        <v>399</v>
      </c>
      <c r="D1072" s="137"/>
      <c r="E1072" s="13" t="s">
        <v>400</v>
      </c>
      <c r="F1072" s="4">
        <f t="shared" si="839"/>
        <v>15563.400000000001</v>
      </c>
      <c r="G1072" s="4">
        <f t="shared" si="839"/>
        <v>36.200000000000003</v>
      </c>
      <c r="H1072" s="4">
        <f t="shared" si="839"/>
        <v>15599.600000000002</v>
      </c>
      <c r="I1072" s="4">
        <f t="shared" si="839"/>
        <v>0</v>
      </c>
      <c r="J1072" s="4">
        <f t="shared" si="839"/>
        <v>0</v>
      </c>
      <c r="K1072" s="4">
        <f t="shared" si="839"/>
        <v>0</v>
      </c>
      <c r="L1072" s="4">
        <f t="shared" si="839"/>
        <v>15599.600000000002</v>
      </c>
      <c r="M1072" s="4">
        <f t="shared" si="839"/>
        <v>0</v>
      </c>
      <c r="N1072" s="4">
        <f t="shared" si="839"/>
        <v>15599.600000000002</v>
      </c>
      <c r="O1072" s="4">
        <f t="shared" si="839"/>
        <v>7</v>
      </c>
      <c r="P1072" s="4">
        <f t="shared" si="840"/>
        <v>0</v>
      </c>
      <c r="Q1072" s="4">
        <f t="shared" si="840"/>
        <v>15606.6</v>
      </c>
      <c r="R1072" s="4">
        <f t="shared" si="840"/>
        <v>0</v>
      </c>
      <c r="S1072" s="4">
        <f t="shared" si="840"/>
        <v>15606.6</v>
      </c>
      <c r="T1072" s="4">
        <f t="shared" si="840"/>
        <v>15570.2</v>
      </c>
      <c r="U1072" s="4">
        <f t="shared" si="840"/>
        <v>0</v>
      </c>
      <c r="V1072" s="4">
        <f t="shared" si="840"/>
        <v>15570.2</v>
      </c>
      <c r="W1072" s="4">
        <f t="shared" si="840"/>
        <v>0</v>
      </c>
      <c r="X1072" s="4">
        <f t="shared" si="840"/>
        <v>15570.2</v>
      </c>
      <c r="Y1072" s="4">
        <f t="shared" si="840"/>
        <v>0</v>
      </c>
      <c r="Z1072" s="4">
        <f t="shared" si="841"/>
        <v>15570.2</v>
      </c>
      <c r="AA1072" s="4">
        <f t="shared" si="841"/>
        <v>7.6000000000000005</v>
      </c>
      <c r="AB1072" s="4">
        <f t="shared" si="841"/>
        <v>15577.8</v>
      </c>
      <c r="AC1072" s="4">
        <f t="shared" si="841"/>
        <v>0</v>
      </c>
      <c r="AD1072" s="4">
        <f t="shared" si="841"/>
        <v>15577.8</v>
      </c>
      <c r="AE1072" s="4">
        <f t="shared" si="841"/>
        <v>15587.9</v>
      </c>
      <c r="AF1072" s="4">
        <f t="shared" si="841"/>
        <v>0</v>
      </c>
      <c r="AG1072" s="4">
        <f t="shared" si="841"/>
        <v>15587.9</v>
      </c>
      <c r="AH1072" s="4">
        <f t="shared" si="841"/>
        <v>0</v>
      </c>
      <c r="AI1072" s="4">
        <f t="shared" si="841"/>
        <v>15587.9</v>
      </c>
      <c r="AJ1072" s="4">
        <f t="shared" si="842"/>
        <v>7.5200000000000005</v>
      </c>
      <c r="AK1072" s="4">
        <f t="shared" si="842"/>
        <v>15595.42</v>
      </c>
      <c r="AL1072" s="4">
        <f t="shared" si="842"/>
        <v>0</v>
      </c>
      <c r="AM1072" s="4">
        <f t="shared" si="842"/>
        <v>15595.42</v>
      </c>
    </row>
    <row r="1073" spans="1:39" ht="31.5" hidden="1" outlineLevel="5" x14ac:dyDescent="0.2">
      <c r="A1073" s="137" t="s">
        <v>514</v>
      </c>
      <c r="B1073" s="137" t="s">
        <v>15</v>
      </c>
      <c r="C1073" s="137" t="s">
        <v>403</v>
      </c>
      <c r="D1073" s="137"/>
      <c r="E1073" s="13" t="s">
        <v>404</v>
      </c>
      <c r="F1073" s="4">
        <f t="shared" ref="F1073:AM1073" si="843">F1074+F1075</f>
        <v>15563.400000000001</v>
      </c>
      <c r="G1073" s="4">
        <f t="shared" si="843"/>
        <v>36.200000000000003</v>
      </c>
      <c r="H1073" s="4">
        <f t="shared" si="843"/>
        <v>15599.600000000002</v>
      </c>
      <c r="I1073" s="4">
        <f t="shared" si="843"/>
        <v>0</v>
      </c>
      <c r="J1073" s="4">
        <f t="shared" si="843"/>
        <v>0</v>
      </c>
      <c r="K1073" s="4">
        <f t="shared" si="843"/>
        <v>0</v>
      </c>
      <c r="L1073" s="4">
        <f t="shared" si="843"/>
        <v>15599.600000000002</v>
      </c>
      <c r="M1073" s="4">
        <f t="shared" si="843"/>
        <v>0</v>
      </c>
      <c r="N1073" s="4">
        <f t="shared" si="843"/>
        <v>15599.600000000002</v>
      </c>
      <c r="O1073" s="4">
        <f t="shared" si="843"/>
        <v>7</v>
      </c>
      <c r="P1073" s="4">
        <f t="shared" si="843"/>
        <v>0</v>
      </c>
      <c r="Q1073" s="4">
        <f t="shared" si="843"/>
        <v>15606.6</v>
      </c>
      <c r="R1073" s="4">
        <f t="shared" si="843"/>
        <v>0</v>
      </c>
      <c r="S1073" s="4">
        <f t="shared" si="843"/>
        <v>15606.6</v>
      </c>
      <c r="T1073" s="4">
        <f t="shared" si="843"/>
        <v>15570.2</v>
      </c>
      <c r="U1073" s="4">
        <f t="shared" si="843"/>
        <v>0</v>
      </c>
      <c r="V1073" s="4">
        <f t="shared" si="843"/>
        <v>15570.2</v>
      </c>
      <c r="W1073" s="4">
        <f t="shared" si="843"/>
        <v>0</v>
      </c>
      <c r="X1073" s="4">
        <f t="shared" si="843"/>
        <v>15570.2</v>
      </c>
      <c r="Y1073" s="4">
        <f t="shared" si="843"/>
        <v>0</v>
      </c>
      <c r="Z1073" s="4">
        <f t="shared" si="843"/>
        <v>15570.2</v>
      </c>
      <c r="AA1073" s="4">
        <f t="shared" si="843"/>
        <v>7.6000000000000005</v>
      </c>
      <c r="AB1073" s="4">
        <f t="shared" si="843"/>
        <v>15577.8</v>
      </c>
      <c r="AC1073" s="4">
        <f t="shared" si="843"/>
        <v>0</v>
      </c>
      <c r="AD1073" s="4">
        <f t="shared" si="843"/>
        <v>15577.8</v>
      </c>
      <c r="AE1073" s="4">
        <f t="shared" si="843"/>
        <v>15587.9</v>
      </c>
      <c r="AF1073" s="4">
        <f t="shared" si="843"/>
        <v>0</v>
      </c>
      <c r="AG1073" s="4">
        <f t="shared" si="843"/>
        <v>15587.9</v>
      </c>
      <c r="AH1073" s="4">
        <f t="shared" si="843"/>
        <v>0</v>
      </c>
      <c r="AI1073" s="4">
        <f t="shared" si="843"/>
        <v>15587.9</v>
      </c>
      <c r="AJ1073" s="4">
        <f t="shared" si="843"/>
        <v>7.5200000000000005</v>
      </c>
      <c r="AK1073" s="4">
        <f t="shared" si="843"/>
        <v>15595.42</v>
      </c>
      <c r="AL1073" s="4">
        <f t="shared" si="843"/>
        <v>0</v>
      </c>
      <c r="AM1073" s="4">
        <f t="shared" si="843"/>
        <v>15595.42</v>
      </c>
    </row>
    <row r="1074" spans="1:39" ht="63" hidden="1" outlineLevel="7" x14ac:dyDescent="0.2">
      <c r="A1074" s="138" t="s">
        <v>514</v>
      </c>
      <c r="B1074" s="138" t="s">
        <v>15</v>
      </c>
      <c r="C1074" s="138" t="s">
        <v>403</v>
      </c>
      <c r="D1074" s="138" t="s">
        <v>8</v>
      </c>
      <c r="E1074" s="11" t="s">
        <v>9</v>
      </c>
      <c r="F1074" s="5">
        <v>15520.2</v>
      </c>
      <c r="G1074" s="5">
        <v>36.200000000000003</v>
      </c>
      <c r="H1074" s="5">
        <f>SUM(F1074:G1074)</f>
        <v>15556.400000000001</v>
      </c>
      <c r="I1074" s="5"/>
      <c r="J1074" s="5"/>
      <c r="K1074" s="5"/>
      <c r="L1074" s="5">
        <f>SUM(H1074:K1074)</f>
        <v>15556.400000000001</v>
      </c>
      <c r="M1074" s="5"/>
      <c r="N1074" s="5">
        <f>SUM(L1074:M1074)</f>
        <v>15556.400000000001</v>
      </c>
      <c r="O1074" s="5">
        <v>6.8</v>
      </c>
      <c r="P1074" s="5"/>
      <c r="Q1074" s="5">
        <f>SUM(N1074:P1074)</f>
        <v>15563.2</v>
      </c>
      <c r="R1074" s="5"/>
      <c r="S1074" s="5">
        <f>SUM(Q1074:R1074)</f>
        <v>15563.2</v>
      </c>
      <c r="T1074" s="5">
        <v>15528.5</v>
      </c>
      <c r="U1074" s="5"/>
      <c r="V1074" s="5">
        <f>SUM(T1074:U1074)</f>
        <v>15528.5</v>
      </c>
      <c r="W1074" s="5"/>
      <c r="X1074" s="5">
        <f>SUM(V1074:W1074)</f>
        <v>15528.5</v>
      </c>
      <c r="Y1074" s="5"/>
      <c r="Z1074" s="5">
        <f>SUM(X1074:Y1074)</f>
        <v>15528.5</v>
      </c>
      <c r="AA1074" s="5">
        <v>7.4</v>
      </c>
      <c r="AB1074" s="5">
        <f>SUM(Z1074:AA1074)</f>
        <v>15535.9</v>
      </c>
      <c r="AC1074" s="5"/>
      <c r="AD1074" s="5">
        <f>SUM(AB1074:AC1074)</f>
        <v>15535.9</v>
      </c>
      <c r="AE1074" s="5">
        <v>15547.9</v>
      </c>
      <c r="AF1074" s="5"/>
      <c r="AG1074" s="5">
        <f>SUM(AE1074:AF1074)</f>
        <v>15547.9</v>
      </c>
      <c r="AH1074" s="5"/>
      <c r="AI1074" s="5">
        <f>SUM(AG1074:AH1074)</f>
        <v>15547.9</v>
      </c>
      <c r="AJ1074" s="5">
        <v>7.32</v>
      </c>
      <c r="AK1074" s="5">
        <f>SUM(AI1074:AJ1074)</f>
        <v>15555.22</v>
      </c>
      <c r="AL1074" s="5"/>
      <c r="AM1074" s="5">
        <f>SUM(AK1074:AL1074)</f>
        <v>15555.22</v>
      </c>
    </row>
    <row r="1075" spans="1:39" ht="31.5" hidden="1" outlineLevel="7" x14ac:dyDescent="0.2">
      <c r="A1075" s="138" t="s">
        <v>514</v>
      </c>
      <c r="B1075" s="138" t="s">
        <v>15</v>
      </c>
      <c r="C1075" s="138" t="s">
        <v>403</v>
      </c>
      <c r="D1075" s="138" t="s">
        <v>11</v>
      </c>
      <c r="E1075" s="11" t="s">
        <v>12</v>
      </c>
      <c r="F1075" s="5">
        <v>43.2</v>
      </c>
      <c r="G1075" s="5"/>
      <c r="H1075" s="5">
        <f>SUM(F1075:G1075)</f>
        <v>43.2</v>
      </c>
      <c r="I1075" s="5"/>
      <c r="J1075" s="5"/>
      <c r="K1075" s="5"/>
      <c r="L1075" s="5">
        <f>SUM(H1075:K1075)</f>
        <v>43.2</v>
      </c>
      <c r="M1075" s="5"/>
      <c r="N1075" s="5">
        <f>SUM(L1075:M1075)</f>
        <v>43.2</v>
      </c>
      <c r="O1075" s="5">
        <v>0.2</v>
      </c>
      <c r="P1075" s="5"/>
      <c r="Q1075" s="5">
        <f>SUM(N1075:P1075)</f>
        <v>43.400000000000006</v>
      </c>
      <c r="R1075" s="5"/>
      <c r="S1075" s="5">
        <f>SUM(Q1075:R1075)</f>
        <v>43.400000000000006</v>
      </c>
      <c r="T1075" s="5">
        <v>41.7</v>
      </c>
      <c r="U1075" s="5"/>
      <c r="V1075" s="5">
        <f>SUM(T1075:U1075)</f>
        <v>41.7</v>
      </c>
      <c r="W1075" s="5"/>
      <c r="X1075" s="5">
        <f>SUM(V1075:W1075)</f>
        <v>41.7</v>
      </c>
      <c r="Y1075" s="5"/>
      <c r="Z1075" s="5">
        <f>SUM(X1075:Y1075)</f>
        <v>41.7</v>
      </c>
      <c r="AA1075" s="5">
        <v>0.2</v>
      </c>
      <c r="AB1075" s="5">
        <f>SUM(Z1075:AA1075)</f>
        <v>41.900000000000006</v>
      </c>
      <c r="AC1075" s="5"/>
      <c r="AD1075" s="5">
        <f>SUM(AB1075:AC1075)</f>
        <v>41.900000000000006</v>
      </c>
      <c r="AE1075" s="5">
        <v>40</v>
      </c>
      <c r="AF1075" s="5"/>
      <c r="AG1075" s="5">
        <f>SUM(AE1075:AF1075)</f>
        <v>40</v>
      </c>
      <c r="AH1075" s="5"/>
      <c r="AI1075" s="5">
        <f>SUM(AG1075:AH1075)</f>
        <v>40</v>
      </c>
      <c r="AJ1075" s="5">
        <v>0.2</v>
      </c>
      <c r="AK1075" s="5">
        <f>SUM(AI1075:AJ1075)</f>
        <v>40.200000000000003</v>
      </c>
      <c r="AL1075" s="5"/>
      <c r="AM1075" s="5">
        <f>SUM(AK1075:AL1075)</f>
        <v>40.200000000000003</v>
      </c>
    </row>
    <row r="1076" spans="1:39" ht="31.5" outlineLevel="2" collapsed="1" x14ac:dyDescent="0.2">
      <c r="A1076" s="137" t="s">
        <v>514</v>
      </c>
      <c r="B1076" s="137" t="s">
        <v>15</v>
      </c>
      <c r="C1076" s="137" t="s">
        <v>52</v>
      </c>
      <c r="D1076" s="137"/>
      <c r="E1076" s="13" t="s">
        <v>53</v>
      </c>
      <c r="F1076" s="4">
        <f t="shared" ref="F1076:AM1076" si="844">F1077+F1082</f>
        <v>66846.5</v>
      </c>
      <c r="G1076" s="4">
        <f t="shared" si="844"/>
        <v>0</v>
      </c>
      <c r="H1076" s="4">
        <f t="shared" si="844"/>
        <v>66846.5</v>
      </c>
      <c r="I1076" s="4">
        <f t="shared" si="844"/>
        <v>0</v>
      </c>
      <c r="J1076" s="4">
        <f t="shared" si="844"/>
        <v>0</v>
      </c>
      <c r="K1076" s="4">
        <f t="shared" si="844"/>
        <v>0</v>
      </c>
      <c r="L1076" s="4">
        <f t="shared" si="844"/>
        <v>66846.5</v>
      </c>
      <c r="M1076" s="4">
        <f t="shared" si="844"/>
        <v>0</v>
      </c>
      <c r="N1076" s="4">
        <f t="shared" si="844"/>
        <v>66846.5</v>
      </c>
      <c r="O1076" s="4">
        <f t="shared" si="844"/>
        <v>0</v>
      </c>
      <c r="P1076" s="4">
        <f t="shared" si="844"/>
        <v>0</v>
      </c>
      <c r="Q1076" s="4">
        <f t="shared" si="844"/>
        <v>66846.5</v>
      </c>
      <c r="R1076" s="4">
        <f t="shared" si="844"/>
        <v>-660</v>
      </c>
      <c r="S1076" s="4">
        <f t="shared" si="844"/>
        <v>66186.5</v>
      </c>
      <c r="T1076" s="4">
        <f t="shared" si="844"/>
        <v>63808.4</v>
      </c>
      <c r="U1076" s="4">
        <f t="shared" si="844"/>
        <v>0</v>
      </c>
      <c r="V1076" s="4">
        <f t="shared" si="844"/>
        <v>63808.4</v>
      </c>
      <c r="W1076" s="4">
        <f t="shared" si="844"/>
        <v>0</v>
      </c>
      <c r="X1076" s="4">
        <f t="shared" si="844"/>
        <v>63808.4</v>
      </c>
      <c r="Y1076" s="4">
        <f t="shared" si="844"/>
        <v>0</v>
      </c>
      <c r="Z1076" s="4">
        <f t="shared" si="844"/>
        <v>63808.4</v>
      </c>
      <c r="AA1076" s="4">
        <f t="shared" si="844"/>
        <v>0</v>
      </c>
      <c r="AB1076" s="4">
        <f t="shared" si="844"/>
        <v>63808.4</v>
      </c>
      <c r="AC1076" s="4">
        <f t="shared" si="844"/>
        <v>0</v>
      </c>
      <c r="AD1076" s="4">
        <f t="shared" si="844"/>
        <v>63808.4</v>
      </c>
      <c r="AE1076" s="4">
        <f t="shared" si="844"/>
        <v>61204.6</v>
      </c>
      <c r="AF1076" s="4">
        <f t="shared" si="844"/>
        <v>0</v>
      </c>
      <c r="AG1076" s="4">
        <f t="shared" si="844"/>
        <v>61204.6</v>
      </c>
      <c r="AH1076" s="4">
        <f t="shared" si="844"/>
        <v>0</v>
      </c>
      <c r="AI1076" s="4">
        <f t="shared" si="844"/>
        <v>61204.6</v>
      </c>
      <c r="AJ1076" s="4">
        <f t="shared" si="844"/>
        <v>0</v>
      </c>
      <c r="AK1076" s="4">
        <f t="shared" si="844"/>
        <v>61204.6</v>
      </c>
      <c r="AL1076" s="4">
        <f t="shared" si="844"/>
        <v>0</v>
      </c>
      <c r="AM1076" s="4">
        <f t="shared" si="844"/>
        <v>61204.6</v>
      </c>
    </row>
    <row r="1077" spans="1:39" ht="31.5" hidden="1" outlineLevel="3" x14ac:dyDescent="0.2">
      <c r="A1077" s="137" t="s">
        <v>514</v>
      </c>
      <c r="B1077" s="137" t="s">
        <v>15</v>
      </c>
      <c r="C1077" s="137" t="s">
        <v>98</v>
      </c>
      <c r="D1077" s="137"/>
      <c r="E1077" s="13" t="s">
        <v>99</v>
      </c>
      <c r="F1077" s="4">
        <f t="shared" ref="F1077:O1078" si="845">F1078</f>
        <v>181</v>
      </c>
      <c r="G1077" s="4">
        <f t="shared" si="845"/>
        <v>0</v>
      </c>
      <c r="H1077" s="4">
        <f t="shared" si="845"/>
        <v>181</v>
      </c>
      <c r="I1077" s="4">
        <f t="shared" si="845"/>
        <v>0</v>
      </c>
      <c r="J1077" s="4">
        <f t="shared" si="845"/>
        <v>0</v>
      </c>
      <c r="K1077" s="4">
        <f t="shared" si="845"/>
        <v>0</v>
      </c>
      <c r="L1077" s="4">
        <f t="shared" si="845"/>
        <v>181</v>
      </c>
      <c r="M1077" s="4">
        <f t="shared" si="845"/>
        <v>0</v>
      </c>
      <c r="N1077" s="4">
        <f t="shared" si="845"/>
        <v>181</v>
      </c>
      <c r="O1077" s="4">
        <f t="shared" si="845"/>
        <v>0</v>
      </c>
      <c r="P1077" s="4">
        <f t="shared" ref="P1077:Y1078" si="846">P1078</f>
        <v>0</v>
      </c>
      <c r="Q1077" s="4">
        <f t="shared" si="846"/>
        <v>181</v>
      </c>
      <c r="R1077" s="4">
        <f t="shared" si="846"/>
        <v>0</v>
      </c>
      <c r="S1077" s="4">
        <f t="shared" si="846"/>
        <v>181</v>
      </c>
      <c r="T1077" s="4">
        <f t="shared" si="846"/>
        <v>181</v>
      </c>
      <c r="U1077" s="4">
        <f t="shared" si="846"/>
        <v>0</v>
      </c>
      <c r="V1077" s="4">
        <f t="shared" si="846"/>
        <v>181</v>
      </c>
      <c r="W1077" s="4">
        <f t="shared" si="846"/>
        <v>0</v>
      </c>
      <c r="X1077" s="4">
        <f t="shared" si="846"/>
        <v>181</v>
      </c>
      <c r="Y1077" s="4">
        <f t="shared" si="846"/>
        <v>0</v>
      </c>
      <c r="Z1077" s="4">
        <f t="shared" ref="Z1077:AI1078" si="847">Z1078</f>
        <v>181</v>
      </c>
      <c r="AA1077" s="4">
        <f t="shared" si="847"/>
        <v>0</v>
      </c>
      <c r="AB1077" s="4">
        <f t="shared" si="847"/>
        <v>181</v>
      </c>
      <c r="AC1077" s="4">
        <f t="shared" si="847"/>
        <v>0</v>
      </c>
      <c r="AD1077" s="4">
        <f t="shared" si="847"/>
        <v>181</v>
      </c>
      <c r="AE1077" s="4">
        <f t="shared" si="847"/>
        <v>181</v>
      </c>
      <c r="AF1077" s="4">
        <f t="shared" si="847"/>
        <v>0</v>
      </c>
      <c r="AG1077" s="4">
        <f t="shared" si="847"/>
        <v>181</v>
      </c>
      <c r="AH1077" s="4">
        <f t="shared" si="847"/>
        <v>0</v>
      </c>
      <c r="AI1077" s="4">
        <f t="shared" si="847"/>
        <v>181</v>
      </c>
      <c r="AJ1077" s="4">
        <f t="shared" ref="AJ1077:AM1078" si="848">AJ1078</f>
        <v>0</v>
      </c>
      <c r="AK1077" s="4">
        <f t="shared" si="848"/>
        <v>181</v>
      </c>
      <c r="AL1077" s="4">
        <f t="shared" si="848"/>
        <v>0</v>
      </c>
      <c r="AM1077" s="4">
        <f t="shared" si="848"/>
        <v>181</v>
      </c>
    </row>
    <row r="1078" spans="1:39" ht="47.25" hidden="1" outlineLevel="4" x14ac:dyDescent="0.2">
      <c r="A1078" s="137" t="s">
        <v>514</v>
      </c>
      <c r="B1078" s="137" t="s">
        <v>15</v>
      </c>
      <c r="C1078" s="137" t="s">
        <v>100</v>
      </c>
      <c r="D1078" s="137"/>
      <c r="E1078" s="13" t="s">
        <v>101</v>
      </c>
      <c r="F1078" s="4">
        <f t="shared" si="845"/>
        <v>181</v>
      </c>
      <c r="G1078" s="4">
        <f t="shared" si="845"/>
        <v>0</v>
      </c>
      <c r="H1078" s="4">
        <f t="shared" si="845"/>
        <v>181</v>
      </c>
      <c r="I1078" s="4">
        <f t="shared" si="845"/>
        <v>0</v>
      </c>
      <c r="J1078" s="4">
        <f t="shared" si="845"/>
        <v>0</v>
      </c>
      <c r="K1078" s="4">
        <f t="shared" si="845"/>
        <v>0</v>
      </c>
      <c r="L1078" s="4">
        <f t="shared" si="845"/>
        <v>181</v>
      </c>
      <c r="M1078" s="4">
        <f t="shared" si="845"/>
        <v>0</v>
      </c>
      <c r="N1078" s="4">
        <f t="shared" si="845"/>
        <v>181</v>
      </c>
      <c r="O1078" s="4">
        <f t="shared" si="845"/>
        <v>0</v>
      </c>
      <c r="P1078" s="4">
        <f t="shared" si="846"/>
        <v>0</v>
      </c>
      <c r="Q1078" s="4">
        <f t="shared" si="846"/>
        <v>181</v>
      </c>
      <c r="R1078" s="4">
        <f t="shared" si="846"/>
        <v>0</v>
      </c>
      <c r="S1078" s="4">
        <f t="shared" si="846"/>
        <v>181</v>
      </c>
      <c r="T1078" s="4">
        <f t="shared" si="846"/>
        <v>181</v>
      </c>
      <c r="U1078" s="4">
        <f t="shared" si="846"/>
        <v>0</v>
      </c>
      <c r="V1078" s="4">
        <f t="shared" si="846"/>
        <v>181</v>
      </c>
      <c r="W1078" s="4">
        <f t="shared" si="846"/>
        <v>0</v>
      </c>
      <c r="X1078" s="4">
        <f t="shared" si="846"/>
        <v>181</v>
      </c>
      <c r="Y1078" s="4">
        <f t="shared" si="846"/>
        <v>0</v>
      </c>
      <c r="Z1078" s="4">
        <f t="shared" si="847"/>
        <v>181</v>
      </c>
      <c r="AA1078" s="4">
        <f t="shared" si="847"/>
        <v>0</v>
      </c>
      <c r="AB1078" s="4">
        <f t="shared" si="847"/>
        <v>181</v>
      </c>
      <c r="AC1078" s="4">
        <f t="shared" si="847"/>
        <v>0</v>
      </c>
      <c r="AD1078" s="4">
        <f t="shared" si="847"/>
        <v>181</v>
      </c>
      <c r="AE1078" s="4">
        <f t="shared" si="847"/>
        <v>181</v>
      </c>
      <c r="AF1078" s="4">
        <f t="shared" si="847"/>
        <v>0</v>
      </c>
      <c r="AG1078" s="4">
        <f t="shared" si="847"/>
        <v>181</v>
      </c>
      <c r="AH1078" s="4">
        <f t="shared" si="847"/>
        <v>0</v>
      </c>
      <c r="AI1078" s="4">
        <f t="shared" si="847"/>
        <v>181</v>
      </c>
      <c r="AJ1078" s="4">
        <f t="shared" si="848"/>
        <v>0</v>
      </c>
      <c r="AK1078" s="4">
        <f t="shared" si="848"/>
        <v>181</v>
      </c>
      <c r="AL1078" s="4">
        <f t="shared" si="848"/>
        <v>0</v>
      </c>
      <c r="AM1078" s="4">
        <f t="shared" si="848"/>
        <v>181</v>
      </c>
    </row>
    <row r="1079" spans="1:39" ht="15.75" hidden="1" outlineLevel="5" x14ac:dyDescent="0.2">
      <c r="A1079" s="137" t="s">
        <v>514</v>
      </c>
      <c r="B1079" s="137" t="s">
        <v>15</v>
      </c>
      <c r="C1079" s="137" t="s">
        <v>102</v>
      </c>
      <c r="D1079" s="137"/>
      <c r="E1079" s="13" t="s">
        <v>103</v>
      </c>
      <c r="F1079" s="4">
        <f t="shared" ref="F1079:AM1079" si="849">F1080+F1081</f>
        <v>181</v>
      </c>
      <c r="G1079" s="4">
        <f t="shared" si="849"/>
        <v>0</v>
      </c>
      <c r="H1079" s="4">
        <f t="shared" si="849"/>
        <v>181</v>
      </c>
      <c r="I1079" s="4">
        <f t="shared" si="849"/>
        <v>0</v>
      </c>
      <c r="J1079" s="4">
        <f t="shared" si="849"/>
        <v>0</v>
      </c>
      <c r="K1079" s="4">
        <f t="shared" si="849"/>
        <v>0</v>
      </c>
      <c r="L1079" s="4">
        <f t="shared" si="849"/>
        <v>181</v>
      </c>
      <c r="M1079" s="4">
        <f t="shared" si="849"/>
        <v>0</v>
      </c>
      <c r="N1079" s="4">
        <f t="shared" si="849"/>
        <v>181</v>
      </c>
      <c r="O1079" s="4">
        <f t="shared" si="849"/>
        <v>0</v>
      </c>
      <c r="P1079" s="4">
        <f t="shared" si="849"/>
        <v>0</v>
      </c>
      <c r="Q1079" s="4">
        <f t="shared" si="849"/>
        <v>181</v>
      </c>
      <c r="R1079" s="4">
        <f t="shared" si="849"/>
        <v>0</v>
      </c>
      <c r="S1079" s="4">
        <f t="shared" si="849"/>
        <v>181</v>
      </c>
      <c r="T1079" s="4">
        <f t="shared" si="849"/>
        <v>181</v>
      </c>
      <c r="U1079" s="4">
        <f t="shared" si="849"/>
        <v>0</v>
      </c>
      <c r="V1079" s="4">
        <f t="shared" si="849"/>
        <v>181</v>
      </c>
      <c r="W1079" s="4">
        <f t="shared" si="849"/>
        <v>0</v>
      </c>
      <c r="X1079" s="4">
        <f t="shared" si="849"/>
        <v>181</v>
      </c>
      <c r="Y1079" s="4">
        <f t="shared" si="849"/>
        <v>0</v>
      </c>
      <c r="Z1079" s="4">
        <f t="shared" si="849"/>
        <v>181</v>
      </c>
      <c r="AA1079" s="4">
        <f t="shared" si="849"/>
        <v>0</v>
      </c>
      <c r="AB1079" s="4">
        <f t="shared" si="849"/>
        <v>181</v>
      </c>
      <c r="AC1079" s="4">
        <f t="shared" si="849"/>
        <v>0</v>
      </c>
      <c r="AD1079" s="4">
        <f t="shared" si="849"/>
        <v>181</v>
      </c>
      <c r="AE1079" s="4">
        <f t="shared" si="849"/>
        <v>181</v>
      </c>
      <c r="AF1079" s="4">
        <f t="shared" si="849"/>
        <v>0</v>
      </c>
      <c r="AG1079" s="4">
        <f t="shared" si="849"/>
        <v>181</v>
      </c>
      <c r="AH1079" s="4">
        <f t="shared" si="849"/>
        <v>0</v>
      </c>
      <c r="AI1079" s="4">
        <f t="shared" si="849"/>
        <v>181</v>
      </c>
      <c r="AJ1079" s="4">
        <f t="shared" si="849"/>
        <v>0</v>
      </c>
      <c r="AK1079" s="4">
        <f t="shared" si="849"/>
        <v>181</v>
      </c>
      <c r="AL1079" s="4">
        <f t="shared" si="849"/>
        <v>0</v>
      </c>
      <c r="AM1079" s="4">
        <f t="shared" si="849"/>
        <v>181</v>
      </c>
    </row>
    <row r="1080" spans="1:39" ht="63" hidden="1" outlineLevel="7" x14ac:dyDescent="0.2">
      <c r="A1080" s="138" t="s">
        <v>514</v>
      </c>
      <c r="B1080" s="138" t="s">
        <v>15</v>
      </c>
      <c r="C1080" s="138" t="s">
        <v>102</v>
      </c>
      <c r="D1080" s="138" t="s">
        <v>8</v>
      </c>
      <c r="E1080" s="11" t="s">
        <v>9</v>
      </c>
      <c r="F1080" s="5">
        <v>78</v>
      </c>
      <c r="G1080" s="5"/>
      <c r="H1080" s="5">
        <f>SUM(F1080:G1080)</f>
        <v>78</v>
      </c>
      <c r="I1080" s="5"/>
      <c r="J1080" s="5"/>
      <c r="K1080" s="5"/>
      <c r="L1080" s="5">
        <f>SUM(H1080:K1080)</f>
        <v>78</v>
      </c>
      <c r="M1080" s="5"/>
      <c r="N1080" s="5">
        <f>SUM(L1080:M1080)</f>
        <v>78</v>
      </c>
      <c r="O1080" s="5"/>
      <c r="P1080" s="5"/>
      <c r="Q1080" s="5">
        <f>SUM(N1080:P1080)</f>
        <v>78</v>
      </c>
      <c r="R1080" s="5"/>
      <c r="S1080" s="5">
        <f>SUM(Q1080:R1080)</f>
        <v>78</v>
      </c>
      <c r="T1080" s="5">
        <v>78</v>
      </c>
      <c r="U1080" s="5"/>
      <c r="V1080" s="5">
        <f>SUM(T1080:U1080)</f>
        <v>78</v>
      </c>
      <c r="W1080" s="5"/>
      <c r="X1080" s="5">
        <f>SUM(V1080:W1080)</f>
        <v>78</v>
      </c>
      <c r="Y1080" s="5"/>
      <c r="Z1080" s="5">
        <f>SUM(X1080:Y1080)</f>
        <v>78</v>
      </c>
      <c r="AA1080" s="5"/>
      <c r="AB1080" s="5">
        <f>SUM(Z1080:AA1080)</f>
        <v>78</v>
      </c>
      <c r="AC1080" s="5"/>
      <c r="AD1080" s="5">
        <f>SUM(AB1080:AC1080)</f>
        <v>78</v>
      </c>
      <c r="AE1080" s="5">
        <v>78</v>
      </c>
      <c r="AF1080" s="5"/>
      <c r="AG1080" s="5">
        <f>SUM(AE1080:AF1080)</f>
        <v>78</v>
      </c>
      <c r="AH1080" s="5"/>
      <c r="AI1080" s="5">
        <f>SUM(AG1080:AH1080)</f>
        <v>78</v>
      </c>
      <c r="AJ1080" s="5"/>
      <c r="AK1080" s="5">
        <f>SUM(AI1080:AJ1080)</f>
        <v>78</v>
      </c>
      <c r="AL1080" s="5"/>
      <c r="AM1080" s="5">
        <f>SUM(AK1080:AL1080)</f>
        <v>78</v>
      </c>
    </row>
    <row r="1081" spans="1:39" ht="31.5" hidden="1" outlineLevel="7" x14ac:dyDescent="0.2">
      <c r="A1081" s="138" t="s">
        <v>514</v>
      </c>
      <c r="B1081" s="138" t="s">
        <v>15</v>
      </c>
      <c r="C1081" s="138" t="s">
        <v>102</v>
      </c>
      <c r="D1081" s="138" t="s">
        <v>11</v>
      </c>
      <c r="E1081" s="11" t="s">
        <v>12</v>
      </c>
      <c r="F1081" s="5">
        <v>103</v>
      </c>
      <c r="G1081" s="5"/>
      <c r="H1081" s="5">
        <f>SUM(F1081:G1081)</f>
        <v>103</v>
      </c>
      <c r="I1081" s="5"/>
      <c r="J1081" s="5"/>
      <c r="K1081" s="5"/>
      <c r="L1081" s="5">
        <f>SUM(H1081:K1081)</f>
        <v>103</v>
      </c>
      <c r="M1081" s="5"/>
      <c r="N1081" s="5">
        <f>SUM(L1081:M1081)</f>
        <v>103</v>
      </c>
      <c r="O1081" s="5"/>
      <c r="P1081" s="5"/>
      <c r="Q1081" s="5">
        <f>SUM(N1081:P1081)</f>
        <v>103</v>
      </c>
      <c r="R1081" s="5"/>
      <c r="S1081" s="5">
        <f>SUM(Q1081:R1081)</f>
        <v>103</v>
      </c>
      <c r="T1081" s="5">
        <v>103</v>
      </c>
      <c r="U1081" s="5"/>
      <c r="V1081" s="5">
        <f>SUM(T1081:U1081)</f>
        <v>103</v>
      </c>
      <c r="W1081" s="5"/>
      <c r="X1081" s="5">
        <f>SUM(V1081:W1081)</f>
        <v>103</v>
      </c>
      <c r="Y1081" s="5"/>
      <c r="Z1081" s="5">
        <f>SUM(X1081:Y1081)</f>
        <v>103</v>
      </c>
      <c r="AA1081" s="5"/>
      <c r="AB1081" s="5">
        <f>SUM(Z1081:AA1081)</f>
        <v>103</v>
      </c>
      <c r="AC1081" s="5"/>
      <c r="AD1081" s="5">
        <f>SUM(AB1081:AC1081)</f>
        <v>103</v>
      </c>
      <c r="AE1081" s="5">
        <v>103</v>
      </c>
      <c r="AF1081" s="5"/>
      <c r="AG1081" s="5">
        <f>SUM(AE1081:AF1081)</f>
        <v>103</v>
      </c>
      <c r="AH1081" s="5"/>
      <c r="AI1081" s="5">
        <f>SUM(AG1081:AH1081)</f>
        <v>103</v>
      </c>
      <c r="AJ1081" s="5"/>
      <c r="AK1081" s="5">
        <f>SUM(AI1081:AJ1081)</f>
        <v>103</v>
      </c>
      <c r="AL1081" s="5"/>
      <c r="AM1081" s="5">
        <f>SUM(AK1081:AL1081)</f>
        <v>103</v>
      </c>
    </row>
    <row r="1082" spans="1:39" ht="47.25" outlineLevel="3" x14ac:dyDescent="0.2">
      <c r="A1082" s="137" t="s">
        <v>514</v>
      </c>
      <c r="B1082" s="137" t="s">
        <v>15</v>
      </c>
      <c r="C1082" s="137" t="s">
        <v>54</v>
      </c>
      <c r="D1082" s="137"/>
      <c r="E1082" s="13" t="s">
        <v>55</v>
      </c>
      <c r="F1082" s="4">
        <f t="shared" ref="F1082:O1083" si="850">F1083</f>
        <v>66665.5</v>
      </c>
      <c r="G1082" s="4">
        <f t="shared" si="850"/>
        <v>0</v>
      </c>
      <c r="H1082" s="4">
        <f t="shared" si="850"/>
        <v>66665.5</v>
      </c>
      <c r="I1082" s="4">
        <f t="shared" si="850"/>
        <v>0</v>
      </c>
      <c r="J1082" s="4">
        <f t="shared" si="850"/>
        <v>0</v>
      </c>
      <c r="K1082" s="4">
        <f t="shared" si="850"/>
        <v>0</v>
      </c>
      <c r="L1082" s="4">
        <f t="shared" si="850"/>
        <v>66665.5</v>
      </c>
      <c r="M1082" s="4">
        <f t="shared" si="850"/>
        <v>0</v>
      </c>
      <c r="N1082" s="4">
        <f t="shared" si="850"/>
        <v>66665.5</v>
      </c>
      <c r="O1082" s="4">
        <f t="shared" si="850"/>
        <v>0</v>
      </c>
      <c r="P1082" s="4">
        <f t="shared" ref="P1082:Y1083" si="851">P1083</f>
        <v>0</v>
      </c>
      <c r="Q1082" s="4">
        <f t="shared" si="851"/>
        <v>66665.5</v>
      </c>
      <c r="R1082" s="4">
        <f t="shared" si="851"/>
        <v>-660</v>
      </c>
      <c r="S1082" s="4">
        <f t="shared" si="851"/>
        <v>66005.5</v>
      </c>
      <c r="T1082" s="4">
        <f t="shared" si="851"/>
        <v>63627.4</v>
      </c>
      <c r="U1082" s="4">
        <f t="shared" si="851"/>
        <v>0</v>
      </c>
      <c r="V1082" s="4">
        <f t="shared" si="851"/>
        <v>63627.4</v>
      </c>
      <c r="W1082" s="4">
        <f t="shared" si="851"/>
        <v>0</v>
      </c>
      <c r="X1082" s="4">
        <f t="shared" si="851"/>
        <v>63627.4</v>
      </c>
      <c r="Y1082" s="4">
        <f t="shared" si="851"/>
        <v>0</v>
      </c>
      <c r="Z1082" s="4">
        <f t="shared" ref="Z1082:AI1083" si="852">Z1083</f>
        <v>63627.4</v>
      </c>
      <c r="AA1082" s="4">
        <f t="shared" si="852"/>
        <v>0</v>
      </c>
      <c r="AB1082" s="4">
        <f t="shared" si="852"/>
        <v>63627.4</v>
      </c>
      <c r="AC1082" s="4">
        <f t="shared" si="852"/>
        <v>0</v>
      </c>
      <c r="AD1082" s="4">
        <f t="shared" si="852"/>
        <v>63627.4</v>
      </c>
      <c r="AE1082" s="4">
        <f t="shared" si="852"/>
        <v>61023.6</v>
      </c>
      <c r="AF1082" s="4">
        <f t="shared" si="852"/>
        <v>0</v>
      </c>
      <c r="AG1082" s="4">
        <f t="shared" si="852"/>
        <v>61023.6</v>
      </c>
      <c r="AH1082" s="4">
        <f t="shared" si="852"/>
        <v>0</v>
      </c>
      <c r="AI1082" s="4">
        <f t="shared" si="852"/>
        <v>61023.6</v>
      </c>
      <c r="AJ1082" s="4">
        <f t="shared" ref="AJ1082:AM1083" si="853">AJ1083</f>
        <v>0</v>
      </c>
      <c r="AK1082" s="4">
        <f t="shared" si="853"/>
        <v>61023.6</v>
      </c>
      <c r="AL1082" s="4">
        <f t="shared" si="853"/>
        <v>0</v>
      </c>
      <c r="AM1082" s="4">
        <f t="shared" si="853"/>
        <v>61023.6</v>
      </c>
    </row>
    <row r="1083" spans="1:39" ht="47.25" outlineLevel="4" x14ac:dyDescent="0.2">
      <c r="A1083" s="137" t="s">
        <v>514</v>
      </c>
      <c r="B1083" s="137" t="s">
        <v>15</v>
      </c>
      <c r="C1083" s="137" t="s">
        <v>113</v>
      </c>
      <c r="D1083" s="137"/>
      <c r="E1083" s="13" t="s">
        <v>114</v>
      </c>
      <c r="F1083" s="4">
        <f t="shared" si="850"/>
        <v>66665.5</v>
      </c>
      <c r="G1083" s="4">
        <f t="shared" si="850"/>
        <v>0</v>
      </c>
      <c r="H1083" s="4">
        <f t="shared" si="850"/>
        <v>66665.5</v>
      </c>
      <c r="I1083" s="4">
        <f t="shared" si="850"/>
        <v>0</v>
      </c>
      <c r="J1083" s="4">
        <f t="shared" si="850"/>
        <v>0</v>
      </c>
      <c r="K1083" s="4">
        <f t="shared" si="850"/>
        <v>0</v>
      </c>
      <c r="L1083" s="4">
        <f t="shared" si="850"/>
        <v>66665.5</v>
      </c>
      <c r="M1083" s="4">
        <f t="shared" si="850"/>
        <v>0</v>
      </c>
      <c r="N1083" s="4">
        <f t="shared" si="850"/>
        <v>66665.5</v>
      </c>
      <c r="O1083" s="4">
        <f t="shared" si="850"/>
        <v>0</v>
      </c>
      <c r="P1083" s="4">
        <f t="shared" si="851"/>
        <v>0</v>
      </c>
      <c r="Q1083" s="4">
        <f t="shared" si="851"/>
        <v>66665.5</v>
      </c>
      <c r="R1083" s="4">
        <f t="shared" si="851"/>
        <v>-660</v>
      </c>
      <c r="S1083" s="4">
        <f t="shared" si="851"/>
        <v>66005.5</v>
      </c>
      <c r="T1083" s="4">
        <f t="shared" si="851"/>
        <v>63627.4</v>
      </c>
      <c r="U1083" s="4">
        <f t="shared" si="851"/>
        <v>0</v>
      </c>
      <c r="V1083" s="4">
        <f t="shared" si="851"/>
        <v>63627.4</v>
      </c>
      <c r="W1083" s="4">
        <f t="shared" si="851"/>
        <v>0</v>
      </c>
      <c r="X1083" s="4">
        <f t="shared" si="851"/>
        <v>63627.4</v>
      </c>
      <c r="Y1083" s="4">
        <f t="shared" si="851"/>
        <v>0</v>
      </c>
      <c r="Z1083" s="4">
        <f t="shared" si="852"/>
        <v>63627.4</v>
      </c>
      <c r="AA1083" s="4">
        <f t="shared" si="852"/>
        <v>0</v>
      </c>
      <c r="AB1083" s="4">
        <f t="shared" si="852"/>
        <v>63627.4</v>
      </c>
      <c r="AC1083" s="4">
        <f t="shared" si="852"/>
        <v>0</v>
      </c>
      <c r="AD1083" s="4">
        <f t="shared" si="852"/>
        <v>63627.4</v>
      </c>
      <c r="AE1083" s="4">
        <f t="shared" si="852"/>
        <v>61023.6</v>
      </c>
      <c r="AF1083" s="4">
        <f t="shared" si="852"/>
        <v>0</v>
      </c>
      <c r="AG1083" s="4">
        <f t="shared" si="852"/>
        <v>61023.6</v>
      </c>
      <c r="AH1083" s="4">
        <f t="shared" si="852"/>
        <v>0</v>
      </c>
      <c r="AI1083" s="4">
        <f t="shared" si="852"/>
        <v>61023.6</v>
      </c>
      <c r="AJ1083" s="4">
        <f t="shared" si="853"/>
        <v>0</v>
      </c>
      <c r="AK1083" s="4">
        <f t="shared" si="853"/>
        <v>61023.6</v>
      </c>
      <c r="AL1083" s="4">
        <f t="shared" si="853"/>
        <v>0</v>
      </c>
      <c r="AM1083" s="4">
        <f t="shared" si="853"/>
        <v>61023.6</v>
      </c>
    </row>
    <row r="1084" spans="1:39" ht="15.75" outlineLevel="5" collapsed="1" x14ac:dyDescent="0.2">
      <c r="A1084" s="137" t="s">
        <v>514</v>
      </c>
      <c r="B1084" s="137" t="s">
        <v>15</v>
      </c>
      <c r="C1084" s="137" t="s">
        <v>521</v>
      </c>
      <c r="D1084" s="137"/>
      <c r="E1084" s="13" t="s">
        <v>134</v>
      </c>
      <c r="F1084" s="4">
        <f t="shared" ref="F1084:AM1084" si="854">F1085+F1086+F1087</f>
        <v>66665.5</v>
      </c>
      <c r="G1084" s="4">
        <f t="shared" si="854"/>
        <v>0</v>
      </c>
      <c r="H1084" s="4">
        <f t="shared" si="854"/>
        <v>66665.5</v>
      </c>
      <c r="I1084" s="4">
        <f t="shared" si="854"/>
        <v>0</v>
      </c>
      <c r="J1084" s="4">
        <f t="shared" si="854"/>
        <v>0</v>
      </c>
      <c r="K1084" s="4">
        <f t="shared" si="854"/>
        <v>0</v>
      </c>
      <c r="L1084" s="4">
        <f t="shared" si="854"/>
        <v>66665.5</v>
      </c>
      <c r="M1084" s="4">
        <f t="shared" si="854"/>
        <v>0</v>
      </c>
      <c r="N1084" s="4">
        <f t="shared" si="854"/>
        <v>66665.5</v>
      </c>
      <c r="O1084" s="4">
        <f t="shared" si="854"/>
        <v>0</v>
      </c>
      <c r="P1084" s="4">
        <f t="shared" si="854"/>
        <v>0</v>
      </c>
      <c r="Q1084" s="4">
        <f t="shared" si="854"/>
        <v>66665.5</v>
      </c>
      <c r="R1084" s="4">
        <f t="shared" si="854"/>
        <v>-660</v>
      </c>
      <c r="S1084" s="4">
        <f t="shared" si="854"/>
        <v>66005.5</v>
      </c>
      <c r="T1084" s="4">
        <f t="shared" si="854"/>
        <v>63627.4</v>
      </c>
      <c r="U1084" s="4">
        <f t="shared" si="854"/>
        <v>0</v>
      </c>
      <c r="V1084" s="4">
        <f t="shared" si="854"/>
        <v>63627.4</v>
      </c>
      <c r="W1084" s="4">
        <f t="shared" si="854"/>
        <v>0</v>
      </c>
      <c r="X1084" s="4">
        <f t="shared" si="854"/>
        <v>63627.4</v>
      </c>
      <c r="Y1084" s="4">
        <f t="shared" si="854"/>
        <v>0</v>
      </c>
      <c r="Z1084" s="4">
        <f t="shared" si="854"/>
        <v>63627.4</v>
      </c>
      <c r="AA1084" s="4">
        <f t="shared" si="854"/>
        <v>0</v>
      </c>
      <c r="AB1084" s="4">
        <f t="shared" si="854"/>
        <v>63627.4</v>
      </c>
      <c r="AC1084" s="4">
        <f t="shared" si="854"/>
        <v>0</v>
      </c>
      <c r="AD1084" s="4">
        <f t="shared" si="854"/>
        <v>63627.4</v>
      </c>
      <c r="AE1084" s="4">
        <f t="shared" si="854"/>
        <v>61023.6</v>
      </c>
      <c r="AF1084" s="4">
        <f t="shared" si="854"/>
        <v>0</v>
      </c>
      <c r="AG1084" s="4">
        <f t="shared" si="854"/>
        <v>61023.6</v>
      </c>
      <c r="AH1084" s="4">
        <f t="shared" si="854"/>
        <v>0</v>
      </c>
      <c r="AI1084" s="4">
        <f t="shared" si="854"/>
        <v>61023.6</v>
      </c>
      <c r="AJ1084" s="4">
        <f t="shared" si="854"/>
        <v>0</v>
      </c>
      <c r="AK1084" s="4">
        <f t="shared" si="854"/>
        <v>61023.6</v>
      </c>
      <c r="AL1084" s="4">
        <f t="shared" si="854"/>
        <v>0</v>
      </c>
      <c r="AM1084" s="4">
        <f t="shared" si="854"/>
        <v>61023.6</v>
      </c>
    </row>
    <row r="1085" spans="1:39" ht="63" hidden="1" outlineLevel="7" x14ac:dyDescent="0.2">
      <c r="A1085" s="138" t="s">
        <v>514</v>
      </c>
      <c r="B1085" s="138" t="s">
        <v>15</v>
      </c>
      <c r="C1085" s="138" t="s">
        <v>521</v>
      </c>
      <c r="D1085" s="138" t="s">
        <v>8</v>
      </c>
      <c r="E1085" s="11" t="s">
        <v>9</v>
      </c>
      <c r="F1085" s="5">
        <v>60426.1</v>
      </c>
      <c r="G1085" s="5"/>
      <c r="H1085" s="5">
        <f>SUM(F1085:G1085)</f>
        <v>60426.1</v>
      </c>
      <c r="I1085" s="5"/>
      <c r="J1085" s="5"/>
      <c r="K1085" s="5"/>
      <c r="L1085" s="5">
        <f>SUM(H1085:K1085)</f>
        <v>60426.1</v>
      </c>
      <c r="M1085" s="5"/>
      <c r="N1085" s="5">
        <f>SUM(L1085:M1085)</f>
        <v>60426.1</v>
      </c>
      <c r="O1085" s="5"/>
      <c r="P1085" s="5"/>
      <c r="Q1085" s="5">
        <f>SUM(N1085:P1085)</f>
        <v>60426.1</v>
      </c>
      <c r="R1085" s="5"/>
      <c r="S1085" s="5">
        <f>SUM(Q1085:R1085)</f>
        <v>60426.1</v>
      </c>
      <c r="T1085" s="5">
        <v>57388</v>
      </c>
      <c r="U1085" s="5"/>
      <c r="V1085" s="5">
        <f>SUM(T1085:U1085)</f>
        <v>57388</v>
      </c>
      <c r="W1085" s="5"/>
      <c r="X1085" s="5">
        <f>SUM(V1085:W1085)</f>
        <v>57388</v>
      </c>
      <c r="Y1085" s="5"/>
      <c r="Z1085" s="5">
        <f>SUM(X1085:Y1085)</f>
        <v>57388</v>
      </c>
      <c r="AA1085" s="5"/>
      <c r="AB1085" s="5">
        <f>SUM(Z1085:AA1085)</f>
        <v>57388</v>
      </c>
      <c r="AC1085" s="5"/>
      <c r="AD1085" s="5">
        <f>SUM(AB1085:AC1085)</f>
        <v>57388</v>
      </c>
      <c r="AE1085" s="5">
        <v>55090</v>
      </c>
      <c r="AF1085" s="5"/>
      <c r="AG1085" s="5">
        <f>SUM(AE1085:AF1085)</f>
        <v>55090</v>
      </c>
      <c r="AH1085" s="5"/>
      <c r="AI1085" s="5">
        <f>SUM(AG1085:AH1085)</f>
        <v>55090</v>
      </c>
      <c r="AJ1085" s="5"/>
      <c r="AK1085" s="5">
        <f>SUM(AI1085:AJ1085)</f>
        <v>55090</v>
      </c>
      <c r="AL1085" s="5"/>
      <c r="AM1085" s="5">
        <f>SUM(AK1085:AL1085)</f>
        <v>55090</v>
      </c>
    </row>
    <row r="1086" spans="1:39" ht="31.5" outlineLevel="7" x14ac:dyDescent="0.2">
      <c r="A1086" s="138" t="s">
        <v>514</v>
      </c>
      <c r="B1086" s="138" t="s">
        <v>15</v>
      </c>
      <c r="C1086" s="138" t="s">
        <v>521</v>
      </c>
      <c r="D1086" s="138" t="s">
        <v>11</v>
      </c>
      <c r="E1086" s="11" t="s">
        <v>12</v>
      </c>
      <c r="F1086" s="5">
        <v>6130.8</v>
      </c>
      <c r="G1086" s="5"/>
      <c r="H1086" s="5">
        <f>SUM(F1086:G1086)</f>
        <v>6130.8</v>
      </c>
      <c r="I1086" s="5"/>
      <c r="J1086" s="5"/>
      <c r="K1086" s="5"/>
      <c r="L1086" s="5">
        <f>SUM(H1086:K1086)</f>
        <v>6130.8</v>
      </c>
      <c r="M1086" s="5"/>
      <c r="N1086" s="5">
        <f>SUM(L1086:M1086)</f>
        <v>6130.8</v>
      </c>
      <c r="O1086" s="5"/>
      <c r="P1086" s="5"/>
      <c r="Q1086" s="5">
        <f>SUM(N1086:P1086)</f>
        <v>6130.8</v>
      </c>
      <c r="R1086" s="5">
        <v>-660</v>
      </c>
      <c r="S1086" s="5">
        <f>SUM(Q1086:R1086)</f>
        <v>5470.8</v>
      </c>
      <c r="T1086" s="5">
        <v>6130.8</v>
      </c>
      <c r="U1086" s="5"/>
      <c r="V1086" s="5">
        <f>SUM(T1086:U1086)</f>
        <v>6130.8</v>
      </c>
      <c r="W1086" s="5"/>
      <c r="X1086" s="5">
        <f>SUM(V1086:W1086)</f>
        <v>6130.8</v>
      </c>
      <c r="Y1086" s="5"/>
      <c r="Z1086" s="5">
        <f>SUM(X1086:Y1086)</f>
        <v>6130.8</v>
      </c>
      <c r="AA1086" s="5"/>
      <c r="AB1086" s="5">
        <f>SUM(Z1086:AA1086)</f>
        <v>6130.8</v>
      </c>
      <c r="AC1086" s="5"/>
      <c r="AD1086" s="5">
        <f>SUM(AB1086:AC1086)</f>
        <v>6130.8</v>
      </c>
      <c r="AE1086" s="5">
        <v>5825</v>
      </c>
      <c r="AF1086" s="5"/>
      <c r="AG1086" s="5">
        <f>SUM(AE1086:AF1086)</f>
        <v>5825</v>
      </c>
      <c r="AH1086" s="5"/>
      <c r="AI1086" s="5">
        <f>SUM(AG1086:AH1086)</f>
        <v>5825</v>
      </c>
      <c r="AJ1086" s="5"/>
      <c r="AK1086" s="5">
        <f>SUM(AI1086:AJ1086)</f>
        <v>5825</v>
      </c>
      <c r="AL1086" s="5"/>
      <c r="AM1086" s="5">
        <f>SUM(AK1086:AL1086)</f>
        <v>5825</v>
      </c>
    </row>
    <row r="1087" spans="1:39" ht="15.75" hidden="1" outlineLevel="7" x14ac:dyDescent="0.2">
      <c r="A1087" s="138" t="s">
        <v>514</v>
      </c>
      <c r="B1087" s="138" t="s">
        <v>15</v>
      </c>
      <c r="C1087" s="138" t="s">
        <v>521</v>
      </c>
      <c r="D1087" s="138" t="s">
        <v>27</v>
      </c>
      <c r="E1087" s="11" t="s">
        <v>28</v>
      </c>
      <c r="F1087" s="5">
        <v>108.6</v>
      </c>
      <c r="G1087" s="5"/>
      <c r="H1087" s="5">
        <f>SUM(F1087:G1087)</f>
        <v>108.6</v>
      </c>
      <c r="I1087" s="5"/>
      <c r="J1087" s="5"/>
      <c r="K1087" s="5"/>
      <c r="L1087" s="5">
        <f>SUM(H1087:K1087)</f>
        <v>108.6</v>
      </c>
      <c r="M1087" s="5"/>
      <c r="N1087" s="5">
        <f>SUM(L1087:M1087)</f>
        <v>108.6</v>
      </c>
      <c r="O1087" s="5"/>
      <c r="P1087" s="5"/>
      <c r="Q1087" s="5">
        <f>SUM(N1087:P1087)</f>
        <v>108.6</v>
      </c>
      <c r="R1087" s="5"/>
      <c r="S1087" s="5">
        <f>SUM(Q1087:R1087)</f>
        <v>108.6</v>
      </c>
      <c r="T1087" s="5">
        <v>108.6</v>
      </c>
      <c r="U1087" s="5"/>
      <c r="V1087" s="5">
        <f>SUM(T1087:U1087)</f>
        <v>108.6</v>
      </c>
      <c r="W1087" s="5"/>
      <c r="X1087" s="5">
        <f>SUM(V1087:W1087)</f>
        <v>108.6</v>
      </c>
      <c r="Y1087" s="5"/>
      <c r="Z1087" s="5">
        <f>SUM(X1087:Y1087)</f>
        <v>108.6</v>
      </c>
      <c r="AA1087" s="5"/>
      <c r="AB1087" s="5">
        <f>SUM(Z1087:AA1087)</f>
        <v>108.6</v>
      </c>
      <c r="AC1087" s="5"/>
      <c r="AD1087" s="5">
        <f>SUM(AB1087:AC1087)</f>
        <v>108.6</v>
      </c>
      <c r="AE1087" s="5">
        <v>108.6</v>
      </c>
      <c r="AF1087" s="5"/>
      <c r="AG1087" s="5">
        <f>SUM(AE1087:AF1087)</f>
        <v>108.6</v>
      </c>
      <c r="AH1087" s="5"/>
      <c r="AI1087" s="5">
        <f>SUM(AG1087:AH1087)</f>
        <v>108.6</v>
      </c>
      <c r="AJ1087" s="5"/>
      <c r="AK1087" s="5">
        <f>SUM(AI1087:AJ1087)</f>
        <v>108.6</v>
      </c>
      <c r="AL1087" s="5"/>
      <c r="AM1087" s="5">
        <f>SUM(AK1087:AL1087)</f>
        <v>108.6</v>
      </c>
    </row>
    <row r="1088" spans="1:39" ht="31.5" outlineLevel="2" x14ac:dyDescent="0.2">
      <c r="A1088" s="137" t="s">
        <v>514</v>
      </c>
      <c r="B1088" s="137" t="s">
        <v>15</v>
      </c>
      <c r="C1088" s="137" t="s">
        <v>17</v>
      </c>
      <c r="D1088" s="137"/>
      <c r="E1088" s="13" t="s">
        <v>18</v>
      </c>
      <c r="F1088" s="4">
        <f t="shared" ref="F1088:AM1088" si="855">F1089+F1091</f>
        <v>22762</v>
      </c>
      <c r="G1088" s="4">
        <f t="shared" si="855"/>
        <v>0</v>
      </c>
      <c r="H1088" s="4">
        <f t="shared" si="855"/>
        <v>22762</v>
      </c>
      <c r="I1088" s="4">
        <f t="shared" si="855"/>
        <v>0</v>
      </c>
      <c r="J1088" s="4">
        <f t="shared" si="855"/>
        <v>0</v>
      </c>
      <c r="K1088" s="4">
        <f t="shared" si="855"/>
        <v>0</v>
      </c>
      <c r="L1088" s="4">
        <f t="shared" si="855"/>
        <v>22762</v>
      </c>
      <c r="M1088" s="4">
        <f t="shared" si="855"/>
        <v>0</v>
      </c>
      <c r="N1088" s="4">
        <f t="shared" si="855"/>
        <v>22762</v>
      </c>
      <c r="O1088" s="4">
        <f t="shared" si="855"/>
        <v>0</v>
      </c>
      <c r="P1088" s="4">
        <f t="shared" si="855"/>
        <v>54828.089509999998</v>
      </c>
      <c r="Q1088" s="4">
        <f t="shared" si="855"/>
        <v>77590.089509999991</v>
      </c>
      <c r="R1088" s="4">
        <f t="shared" si="855"/>
        <v>-43765.493629999997</v>
      </c>
      <c r="S1088" s="4">
        <f t="shared" si="855"/>
        <v>33824.595879999993</v>
      </c>
      <c r="T1088" s="4">
        <f t="shared" si="855"/>
        <v>80333.299999999988</v>
      </c>
      <c r="U1088" s="4">
        <f t="shared" si="855"/>
        <v>0</v>
      </c>
      <c r="V1088" s="4">
        <f t="shared" si="855"/>
        <v>80333.299999999988</v>
      </c>
      <c r="W1088" s="4">
        <f t="shared" si="855"/>
        <v>0</v>
      </c>
      <c r="X1088" s="4">
        <f t="shared" si="855"/>
        <v>80333.299999999988</v>
      </c>
      <c r="Y1088" s="4">
        <f t="shared" si="855"/>
        <v>-1383.01385</v>
      </c>
      <c r="Z1088" s="4">
        <f t="shared" si="855"/>
        <v>78950.28615</v>
      </c>
      <c r="AA1088" s="4">
        <f t="shared" si="855"/>
        <v>0</v>
      </c>
      <c r="AB1088" s="4">
        <f t="shared" si="855"/>
        <v>78950.28615</v>
      </c>
      <c r="AC1088" s="4">
        <f t="shared" si="855"/>
        <v>-36093.333339999997</v>
      </c>
      <c r="AD1088" s="4">
        <f t="shared" si="855"/>
        <v>42856.952809999995</v>
      </c>
      <c r="AE1088" s="4">
        <f t="shared" si="855"/>
        <v>119401.2</v>
      </c>
      <c r="AF1088" s="4">
        <f t="shared" si="855"/>
        <v>0</v>
      </c>
      <c r="AG1088" s="4">
        <f t="shared" si="855"/>
        <v>119401.2</v>
      </c>
      <c r="AH1088" s="4">
        <f t="shared" si="855"/>
        <v>0</v>
      </c>
      <c r="AI1088" s="4">
        <f t="shared" si="855"/>
        <v>119401.2</v>
      </c>
      <c r="AJ1088" s="4">
        <f t="shared" si="855"/>
        <v>0</v>
      </c>
      <c r="AK1088" s="4">
        <f t="shared" si="855"/>
        <v>119401.2</v>
      </c>
      <c r="AL1088" s="4">
        <f t="shared" si="855"/>
        <v>-14000</v>
      </c>
      <c r="AM1088" s="4">
        <f t="shared" si="855"/>
        <v>105401.2</v>
      </c>
    </row>
    <row r="1089" spans="1:39" ht="47.25" outlineLevel="3" x14ac:dyDescent="0.2">
      <c r="A1089" s="137" t="s">
        <v>514</v>
      </c>
      <c r="B1089" s="137" t="s">
        <v>15</v>
      </c>
      <c r="C1089" s="137" t="s">
        <v>522</v>
      </c>
      <c r="D1089" s="137"/>
      <c r="E1089" s="13" t="s">
        <v>778</v>
      </c>
      <c r="F1089" s="4">
        <f t="shared" ref="F1089:AM1089" si="856">F1090</f>
        <v>22762</v>
      </c>
      <c r="G1089" s="4">
        <f t="shared" si="856"/>
        <v>0</v>
      </c>
      <c r="H1089" s="4">
        <f t="shared" si="856"/>
        <v>22762</v>
      </c>
      <c r="I1089" s="4">
        <f t="shared" si="856"/>
        <v>0</v>
      </c>
      <c r="J1089" s="4">
        <f t="shared" si="856"/>
        <v>0</v>
      </c>
      <c r="K1089" s="4">
        <f t="shared" si="856"/>
        <v>0</v>
      </c>
      <c r="L1089" s="4">
        <f t="shared" si="856"/>
        <v>22762</v>
      </c>
      <c r="M1089" s="4">
        <f t="shared" si="856"/>
        <v>0</v>
      </c>
      <c r="N1089" s="4">
        <f t="shared" si="856"/>
        <v>22762</v>
      </c>
      <c r="O1089" s="4">
        <f t="shared" si="856"/>
        <v>0</v>
      </c>
      <c r="P1089" s="4">
        <f t="shared" si="856"/>
        <v>54828.089509999998</v>
      </c>
      <c r="Q1089" s="4">
        <f t="shared" si="856"/>
        <v>77590.089509999991</v>
      </c>
      <c r="R1089" s="4">
        <f t="shared" si="856"/>
        <v>-43765.493629999997</v>
      </c>
      <c r="S1089" s="4">
        <f t="shared" si="856"/>
        <v>33824.595879999993</v>
      </c>
      <c r="T1089" s="4">
        <f t="shared" si="856"/>
        <v>43460.1</v>
      </c>
      <c r="U1089" s="4">
        <f t="shared" si="856"/>
        <v>0</v>
      </c>
      <c r="V1089" s="4">
        <f t="shared" si="856"/>
        <v>43460.1</v>
      </c>
      <c r="W1089" s="4">
        <f t="shared" si="856"/>
        <v>0</v>
      </c>
      <c r="X1089" s="4">
        <f t="shared" si="856"/>
        <v>43460.1</v>
      </c>
      <c r="Y1089" s="4">
        <f t="shared" si="856"/>
        <v>-1383.01385</v>
      </c>
      <c r="Z1089" s="4">
        <f t="shared" si="856"/>
        <v>42077.086149999996</v>
      </c>
      <c r="AA1089" s="4">
        <f t="shared" si="856"/>
        <v>0</v>
      </c>
      <c r="AB1089" s="4">
        <f t="shared" si="856"/>
        <v>42077.086149999996</v>
      </c>
      <c r="AC1089" s="4">
        <f t="shared" si="856"/>
        <v>-36093.333339999997</v>
      </c>
      <c r="AD1089" s="4">
        <f t="shared" si="856"/>
        <v>5983.7528099999981</v>
      </c>
      <c r="AE1089" s="4">
        <f t="shared" si="856"/>
        <v>43597.3</v>
      </c>
      <c r="AF1089" s="4">
        <f t="shared" si="856"/>
        <v>0</v>
      </c>
      <c r="AG1089" s="4">
        <f t="shared" si="856"/>
        <v>43597.3</v>
      </c>
      <c r="AH1089" s="4">
        <f t="shared" si="856"/>
        <v>0</v>
      </c>
      <c r="AI1089" s="4">
        <f t="shared" si="856"/>
        <v>43597.3</v>
      </c>
      <c r="AJ1089" s="4">
        <f t="shared" si="856"/>
        <v>0</v>
      </c>
      <c r="AK1089" s="4">
        <f t="shared" si="856"/>
        <v>43597.3</v>
      </c>
      <c r="AL1089" s="4">
        <f t="shared" si="856"/>
        <v>-14000</v>
      </c>
      <c r="AM1089" s="4">
        <f t="shared" si="856"/>
        <v>29597.300000000003</v>
      </c>
    </row>
    <row r="1090" spans="1:39" ht="15.75" outlineLevel="7" x14ac:dyDescent="0.2">
      <c r="A1090" s="138" t="s">
        <v>514</v>
      </c>
      <c r="B1090" s="138" t="s">
        <v>15</v>
      </c>
      <c r="C1090" s="138" t="s">
        <v>522</v>
      </c>
      <c r="D1090" s="138" t="s">
        <v>27</v>
      </c>
      <c r="E1090" s="11" t="s">
        <v>28</v>
      </c>
      <c r="F1090" s="5">
        <v>22762</v>
      </c>
      <c r="G1090" s="5"/>
      <c r="H1090" s="5">
        <f>SUM(F1090:G1090)</f>
        <v>22762</v>
      </c>
      <c r="I1090" s="5"/>
      <c r="J1090" s="5"/>
      <c r="K1090" s="5"/>
      <c r="L1090" s="5">
        <f>SUM(H1090:K1090)</f>
        <v>22762</v>
      </c>
      <c r="M1090" s="5"/>
      <c r="N1090" s="5">
        <f>SUM(L1090:M1090)</f>
        <v>22762</v>
      </c>
      <c r="O1090" s="5"/>
      <c r="P1090" s="5">
        <f>53000+1828.08951</f>
        <v>54828.089509999998</v>
      </c>
      <c r="Q1090" s="5">
        <f>SUM(N1090:P1090)</f>
        <v>77590.089509999991</v>
      </c>
      <c r="R1090" s="5">
        <v>-43765.493629999997</v>
      </c>
      <c r="S1090" s="5">
        <f>SUM(Q1090:R1090)</f>
        <v>33824.595879999993</v>
      </c>
      <c r="T1090" s="5">
        <f>43597.5-137.4</f>
        <v>43460.1</v>
      </c>
      <c r="U1090" s="5"/>
      <c r="V1090" s="5">
        <f>SUM(T1090:U1090)</f>
        <v>43460.1</v>
      </c>
      <c r="W1090" s="5"/>
      <c r="X1090" s="5">
        <f>SUM(V1090:W1090)</f>
        <v>43460.1</v>
      </c>
      <c r="Y1090" s="5">
        <f>-143.01385-1240</f>
        <v>-1383.01385</v>
      </c>
      <c r="Z1090" s="5">
        <f>SUM(X1090:Y1090)</f>
        <v>42077.086149999996</v>
      </c>
      <c r="AA1090" s="5"/>
      <c r="AB1090" s="5">
        <f>SUM(Z1090:AA1090)</f>
        <v>42077.086149999996</v>
      </c>
      <c r="AC1090" s="5">
        <v>-36093.333339999997</v>
      </c>
      <c r="AD1090" s="5">
        <f>SUM(AB1090:AC1090)</f>
        <v>5983.7528099999981</v>
      </c>
      <c r="AE1090" s="5">
        <v>43597.3</v>
      </c>
      <c r="AF1090" s="5"/>
      <c r="AG1090" s="5">
        <f>SUM(AE1090:AF1090)</f>
        <v>43597.3</v>
      </c>
      <c r="AH1090" s="5"/>
      <c r="AI1090" s="5">
        <f>SUM(AG1090:AH1090)</f>
        <v>43597.3</v>
      </c>
      <c r="AJ1090" s="5"/>
      <c r="AK1090" s="5">
        <f>SUM(AI1090:AJ1090)</f>
        <v>43597.3</v>
      </c>
      <c r="AL1090" s="5">
        <v>-14000</v>
      </c>
      <c r="AM1090" s="5">
        <f>SUM(AK1090:AL1090)</f>
        <v>29597.300000000003</v>
      </c>
    </row>
    <row r="1091" spans="1:39" ht="15.75" hidden="1" outlineLevel="3" x14ac:dyDescent="0.2">
      <c r="A1091" s="137" t="s">
        <v>514</v>
      </c>
      <c r="B1091" s="137" t="s">
        <v>15</v>
      </c>
      <c r="C1091" s="137" t="s">
        <v>523</v>
      </c>
      <c r="D1091" s="137"/>
      <c r="E1091" s="13" t="s">
        <v>524</v>
      </c>
      <c r="F1091" s="4">
        <f t="shared" ref="F1091:AM1091" si="857">F1092</f>
        <v>0</v>
      </c>
      <c r="G1091" s="4">
        <f t="shared" si="857"/>
        <v>0</v>
      </c>
      <c r="H1091" s="4">
        <f t="shared" si="857"/>
        <v>0</v>
      </c>
      <c r="I1091" s="4">
        <f t="shared" si="857"/>
        <v>0</v>
      </c>
      <c r="J1091" s="4">
        <f t="shared" si="857"/>
        <v>0</v>
      </c>
      <c r="K1091" s="4">
        <f t="shared" si="857"/>
        <v>0</v>
      </c>
      <c r="L1091" s="4">
        <f t="shared" si="857"/>
        <v>0</v>
      </c>
      <c r="M1091" s="4">
        <f t="shared" si="857"/>
        <v>0</v>
      </c>
      <c r="N1091" s="4">
        <f t="shared" si="857"/>
        <v>0</v>
      </c>
      <c r="O1091" s="4">
        <f t="shared" si="857"/>
        <v>0</v>
      </c>
      <c r="P1091" s="4">
        <f t="shared" si="857"/>
        <v>0</v>
      </c>
      <c r="Q1091" s="4">
        <f t="shared" si="857"/>
        <v>0</v>
      </c>
      <c r="R1091" s="4">
        <f t="shared" si="857"/>
        <v>0</v>
      </c>
      <c r="S1091" s="4">
        <f t="shared" si="857"/>
        <v>0</v>
      </c>
      <c r="T1091" s="4">
        <f t="shared" si="857"/>
        <v>36873.199999999997</v>
      </c>
      <c r="U1091" s="4">
        <f t="shared" si="857"/>
        <v>0</v>
      </c>
      <c r="V1091" s="4">
        <f t="shared" si="857"/>
        <v>36873.199999999997</v>
      </c>
      <c r="W1091" s="4">
        <f t="shared" si="857"/>
        <v>0</v>
      </c>
      <c r="X1091" s="4">
        <f t="shared" si="857"/>
        <v>36873.199999999997</v>
      </c>
      <c r="Y1091" s="4">
        <f t="shared" si="857"/>
        <v>0</v>
      </c>
      <c r="Z1091" s="4">
        <f t="shared" si="857"/>
        <v>36873.199999999997</v>
      </c>
      <c r="AA1091" s="4">
        <f t="shared" si="857"/>
        <v>0</v>
      </c>
      <c r="AB1091" s="4">
        <f t="shared" si="857"/>
        <v>36873.199999999997</v>
      </c>
      <c r="AC1091" s="4">
        <f t="shared" si="857"/>
        <v>0</v>
      </c>
      <c r="AD1091" s="4">
        <f t="shared" si="857"/>
        <v>36873.199999999997</v>
      </c>
      <c r="AE1091" s="4">
        <f t="shared" si="857"/>
        <v>75803.899999999994</v>
      </c>
      <c r="AF1091" s="4">
        <f t="shared" si="857"/>
        <v>0</v>
      </c>
      <c r="AG1091" s="4">
        <f t="shared" si="857"/>
        <v>75803.899999999994</v>
      </c>
      <c r="AH1091" s="4">
        <f t="shared" si="857"/>
        <v>0</v>
      </c>
      <c r="AI1091" s="4">
        <f t="shared" si="857"/>
        <v>75803.899999999994</v>
      </c>
      <c r="AJ1091" s="4">
        <f t="shared" si="857"/>
        <v>0</v>
      </c>
      <c r="AK1091" s="4">
        <f t="shared" si="857"/>
        <v>75803.899999999994</v>
      </c>
      <c r="AL1091" s="4">
        <f t="shared" si="857"/>
        <v>0</v>
      </c>
      <c r="AM1091" s="4">
        <f t="shared" si="857"/>
        <v>75803.899999999994</v>
      </c>
    </row>
    <row r="1092" spans="1:39" ht="15.75" hidden="1" outlineLevel="7" x14ac:dyDescent="0.2">
      <c r="A1092" s="138" t="s">
        <v>514</v>
      </c>
      <c r="B1092" s="138" t="s">
        <v>15</v>
      </c>
      <c r="C1092" s="138" t="s">
        <v>523</v>
      </c>
      <c r="D1092" s="138" t="s">
        <v>27</v>
      </c>
      <c r="E1092" s="11" t="s">
        <v>28</v>
      </c>
      <c r="F1092" s="5"/>
      <c r="G1092" s="5"/>
      <c r="H1092" s="5">
        <f>SUM(F1092:G1092)</f>
        <v>0</v>
      </c>
      <c r="I1092" s="5"/>
      <c r="J1092" s="5"/>
      <c r="K1092" s="5"/>
      <c r="L1092" s="5">
        <f>SUM(H1092:K1092)</f>
        <v>0</v>
      </c>
      <c r="M1092" s="5"/>
      <c r="N1092" s="5">
        <f>SUM(L1092:M1092)</f>
        <v>0</v>
      </c>
      <c r="O1092" s="5"/>
      <c r="P1092" s="5"/>
      <c r="Q1092" s="5">
        <f>SUM(N1092:P1092)</f>
        <v>0</v>
      </c>
      <c r="R1092" s="5"/>
      <c r="S1092" s="5">
        <f>SUM(Q1092:R1092)</f>
        <v>0</v>
      </c>
      <c r="T1092" s="5">
        <v>36873.199999999997</v>
      </c>
      <c r="U1092" s="5"/>
      <c r="V1092" s="5">
        <f>SUM(T1092:U1092)</f>
        <v>36873.199999999997</v>
      </c>
      <c r="W1092" s="5"/>
      <c r="X1092" s="5">
        <f>SUM(V1092:W1092)</f>
        <v>36873.199999999997</v>
      </c>
      <c r="Y1092" s="5"/>
      <c r="Z1092" s="5">
        <f>SUM(X1092:Y1092)</f>
        <v>36873.199999999997</v>
      </c>
      <c r="AA1092" s="5"/>
      <c r="AB1092" s="5">
        <f>SUM(Z1092:AA1092)</f>
        <v>36873.199999999997</v>
      </c>
      <c r="AC1092" s="5"/>
      <c r="AD1092" s="5">
        <f>SUM(AB1092:AC1092)</f>
        <v>36873.199999999997</v>
      </c>
      <c r="AE1092" s="5">
        <v>75803.899999999994</v>
      </c>
      <c r="AF1092" s="5"/>
      <c r="AG1092" s="5">
        <f>SUM(AE1092:AF1092)</f>
        <v>75803.899999999994</v>
      </c>
      <c r="AH1092" s="5"/>
      <c r="AI1092" s="5">
        <f>SUM(AG1092:AH1092)</f>
        <v>75803.899999999994</v>
      </c>
      <c r="AJ1092" s="5"/>
      <c r="AK1092" s="5">
        <f>SUM(AI1092:AJ1092)</f>
        <v>75803.899999999994</v>
      </c>
      <c r="AL1092" s="5"/>
      <c r="AM1092" s="5">
        <f>SUM(AK1092:AL1092)</f>
        <v>75803.899999999994</v>
      </c>
    </row>
    <row r="1093" spans="1:39" ht="15.75" hidden="1" outlineLevel="7" x14ac:dyDescent="0.2">
      <c r="A1093" s="137" t="s">
        <v>514</v>
      </c>
      <c r="B1093" s="137" t="s">
        <v>553</v>
      </c>
      <c r="C1093" s="138"/>
      <c r="D1093" s="138"/>
      <c r="E1093" s="8" t="s">
        <v>537</v>
      </c>
      <c r="F1093" s="4">
        <f t="shared" ref="F1093:O1094" si="858">F1094</f>
        <v>150.9</v>
      </c>
      <c r="G1093" s="4">
        <f t="shared" si="858"/>
        <v>0</v>
      </c>
      <c r="H1093" s="4">
        <f t="shared" si="858"/>
        <v>150.9</v>
      </c>
      <c r="I1093" s="4">
        <f t="shared" si="858"/>
        <v>0</v>
      </c>
      <c r="J1093" s="4">
        <f t="shared" si="858"/>
        <v>0</v>
      </c>
      <c r="K1093" s="4">
        <f t="shared" si="858"/>
        <v>0</v>
      </c>
      <c r="L1093" s="4">
        <f t="shared" si="858"/>
        <v>150.9</v>
      </c>
      <c r="M1093" s="4">
        <f t="shared" si="858"/>
        <v>0</v>
      </c>
      <c r="N1093" s="4">
        <f t="shared" si="858"/>
        <v>150.9</v>
      </c>
      <c r="O1093" s="4">
        <f t="shared" si="858"/>
        <v>0</v>
      </c>
      <c r="P1093" s="4">
        <f t="shared" ref="P1093:Y1094" si="859">P1094</f>
        <v>0</v>
      </c>
      <c r="Q1093" s="4">
        <f t="shared" si="859"/>
        <v>150.9</v>
      </c>
      <c r="R1093" s="4">
        <f t="shared" si="859"/>
        <v>0</v>
      </c>
      <c r="S1093" s="4">
        <f t="shared" si="859"/>
        <v>150.9</v>
      </c>
      <c r="T1093" s="4">
        <f t="shared" si="859"/>
        <v>150.9</v>
      </c>
      <c r="U1093" s="4">
        <f t="shared" si="859"/>
        <v>0</v>
      </c>
      <c r="V1093" s="4">
        <f t="shared" si="859"/>
        <v>150.9</v>
      </c>
      <c r="W1093" s="4">
        <f t="shared" si="859"/>
        <v>0</v>
      </c>
      <c r="X1093" s="4">
        <f t="shared" si="859"/>
        <v>150.9</v>
      </c>
      <c r="Y1093" s="4">
        <f t="shared" si="859"/>
        <v>0</v>
      </c>
      <c r="Z1093" s="4">
        <f t="shared" ref="Z1093:AI1094" si="860">Z1094</f>
        <v>150.9</v>
      </c>
      <c r="AA1093" s="4">
        <f t="shared" si="860"/>
        <v>0</v>
      </c>
      <c r="AB1093" s="4">
        <f t="shared" si="860"/>
        <v>150.9</v>
      </c>
      <c r="AC1093" s="4">
        <f t="shared" si="860"/>
        <v>0</v>
      </c>
      <c r="AD1093" s="4">
        <f t="shared" si="860"/>
        <v>150.9</v>
      </c>
      <c r="AE1093" s="4">
        <f t="shared" si="860"/>
        <v>150.9</v>
      </c>
      <c r="AF1093" s="4">
        <f t="shared" si="860"/>
        <v>0</v>
      </c>
      <c r="AG1093" s="4">
        <f t="shared" si="860"/>
        <v>150.9</v>
      </c>
      <c r="AH1093" s="4">
        <f t="shared" si="860"/>
        <v>0</v>
      </c>
      <c r="AI1093" s="4">
        <f t="shared" si="860"/>
        <v>150.9</v>
      </c>
      <c r="AJ1093" s="4">
        <f t="shared" ref="AJ1093:AM1094" si="861">AJ1094</f>
        <v>0</v>
      </c>
      <c r="AK1093" s="4">
        <f t="shared" si="861"/>
        <v>150.9</v>
      </c>
      <c r="AL1093" s="4">
        <f t="shared" si="861"/>
        <v>0</v>
      </c>
      <c r="AM1093" s="4">
        <f t="shared" si="861"/>
        <v>150.9</v>
      </c>
    </row>
    <row r="1094" spans="1:39" ht="31.5" hidden="1" outlineLevel="1" x14ac:dyDescent="0.2">
      <c r="A1094" s="137" t="s">
        <v>514</v>
      </c>
      <c r="B1094" s="137" t="s">
        <v>21</v>
      </c>
      <c r="C1094" s="137"/>
      <c r="D1094" s="137"/>
      <c r="E1094" s="13" t="s">
        <v>22</v>
      </c>
      <c r="F1094" s="4">
        <f t="shared" si="858"/>
        <v>150.9</v>
      </c>
      <c r="G1094" s="4">
        <f t="shared" si="858"/>
        <v>0</v>
      </c>
      <c r="H1094" s="4">
        <f t="shared" si="858"/>
        <v>150.9</v>
      </c>
      <c r="I1094" s="4">
        <f t="shared" si="858"/>
        <v>0</v>
      </c>
      <c r="J1094" s="4">
        <f t="shared" si="858"/>
        <v>0</v>
      </c>
      <c r="K1094" s="4">
        <f t="shared" si="858"/>
        <v>0</v>
      </c>
      <c r="L1094" s="4">
        <f t="shared" si="858"/>
        <v>150.9</v>
      </c>
      <c r="M1094" s="4">
        <f t="shared" si="858"/>
        <v>0</v>
      </c>
      <c r="N1094" s="4">
        <f t="shared" si="858"/>
        <v>150.9</v>
      </c>
      <c r="O1094" s="4">
        <f t="shared" si="858"/>
        <v>0</v>
      </c>
      <c r="P1094" s="4">
        <f t="shared" si="859"/>
        <v>0</v>
      </c>
      <c r="Q1094" s="4">
        <f t="shared" si="859"/>
        <v>150.9</v>
      </c>
      <c r="R1094" s="4">
        <f t="shared" si="859"/>
        <v>0</v>
      </c>
      <c r="S1094" s="4">
        <f t="shared" si="859"/>
        <v>150.9</v>
      </c>
      <c r="T1094" s="4">
        <f t="shared" si="859"/>
        <v>150.9</v>
      </c>
      <c r="U1094" s="4">
        <f t="shared" si="859"/>
        <v>0</v>
      </c>
      <c r="V1094" s="4">
        <f t="shared" si="859"/>
        <v>150.9</v>
      </c>
      <c r="W1094" s="4">
        <f t="shared" si="859"/>
        <v>0</v>
      </c>
      <c r="X1094" s="4">
        <f t="shared" si="859"/>
        <v>150.9</v>
      </c>
      <c r="Y1094" s="4">
        <f t="shared" si="859"/>
        <v>0</v>
      </c>
      <c r="Z1094" s="4">
        <f t="shared" si="860"/>
        <v>150.9</v>
      </c>
      <c r="AA1094" s="4">
        <f t="shared" si="860"/>
        <v>0</v>
      </c>
      <c r="AB1094" s="4">
        <f t="shared" si="860"/>
        <v>150.9</v>
      </c>
      <c r="AC1094" s="4">
        <f t="shared" si="860"/>
        <v>0</v>
      </c>
      <c r="AD1094" s="4">
        <f t="shared" si="860"/>
        <v>150.9</v>
      </c>
      <c r="AE1094" s="4">
        <f t="shared" si="860"/>
        <v>150.9</v>
      </c>
      <c r="AF1094" s="4">
        <f t="shared" si="860"/>
        <v>0</v>
      </c>
      <c r="AG1094" s="4">
        <f t="shared" si="860"/>
        <v>150.9</v>
      </c>
      <c r="AH1094" s="4">
        <f t="shared" si="860"/>
        <v>0</v>
      </c>
      <c r="AI1094" s="4">
        <f t="shared" si="860"/>
        <v>150.9</v>
      </c>
      <c r="AJ1094" s="4">
        <f t="shared" si="861"/>
        <v>0</v>
      </c>
      <c r="AK1094" s="4">
        <f t="shared" si="861"/>
        <v>150.9</v>
      </c>
      <c r="AL1094" s="4">
        <f t="shared" si="861"/>
        <v>0</v>
      </c>
      <c r="AM1094" s="4">
        <f t="shared" si="861"/>
        <v>150.9</v>
      </c>
    </row>
    <row r="1095" spans="1:39" ht="31.5" hidden="1" outlineLevel="2" x14ac:dyDescent="0.2">
      <c r="A1095" s="137" t="s">
        <v>514</v>
      </c>
      <c r="B1095" s="137" t="s">
        <v>21</v>
      </c>
      <c r="C1095" s="137" t="s">
        <v>52</v>
      </c>
      <c r="D1095" s="137"/>
      <c r="E1095" s="13" t="s">
        <v>53</v>
      </c>
      <c r="F1095" s="4">
        <f t="shared" ref="F1095:AM1095" si="862">F1096+F1100</f>
        <v>150.9</v>
      </c>
      <c r="G1095" s="4">
        <f t="shared" si="862"/>
        <v>0</v>
      </c>
      <c r="H1095" s="4">
        <f t="shared" si="862"/>
        <v>150.9</v>
      </c>
      <c r="I1095" s="4">
        <f t="shared" si="862"/>
        <v>0</v>
      </c>
      <c r="J1095" s="4">
        <f t="shared" si="862"/>
        <v>0</v>
      </c>
      <c r="K1095" s="4">
        <f t="shared" si="862"/>
        <v>0</v>
      </c>
      <c r="L1095" s="4">
        <f t="shared" si="862"/>
        <v>150.9</v>
      </c>
      <c r="M1095" s="4">
        <f t="shared" si="862"/>
        <v>0</v>
      </c>
      <c r="N1095" s="4">
        <f t="shared" si="862"/>
        <v>150.9</v>
      </c>
      <c r="O1095" s="4">
        <f t="shared" si="862"/>
        <v>0</v>
      </c>
      <c r="P1095" s="4">
        <f t="shared" si="862"/>
        <v>0</v>
      </c>
      <c r="Q1095" s="4">
        <f t="shared" si="862"/>
        <v>150.9</v>
      </c>
      <c r="R1095" s="4">
        <f t="shared" si="862"/>
        <v>0</v>
      </c>
      <c r="S1095" s="4">
        <f t="shared" si="862"/>
        <v>150.9</v>
      </c>
      <c r="T1095" s="4">
        <f t="shared" si="862"/>
        <v>150.9</v>
      </c>
      <c r="U1095" s="4">
        <f t="shared" si="862"/>
        <v>0</v>
      </c>
      <c r="V1095" s="4">
        <f t="shared" si="862"/>
        <v>150.9</v>
      </c>
      <c r="W1095" s="4">
        <f t="shared" si="862"/>
        <v>0</v>
      </c>
      <c r="X1095" s="4">
        <f t="shared" si="862"/>
        <v>150.9</v>
      </c>
      <c r="Y1095" s="4">
        <f t="shared" si="862"/>
        <v>0</v>
      </c>
      <c r="Z1095" s="4">
        <f t="shared" si="862"/>
        <v>150.9</v>
      </c>
      <c r="AA1095" s="4">
        <f t="shared" si="862"/>
        <v>0</v>
      </c>
      <c r="AB1095" s="4">
        <f t="shared" si="862"/>
        <v>150.9</v>
      </c>
      <c r="AC1095" s="4">
        <f t="shared" si="862"/>
        <v>0</v>
      </c>
      <c r="AD1095" s="4">
        <f t="shared" si="862"/>
        <v>150.9</v>
      </c>
      <c r="AE1095" s="4">
        <f t="shared" si="862"/>
        <v>150.9</v>
      </c>
      <c r="AF1095" s="4">
        <f t="shared" si="862"/>
        <v>0</v>
      </c>
      <c r="AG1095" s="4">
        <f t="shared" si="862"/>
        <v>150.9</v>
      </c>
      <c r="AH1095" s="4">
        <f t="shared" si="862"/>
        <v>0</v>
      </c>
      <c r="AI1095" s="4">
        <f t="shared" si="862"/>
        <v>150.9</v>
      </c>
      <c r="AJ1095" s="4">
        <f t="shared" si="862"/>
        <v>0</v>
      </c>
      <c r="AK1095" s="4">
        <f t="shared" si="862"/>
        <v>150.9</v>
      </c>
      <c r="AL1095" s="4">
        <f t="shared" si="862"/>
        <v>0</v>
      </c>
      <c r="AM1095" s="4">
        <f t="shared" si="862"/>
        <v>150.9</v>
      </c>
    </row>
    <row r="1096" spans="1:39" ht="31.5" hidden="1" outlineLevel="3" x14ac:dyDescent="0.2">
      <c r="A1096" s="137" t="s">
        <v>514</v>
      </c>
      <c r="B1096" s="137" t="s">
        <v>21</v>
      </c>
      <c r="C1096" s="137" t="s">
        <v>98</v>
      </c>
      <c r="D1096" s="137"/>
      <c r="E1096" s="13" t="s">
        <v>99</v>
      </c>
      <c r="F1096" s="4">
        <f t="shared" ref="F1096:O1098" si="863">F1097</f>
        <v>50.9</v>
      </c>
      <c r="G1096" s="4">
        <f t="shared" si="863"/>
        <v>0</v>
      </c>
      <c r="H1096" s="4">
        <f t="shared" si="863"/>
        <v>50.9</v>
      </c>
      <c r="I1096" s="4">
        <f t="shared" si="863"/>
        <v>0</v>
      </c>
      <c r="J1096" s="4">
        <f t="shared" si="863"/>
        <v>0</v>
      </c>
      <c r="K1096" s="4">
        <f t="shared" si="863"/>
        <v>0</v>
      </c>
      <c r="L1096" s="4">
        <f t="shared" si="863"/>
        <v>50.9</v>
      </c>
      <c r="M1096" s="4">
        <f t="shared" si="863"/>
        <v>0</v>
      </c>
      <c r="N1096" s="4">
        <f t="shared" si="863"/>
        <v>50.9</v>
      </c>
      <c r="O1096" s="4">
        <f t="shared" si="863"/>
        <v>0</v>
      </c>
      <c r="P1096" s="4">
        <f t="shared" ref="P1096:Y1098" si="864">P1097</f>
        <v>0</v>
      </c>
      <c r="Q1096" s="4">
        <f t="shared" si="864"/>
        <v>50.9</v>
      </c>
      <c r="R1096" s="4">
        <f t="shared" si="864"/>
        <v>0</v>
      </c>
      <c r="S1096" s="4">
        <f t="shared" si="864"/>
        <v>50.9</v>
      </c>
      <c r="T1096" s="4">
        <f t="shared" si="864"/>
        <v>50.9</v>
      </c>
      <c r="U1096" s="4">
        <f t="shared" si="864"/>
        <v>0</v>
      </c>
      <c r="V1096" s="4">
        <f t="shared" si="864"/>
        <v>50.9</v>
      </c>
      <c r="W1096" s="4">
        <f t="shared" si="864"/>
        <v>0</v>
      </c>
      <c r="X1096" s="4">
        <f t="shared" si="864"/>
        <v>50.9</v>
      </c>
      <c r="Y1096" s="4">
        <f t="shared" si="864"/>
        <v>0</v>
      </c>
      <c r="Z1096" s="4">
        <f t="shared" ref="Z1096:AI1098" si="865">Z1097</f>
        <v>50.9</v>
      </c>
      <c r="AA1096" s="4">
        <f t="shared" si="865"/>
        <v>0</v>
      </c>
      <c r="AB1096" s="4">
        <f t="shared" si="865"/>
        <v>50.9</v>
      </c>
      <c r="AC1096" s="4">
        <f t="shared" si="865"/>
        <v>0</v>
      </c>
      <c r="AD1096" s="4">
        <f t="shared" si="865"/>
        <v>50.9</v>
      </c>
      <c r="AE1096" s="4">
        <f t="shared" si="865"/>
        <v>50.9</v>
      </c>
      <c r="AF1096" s="4">
        <f t="shared" si="865"/>
        <v>0</v>
      </c>
      <c r="AG1096" s="4">
        <f t="shared" si="865"/>
        <v>50.9</v>
      </c>
      <c r="AH1096" s="4">
        <f t="shared" si="865"/>
        <v>0</v>
      </c>
      <c r="AI1096" s="4">
        <f t="shared" si="865"/>
        <v>50.9</v>
      </c>
      <c r="AJ1096" s="4">
        <f t="shared" ref="AJ1096:AM1098" si="866">AJ1097</f>
        <v>0</v>
      </c>
      <c r="AK1096" s="4">
        <f t="shared" si="866"/>
        <v>50.9</v>
      </c>
      <c r="AL1096" s="4">
        <f t="shared" si="866"/>
        <v>0</v>
      </c>
      <c r="AM1096" s="4">
        <f t="shared" si="866"/>
        <v>50.9</v>
      </c>
    </row>
    <row r="1097" spans="1:39" ht="47.25" hidden="1" outlineLevel="4" x14ac:dyDescent="0.2">
      <c r="A1097" s="137" t="s">
        <v>514</v>
      </c>
      <c r="B1097" s="137" t="s">
        <v>21</v>
      </c>
      <c r="C1097" s="137" t="s">
        <v>100</v>
      </c>
      <c r="D1097" s="137"/>
      <c r="E1097" s="13" t="s">
        <v>101</v>
      </c>
      <c r="F1097" s="4">
        <f t="shared" si="863"/>
        <v>50.9</v>
      </c>
      <c r="G1097" s="4">
        <f t="shared" si="863"/>
        <v>0</v>
      </c>
      <c r="H1097" s="4">
        <f t="shared" si="863"/>
        <v>50.9</v>
      </c>
      <c r="I1097" s="4">
        <f t="shared" si="863"/>
        <v>0</v>
      </c>
      <c r="J1097" s="4">
        <f t="shared" si="863"/>
        <v>0</v>
      </c>
      <c r="K1097" s="4">
        <f t="shared" si="863"/>
        <v>0</v>
      </c>
      <c r="L1097" s="4">
        <f t="shared" si="863"/>
        <v>50.9</v>
      </c>
      <c r="M1097" s="4">
        <f t="shared" si="863"/>
        <v>0</v>
      </c>
      <c r="N1097" s="4">
        <f t="shared" si="863"/>
        <v>50.9</v>
      </c>
      <c r="O1097" s="4">
        <f t="shared" si="863"/>
        <v>0</v>
      </c>
      <c r="P1097" s="4">
        <f t="shared" si="864"/>
        <v>0</v>
      </c>
      <c r="Q1097" s="4">
        <f t="shared" si="864"/>
        <v>50.9</v>
      </c>
      <c r="R1097" s="4">
        <f t="shared" si="864"/>
        <v>0</v>
      </c>
      <c r="S1097" s="4">
        <f t="shared" si="864"/>
        <v>50.9</v>
      </c>
      <c r="T1097" s="4">
        <f t="shared" si="864"/>
        <v>50.9</v>
      </c>
      <c r="U1097" s="4">
        <f t="shared" si="864"/>
        <v>0</v>
      </c>
      <c r="V1097" s="4">
        <f t="shared" si="864"/>
        <v>50.9</v>
      </c>
      <c r="W1097" s="4">
        <f t="shared" si="864"/>
        <v>0</v>
      </c>
      <c r="X1097" s="4">
        <f t="shared" si="864"/>
        <v>50.9</v>
      </c>
      <c r="Y1097" s="4">
        <f t="shared" si="864"/>
        <v>0</v>
      </c>
      <c r="Z1097" s="4">
        <f t="shared" si="865"/>
        <v>50.9</v>
      </c>
      <c r="AA1097" s="4">
        <f t="shared" si="865"/>
        <v>0</v>
      </c>
      <c r="AB1097" s="4">
        <f t="shared" si="865"/>
        <v>50.9</v>
      </c>
      <c r="AC1097" s="4">
        <f t="shared" si="865"/>
        <v>0</v>
      </c>
      <c r="AD1097" s="4">
        <f t="shared" si="865"/>
        <v>50.9</v>
      </c>
      <c r="AE1097" s="4">
        <f t="shared" si="865"/>
        <v>50.9</v>
      </c>
      <c r="AF1097" s="4">
        <f t="shared" si="865"/>
        <v>0</v>
      </c>
      <c r="AG1097" s="4">
        <f t="shared" si="865"/>
        <v>50.9</v>
      </c>
      <c r="AH1097" s="4">
        <f t="shared" si="865"/>
        <v>0</v>
      </c>
      <c r="AI1097" s="4">
        <f t="shared" si="865"/>
        <v>50.9</v>
      </c>
      <c r="AJ1097" s="4">
        <f t="shared" si="866"/>
        <v>0</v>
      </c>
      <c r="AK1097" s="4">
        <f t="shared" si="866"/>
        <v>50.9</v>
      </c>
      <c r="AL1097" s="4">
        <f t="shared" si="866"/>
        <v>0</v>
      </c>
      <c r="AM1097" s="4">
        <f t="shared" si="866"/>
        <v>50.9</v>
      </c>
    </row>
    <row r="1098" spans="1:39" ht="15.75" hidden="1" outlineLevel="5" x14ac:dyDescent="0.2">
      <c r="A1098" s="137" t="s">
        <v>514</v>
      </c>
      <c r="B1098" s="137" t="s">
        <v>21</v>
      </c>
      <c r="C1098" s="137" t="s">
        <v>102</v>
      </c>
      <c r="D1098" s="137"/>
      <c r="E1098" s="13" t="s">
        <v>103</v>
      </c>
      <c r="F1098" s="4">
        <f t="shared" si="863"/>
        <v>50.9</v>
      </c>
      <c r="G1098" s="4">
        <f t="shared" si="863"/>
        <v>0</v>
      </c>
      <c r="H1098" s="4">
        <f t="shared" si="863"/>
        <v>50.9</v>
      </c>
      <c r="I1098" s="4">
        <f t="shared" si="863"/>
        <v>0</v>
      </c>
      <c r="J1098" s="4">
        <f t="shared" si="863"/>
        <v>0</v>
      </c>
      <c r="K1098" s="4">
        <f t="shared" si="863"/>
        <v>0</v>
      </c>
      <c r="L1098" s="4">
        <f t="shared" si="863"/>
        <v>50.9</v>
      </c>
      <c r="M1098" s="4">
        <f t="shared" si="863"/>
        <v>0</v>
      </c>
      <c r="N1098" s="4">
        <f t="shared" si="863"/>
        <v>50.9</v>
      </c>
      <c r="O1098" s="4">
        <f t="shared" si="863"/>
        <v>0</v>
      </c>
      <c r="P1098" s="4">
        <f t="shared" si="864"/>
        <v>0</v>
      </c>
      <c r="Q1098" s="4">
        <f t="shared" si="864"/>
        <v>50.9</v>
      </c>
      <c r="R1098" s="4">
        <f t="shared" si="864"/>
        <v>0</v>
      </c>
      <c r="S1098" s="4">
        <f t="shared" si="864"/>
        <v>50.9</v>
      </c>
      <c r="T1098" s="4">
        <f t="shared" si="864"/>
        <v>50.9</v>
      </c>
      <c r="U1098" s="4">
        <f t="shared" si="864"/>
        <v>0</v>
      </c>
      <c r="V1098" s="4">
        <f t="shared" si="864"/>
        <v>50.9</v>
      </c>
      <c r="W1098" s="4">
        <f t="shared" si="864"/>
        <v>0</v>
      </c>
      <c r="X1098" s="4">
        <f t="shared" si="864"/>
        <v>50.9</v>
      </c>
      <c r="Y1098" s="4">
        <f t="shared" si="864"/>
        <v>0</v>
      </c>
      <c r="Z1098" s="4">
        <f t="shared" si="865"/>
        <v>50.9</v>
      </c>
      <c r="AA1098" s="4">
        <f t="shared" si="865"/>
        <v>0</v>
      </c>
      <c r="AB1098" s="4">
        <f t="shared" si="865"/>
        <v>50.9</v>
      </c>
      <c r="AC1098" s="4">
        <f t="shared" si="865"/>
        <v>0</v>
      </c>
      <c r="AD1098" s="4">
        <f t="shared" si="865"/>
        <v>50.9</v>
      </c>
      <c r="AE1098" s="4">
        <f t="shared" si="865"/>
        <v>50.9</v>
      </c>
      <c r="AF1098" s="4">
        <f t="shared" si="865"/>
        <v>0</v>
      </c>
      <c r="AG1098" s="4">
        <f t="shared" si="865"/>
        <v>50.9</v>
      </c>
      <c r="AH1098" s="4">
        <f t="shared" si="865"/>
        <v>0</v>
      </c>
      <c r="AI1098" s="4">
        <f t="shared" si="865"/>
        <v>50.9</v>
      </c>
      <c r="AJ1098" s="4">
        <f t="shared" si="866"/>
        <v>0</v>
      </c>
      <c r="AK1098" s="4">
        <f t="shared" si="866"/>
        <v>50.9</v>
      </c>
      <c r="AL1098" s="4">
        <f t="shared" si="866"/>
        <v>0</v>
      </c>
      <c r="AM1098" s="4">
        <f t="shared" si="866"/>
        <v>50.9</v>
      </c>
    </row>
    <row r="1099" spans="1:39" ht="31.5" hidden="1" outlineLevel="7" x14ac:dyDescent="0.2">
      <c r="A1099" s="138" t="s">
        <v>514</v>
      </c>
      <c r="B1099" s="138" t="s">
        <v>21</v>
      </c>
      <c r="C1099" s="138" t="s">
        <v>102</v>
      </c>
      <c r="D1099" s="138" t="s">
        <v>11</v>
      </c>
      <c r="E1099" s="11" t="s">
        <v>12</v>
      </c>
      <c r="F1099" s="5">
        <v>50.9</v>
      </c>
      <c r="G1099" s="5"/>
      <c r="H1099" s="5">
        <f>SUM(F1099:G1099)</f>
        <v>50.9</v>
      </c>
      <c r="I1099" s="5"/>
      <c r="J1099" s="5"/>
      <c r="K1099" s="5"/>
      <c r="L1099" s="5">
        <f>SUM(H1099:K1099)</f>
        <v>50.9</v>
      </c>
      <c r="M1099" s="5"/>
      <c r="N1099" s="5">
        <f>SUM(L1099:M1099)</f>
        <v>50.9</v>
      </c>
      <c r="O1099" s="5"/>
      <c r="P1099" s="5"/>
      <c r="Q1099" s="5">
        <f>SUM(N1099:P1099)</f>
        <v>50.9</v>
      </c>
      <c r="R1099" s="5"/>
      <c r="S1099" s="5">
        <f>SUM(Q1099:R1099)</f>
        <v>50.9</v>
      </c>
      <c r="T1099" s="5">
        <v>50.9</v>
      </c>
      <c r="U1099" s="5"/>
      <c r="V1099" s="5">
        <f>SUM(T1099:U1099)</f>
        <v>50.9</v>
      </c>
      <c r="W1099" s="5"/>
      <c r="X1099" s="5">
        <f>SUM(V1099:W1099)</f>
        <v>50.9</v>
      </c>
      <c r="Y1099" s="5"/>
      <c r="Z1099" s="5">
        <f>SUM(X1099:Y1099)</f>
        <v>50.9</v>
      </c>
      <c r="AA1099" s="5"/>
      <c r="AB1099" s="5">
        <f>SUM(Z1099:AA1099)</f>
        <v>50.9</v>
      </c>
      <c r="AC1099" s="5"/>
      <c r="AD1099" s="5">
        <f>SUM(AB1099:AC1099)</f>
        <v>50.9</v>
      </c>
      <c r="AE1099" s="5">
        <v>50.9</v>
      </c>
      <c r="AF1099" s="5"/>
      <c r="AG1099" s="5">
        <f>SUM(AE1099:AF1099)</f>
        <v>50.9</v>
      </c>
      <c r="AH1099" s="5"/>
      <c r="AI1099" s="5">
        <f>SUM(AG1099:AH1099)</f>
        <v>50.9</v>
      </c>
      <c r="AJ1099" s="5"/>
      <c r="AK1099" s="5">
        <f>SUM(AI1099:AJ1099)</f>
        <v>50.9</v>
      </c>
      <c r="AL1099" s="5"/>
      <c r="AM1099" s="5">
        <f>SUM(AK1099:AL1099)</f>
        <v>50.9</v>
      </c>
    </row>
    <row r="1100" spans="1:39" ht="47.25" hidden="1" outlineLevel="3" x14ac:dyDescent="0.2">
      <c r="A1100" s="137" t="s">
        <v>514</v>
      </c>
      <c r="B1100" s="137" t="s">
        <v>21</v>
      </c>
      <c r="C1100" s="137" t="s">
        <v>54</v>
      </c>
      <c r="D1100" s="137"/>
      <c r="E1100" s="13" t="s">
        <v>55</v>
      </c>
      <c r="F1100" s="4">
        <f t="shared" ref="F1100:O1102" si="867">F1101</f>
        <v>100</v>
      </c>
      <c r="G1100" s="4">
        <f t="shared" si="867"/>
        <v>0</v>
      </c>
      <c r="H1100" s="4">
        <f t="shared" si="867"/>
        <v>100</v>
      </c>
      <c r="I1100" s="4">
        <f t="shared" si="867"/>
        <v>0</v>
      </c>
      <c r="J1100" s="4">
        <f t="shared" si="867"/>
        <v>0</v>
      </c>
      <c r="K1100" s="4">
        <f t="shared" si="867"/>
        <v>0</v>
      </c>
      <c r="L1100" s="4">
        <f t="shared" si="867"/>
        <v>100</v>
      </c>
      <c r="M1100" s="4">
        <f t="shared" si="867"/>
        <v>0</v>
      </c>
      <c r="N1100" s="4">
        <f t="shared" si="867"/>
        <v>100</v>
      </c>
      <c r="O1100" s="4">
        <f t="shared" si="867"/>
        <v>0</v>
      </c>
      <c r="P1100" s="4">
        <f t="shared" ref="P1100:Y1102" si="868">P1101</f>
        <v>0</v>
      </c>
      <c r="Q1100" s="4">
        <f t="shared" si="868"/>
        <v>100</v>
      </c>
      <c r="R1100" s="4">
        <f t="shared" si="868"/>
        <v>0</v>
      </c>
      <c r="S1100" s="4">
        <f t="shared" si="868"/>
        <v>100</v>
      </c>
      <c r="T1100" s="4">
        <f t="shared" si="868"/>
        <v>100</v>
      </c>
      <c r="U1100" s="4">
        <f t="shared" si="868"/>
        <v>0</v>
      </c>
      <c r="V1100" s="4">
        <f t="shared" si="868"/>
        <v>100</v>
      </c>
      <c r="W1100" s="4">
        <f t="shared" si="868"/>
        <v>0</v>
      </c>
      <c r="X1100" s="4">
        <f t="shared" si="868"/>
        <v>100</v>
      </c>
      <c r="Y1100" s="4">
        <f t="shared" si="868"/>
        <v>0</v>
      </c>
      <c r="Z1100" s="4">
        <f t="shared" ref="Z1100:AI1102" si="869">Z1101</f>
        <v>100</v>
      </c>
      <c r="AA1100" s="4">
        <f t="shared" si="869"/>
        <v>0</v>
      </c>
      <c r="AB1100" s="4">
        <f t="shared" si="869"/>
        <v>100</v>
      </c>
      <c r="AC1100" s="4">
        <f t="shared" si="869"/>
        <v>0</v>
      </c>
      <c r="AD1100" s="4">
        <f t="shared" si="869"/>
        <v>100</v>
      </c>
      <c r="AE1100" s="4">
        <f t="shared" si="869"/>
        <v>100</v>
      </c>
      <c r="AF1100" s="4">
        <f t="shared" si="869"/>
        <v>0</v>
      </c>
      <c r="AG1100" s="4">
        <f t="shared" si="869"/>
        <v>100</v>
      </c>
      <c r="AH1100" s="4">
        <f t="shared" si="869"/>
        <v>0</v>
      </c>
      <c r="AI1100" s="4">
        <f t="shared" si="869"/>
        <v>100</v>
      </c>
      <c r="AJ1100" s="4">
        <f t="shared" ref="AJ1100:AM1102" si="870">AJ1101</f>
        <v>0</v>
      </c>
      <c r="AK1100" s="4">
        <f t="shared" si="870"/>
        <v>100</v>
      </c>
      <c r="AL1100" s="4">
        <f t="shared" si="870"/>
        <v>0</v>
      </c>
      <c r="AM1100" s="4">
        <f t="shared" si="870"/>
        <v>100</v>
      </c>
    </row>
    <row r="1101" spans="1:39" ht="47.25" hidden="1" outlineLevel="4" x14ac:dyDescent="0.2">
      <c r="A1101" s="137" t="s">
        <v>514</v>
      </c>
      <c r="B1101" s="137" t="s">
        <v>21</v>
      </c>
      <c r="C1101" s="137" t="s">
        <v>113</v>
      </c>
      <c r="D1101" s="137"/>
      <c r="E1101" s="13" t="s">
        <v>114</v>
      </c>
      <c r="F1101" s="4">
        <f t="shared" si="867"/>
        <v>100</v>
      </c>
      <c r="G1101" s="4">
        <f t="shared" si="867"/>
        <v>0</v>
      </c>
      <c r="H1101" s="4">
        <f t="shared" si="867"/>
        <v>100</v>
      </c>
      <c r="I1101" s="4">
        <f t="shared" si="867"/>
        <v>0</v>
      </c>
      <c r="J1101" s="4">
        <f t="shared" si="867"/>
        <v>0</v>
      </c>
      <c r="K1101" s="4">
        <f t="shared" si="867"/>
        <v>0</v>
      </c>
      <c r="L1101" s="4">
        <f t="shared" si="867"/>
        <v>100</v>
      </c>
      <c r="M1101" s="4">
        <f t="shared" si="867"/>
        <v>0</v>
      </c>
      <c r="N1101" s="4">
        <f t="shared" si="867"/>
        <v>100</v>
      </c>
      <c r="O1101" s="4">
        <f t="shared" si="867"/>
        <v>0</v>
      </c>
      <c r="P1101" s="4">
        <f t="shared" si="868"/>
        <v>0</v>
      </c>
      <c r="Q1101" s="4">
        <f t="shared" si="868"/>
        <v>100</v>
      </c>
      <c r="R1101" s="4">
        <f t="shared" si="868"/>
        <v>0</v>
      </c>
      <c r="S1101" s="4">
        <f t="shared" si="868"/>
        <v>100</v>
      </c>
      <c r="T1101" s="4">
        <f t="shared" si="868"/>
        <v>100</v>
      </c>
      <c r="U1101" s="4">
        <f t="shared" si="868"/>
        <v>0</v>
      </c>
      <c r="V1101" s="4">
        <f t="shared" si="868"/>
        <v>100</v>
      </c>
      <c r="W1101" s="4">
        <f t="shared" si="868"/>
        <v>0</v>
      </c>
      <c r="X1101" s="4">
        <f t="shared" si="868"/>
        <v>100</v>
      </c>
      <c r="Y1101" s="4">
        <f t="shared" si="868"/>
        <v>0</v>
      </c>
      <c r="Z1101" s="4">
        <f t="shared" si="869"/>
        <v>100</v>
      </c>
      <c r="AA1101" s="4">
        <f t="shared" si="869"/>
        <v>0</v>
      </c>
      <c r="AB1101" s="4">
        <f t="shared" si="869"/>
        <v>100</v>
      </c>
      <c r="AC1101" s="4">
        <f t="shared" si="869"/>
        <v>0</v>
      </c>
      <c r="AD1101" s="4">
        <f t="shared" si="869"/>
        <v>100</v>
      </c>
      <c r="AE1101" s="4">
        <f t="shared" si="869"/>
        <v>100</v>
      </c>
      <c r="AF1101" s="4">
        <f t="shared" si="869"/>
        <v>0</v>
      </c>
      <c r="AG1101" s="4">
        <f t="shared" si="869"/>
        <v>100</v>
      </c>
      <c r="AH1101" s="4">
        <f t="shared" si="869"/>
        <v>0</v>
      </c>
      <c r="AI1101" s="4">
        <f t="shared" si="869"/>
        <v>100</v>
      </c>
      <c r="AJ1101" s="4">
        <f t="shared" si="870"/>
        <v>0</v>
      </c>
      <c r="AK1101" s="4">
        <f t="shared" si="870"/>
        <v>100</v>
      </c>
      <c r="AL1101" s="4">
        <f t="shared" si="870"/>
        <v>0</v>
      </c>
      <c r="AM1101" s="4">
        <f t="shared" si="870"/>
        <v>100</v>
      </c>
    </row>
    <row r="1102" spans="1:39" ht="15.75" hidden="1" outlineLevel="5" x14ac:dyDescent="0.2">
      <c r="A1102" s="137" t="s">
        <v>514</v>
      </c>
      <c r="B1102" s="137" t="s">
        <v>21</v>
      </c>
      <c r="C1102" s="137" t="s">
        <v>521</v>
      </c>
      <c r="D1102" s="137"/>
      <c r="E1102" s="13" t="s">
        <v>134</v>
      </c>
      <c r="F1102" s="4">
        <f t="shared" si="867"/>
        <v>100</v>
      </c>
      <c r="G1102" s="4">
        <f t="shared" si="867"/>
        <v>0</v>
      </c>
      <c r="H1102" s="4">
        <f t="shared" si="867"/>
        <v>100</v>
      </c>
      <c r="I1102" s="4">
        <f t="shared" si="867"/>
        <v>0</v>
      </c>
      <c r="J1102" s="4">
        <f t="shared" si="867"/>
        <v>0</v>
      </c>
      <c r="K1102" s="4">
        <f t="shared" si="867"/>
        <v>0</v>
      </c>
      <c r="L1102" s="4">
        <f t="shared" si="867"/>
        <v>100</v>
      </c>
      <c r="M1102" s="4">
        <f t="shared" si="867"/>
        <v>0</v>
      </c>
      <c r="N1102" s="4">
        <f t="shared" si="867"/>
        <v>100</v>
      </c>
      <c r="O1102" s="4">
        <f t="shared" si="867"/>
        <v>0</v>
      </c>
      <c r="P1102" s="4">
        <f t="shared" si="868"/>
        <v>0</v>
      </c>
      <c r="Q1102" s="4">
        <f t="shared" si="868"/>
        <v>100</v>
      </c>
      <c r="R1102" s="4">
        <f t="shared" si="868"/>
        <v>0</v>
      </c>
      <c r="S1102" s="4">
        <f t="shared" si="868"/>
        <v>100</v>
      </c>
      <c r="T1102" s="4">
        <f t="shared" si="868"/>
        <v>100</v>
      </c>
      <c r="U1102" s="4">
        <f t="shared" si="868"/>
        <v>0</v>
      </c>
      <c r="V1102" s="4">
        <f t="shared" si="868"/>
        <v>100</v>
      </c>
      <c r="W1102" s="4">
        <f t="shared" si="868"/>
        <v>0</v>
      </c>
      <c r="X1102" s="4">
        <f t="shared" si="868"/>
        <v>100</v>
      </c>
      <c r="Y1102" s="4">
        <f t="shared" si="868"/>
        <v>0</v>
      </c>
      <c r="Z1102" s="4">
        <f t="shared" si="869"/>
        <v>100</v>
      </c>
      <c r="AA1102" s="4">
        <f t="shared" si="869"/>
        <v>0</v>
      </c>
      <c r="AB1102" s="4">
        <f t="shared" si="869"/>
        <v>100</v>
      </c>
      <c r="AC1102" s="4">
        <f t="shared" si="869"/>
        <v>0</v>
      </c>
      <c r="AD1102" s="4">
        <f t="shared" si="869"/>
        <v>100</v>
      </c>
      <c r="AE1102" s="4">
        <f t="shared" si="869"/>
        <v>100</v>
      </c>
      <c r="AF1102" s="4">
        <f t="shared" si="869"/>
        <v>0</v>
      </c>
      <c r="AG1102" s="4">
        <f t="shared" si="869"/>
        <v>100</v>
      </c>
      <c r="AH1102" s="4">
        <f t="shared" si="869"/>
        <v>0</v>
      </c>
      <c r="AI1102" s="4">
        <f t="shared" si="869"/>
        <v>100</v>
      </c>
      <c r="AJ1102" s="4">
        <f t="shared" si="870"/>
        <v>0</v>
      </c>
      <c r="AK1102" s="4">
        <f t="shared" si="870"/>
        <v>100</v>
      </c>
      <c r="AL1102" s="4">
        <f t="shared" si="870"/>
        <v>0</v>
      </c>
      <c r="AM1102" s="4">
        <f t="shared" si="870"/>
        <v>100</v>
      </c>
    </row>
    <row r="1103" spans="1:39" ht="31.5" hidden="1" outlineLevel="7" x14ac:dyDescent="0.2">
      <c r="A1103" s="138" t="s">
        <v>514</v>
      </c>
      <c r="B1103" s="138" t="s">
        <v>21</v>
      </c>
      <c r="C1103" s="138" t="s">
        <v>521</v>
      </c>
      <c r="D1103" s="138" t="s">
        <v>11</v>
      </c>
      <c r="E1103" s="11" t="s">
        <v>12</v>
      </c>
      <c r="F1103" s="5">
        <v>100</v>
      </c>
      <c r="G1103" s="5"/>
      <c r="H1103" s="5">
        <f>SUM(F1103:G1103)</f>
        <v>100</v>
      </c>
      <c r="I1103" s="5"/>
      <c r="J1103" s="5"/>
      <c r="K1103" s="5"/>
      <c r="L1103" s="5">
        <f>SUM(H1103:K1103)</f>
        <v>100</v>
      </c>
      <c r="M1103" s="5"/>
      <c r="N1103" s="5">
        <f>SUM(L1103:M1103)</f>
        <v>100</v>
      </c>
      <c r="O1103" s="5"/>
      <c r="P1103" s="5"/>
      <c r="Q1103" s="5">
        <f>SUM(N1103:P1103)</f>
        <v>100</v>
      </c>
      <c r="R1103" s="5"/>
      <c r="S1103" s="5">
        <f>SUM(Q1103:R1103)</f>
        <v>100</v>
      </c>
      <c r="T1103" s="5">
        <v>100</v>
      </c>
      <c r="U1103" s="5"/>
      <c r="V1103" s="5">
        <f>SUM(T1103:U1103)</f>
        <v>100</v>
      </c>
      <c r="W1103" s="5"/>
      <c r="X1103" s="5">
        <f>SUM(V1103:W1103)</f>
        <v>100</v>
      </c>
      <c r="Y1103" s="5"/>
      <c r="Z1103" s="5">
        <f>SUM(X1103:Y1103)</f>
        <v>100</v>
      </c>
      <c r="AA1103" s="5"/>
      <c r="AB1103" s="5">
        <f>SUM(Z1103:AA1103)</f>
        <v>100</v>
      </c>
      <c r="AC1103" s="5"/>
      <c r="AD1103" s="5">
        <f>SUM(AB1103:AC1103)</f>
        <v>100</v>
      </c>
      <c r="AE1103" s="5">
        <v>100</v>
      </c>
      <c r="AF1103" s="5"/>
      <c r="AG1103" s="5">
        <f>SUM(AE1103:AF1103)</f>
        <v>100</v>
      </c>
      <c r="AH1103" s="5"/>
      <c r="AI1103" s="5">
        <f>SUM(AG1103:AH1103)</f>
        <v>100</v>
      </c>
      <c r="AJ1103" s="5"/>
      <c r="AK1103" s="5">
        <f>SUM(AI1103:AJ1103)</f>
        <v>100</v>
      </c>
      <c r="AL1103" s="5"/>
      <c r="AM1103" s="5">
        <f>SUM(AK1103:AL1103)</f>
        <v>100</v>
      </c>
    </row>
    <row r="1104" spans="1:39" ht="24.75" customHeight="1" x14ac:dyDescent="0.25">
      <c r="A1104" s="159" t="s">
        <v>535</v>
      </c>
      <c r="B1104" s="160"/>
      <c r="C1104" s="160"/>
      <c r="D1104" s="160"/>
      <c r="E1104" s="161"/>
      <c r="F1104" s="35" t="e">
        <f t="shared" ref="F1104:AM1104" si="871">F1057+F959+F831+F649+F601+F568+F56+F32+F11</f>
        <v>#REF!</v>
      </c>
      <c r="G1104" s="35" t="e">
        <f t="shared" si="871"/>
        <v>#REF!</v>
      </c>
      <c r="H1104" s="35">
        <f t="shared" si="871"/>
        <v>3311874.9839800005</v>
      </c>
      <c r="I1104" s="35">
        <f t="shared" si="871"/>
        <v>13739.779560000003</v>
      </c>
      <c r="J1104" s="35">
        <f t="shared" si="871"/>
        <v>216461.48275</v>
      </c>
      <c r="K1104" s="35">
        <f t="shared" si="871"/>
        <v>549.27395000000001</v>
      </c>
      <c r="L1104" s="35">
        <f t="shared" si="871"/>
        <v>3542625.5202400009</v>
      </c>
      <c r="M1104" s="35">
        <f t="shared" si="871"/>
        <v>63167.008979999999</v>
      </c>
      <c r="N1104" s="35">
        <f t="shared" si="871"/>
        <v>3605792.5292200008</v>
      </c>
      <c r="O1104" s="35">
        <f t="shared" si="871"/>
        <v>202971.92798000001</v>
      </c>
      <c r="P1104" s="35">
        <f t="shared" si="871"/>
        <v>54847.550299999995</v>
      </c>
      <c r="Q1104" s="35">
        <f t="shared" si="871"/>
        <v>3863612.0075000008</v>
      </c>
      <c r="R1104" s="35">
        <f t="shared" si="871"/>
        <v>49.000000000008413</v>
      </c>
      <c r="S1104" s="35">
        <f t="shared" si="871"/>
        <v>3863661.0075000008</v>
      </c>
      <c r="T1104" s="35">
        <f t="shared" si="871"/>
        <v>3215056.5295499992</v>
      </c>
      <c r="U1104" s="35">
        <f t="shared" si="871"/>
        <v>5022.3999999999978</v>
      </c>
      <c r="V1104" s="35">
        <f t="shared" si="871"/>
        <v>3220078.9295499995</v>
      </c>
      <c r="W1104" s="35">
        <f t="shared" si="871"/>
        <v>4799.3033199999982</v>
      </c>
      <c r="X1104" s="35">
        <f t="shared" si="871"/>
        <v>3224878.2328699999</v>
      </c>
      <c r="Y1104" s="35">
        <f t="shared" si="871"/>
        <v>0</v>
      </c>
      <c r="Z1104" s="35">
        <f t="shared" si="871"/>
        <v>3224878.2328699999</v>
      </c>
      <c r="AA1104" s="35">
        <f t="shared" si="871"/>
        <v>140543.67973999999</v>
      </c>
      <c r="AB1104" s="35">
        <f t="shared" si="871"/>
        <v>3365421.91261</v>
      </c>
      <c r="AC1104" s="35">
        <f t="shared" si="871"/>
        <v>1.9740000003366731E-2</v>
      </c>
      <c r="AD1104" s="35">
        <f t="shared" si="871"/>
        <v>3365421.9323500004</v>
      </c>
      <c r="AE1104" s="35">
        <f t="shared" si="871"/>
        <v>3018558.8200000008</v>
      </c>
      <c r="AF1104" s="35">
        <f t="shared" si="871"/>
        <v>4154.3999999999996</v>
      </c>
      <c r="AG1104" s="35">
        <f t="shared" si="871"/>
        <v>3022713.2200000007</v>
      </c>
      <c r="AH1104" s="35">
        <f t="shared" si="871"/>
        <v>39486.604520000001</v>
      </c>
      <c r="AI1104" s="35">
        <f t="shared" si="871"/>
        <v>3062199.8245200007</v>
      </c>
      <c r="AJ1104" s="35">
        <f t="shared" si="871"/>
        <v>56525.669740000005</v>
      </c>
      <c r="AK1104" s="35">
        <f t="shared" si="871"/>
        <v>3118725.4942600001</v>
      </c>
      <c r="AL1104" s="35">
        <f t="shared" si="871"/>
        <v>1.9739999999728752E-2</v>
      </c>
      <c r="AM1104" s="35">
        <f t="shared" si="871"/>
        <v>3118725.5140000004</v>
      </c>
    </row>
    <row r="1105" spans="5:39" ht="12.75" hidden="1" customHeight="1" x14ac:dyDescent="0.2">
      <c r="G1105" s="124"/>
      <c r="I1105" s="124"/>
      <c r="J1105" s="124"/>
      <c r="K1105" s="124"/>
      <c r="M1105" s="124"/>
      <c r="O1105" s="124"/>
      <c r="P1105" s="124"/>
      <c r="R1105" s="124"/>
      <c r="W1105" s="124"/>
      <c r="Y1105" s="124"/>
      <c r="AA1105" s="124"/>
      <c r="AC1105" s="124"/>
      <c r="AH1105" s="124"/>
      <c r="AJ1105" s="124"/>
      <c r="AL1105" s="124"/>
    </row>
    <row r="1106" spans="5:39" ht="12.75" hidden="1" customHeight="1" x14ac:dyDescent="0.2">
      <c r="E1106" s="125" t="s">
        <v>652</v>
      </c>
      <c r="F1106" s="126">
        <f t="shared" ref="F1106:AM1106" si="872">F1073+F1067+F1042+F956+F954+F950+F893+F819+F813+F806+F803+F787+F760+F718+F716+F714+F684+F672+F670+F623+F504+F502+F496+F489+F484+F407+F371+F369+F364+F354+F306+F304+F299+F285+F260+F228+F213+F211+F201+F155+F140+F138+F97+F91+F88+F85+F83+F81+F70+F68+F722</f>
        <v>1764453.2999999996</v>
      </c>
      <c r="G1106" s="126">
        <f t="shared" si="872"/>
        <v>-14842.172610000001</v>
      </c>
      <c r="H1106" s="126">
        <f t="shared" si="872"/>
        <v>1749611.1273899996</v>
      </c>
      <c r="I1106" s="126">
        <f t="shared" si="872"/>
        <v>-40960.130250000002</v>
      </c>
      <c r="J1106" s="126">
        <f t="shared" si="872"/>
        <v>0</v>
      </c>
      <c r="K1106" s="126">
        <f t="shared" si="872"/>
        <v>0</v>
      </c>
      <c r="L1106" s="126">
        <f t="shared" si="872"/>
        <v>1708650.9971399996</v>
      </c>
      <c r="M1106" s="126">
        <f t="shared" si="872"/>
        <v>0</v>
      </c>
      <c r="N1106" s="126">
        <f t="shared" si="872"/>
        <v>1708650.9971399996</v>
      </c>
      <c r="O1106" s="126">
        <f t="shared" si="872"/>
        <v>97281.346440000008</v>
      </c>
      <c r="P1106" s="126">
        <f t="shared" si="872"/>
        <v>0</v>
      </c>
      <c r="Q1106" s="126">
        <f t="shared" si="872"/>
        <v>1805932.3435799992</v>
      </c>
      <c r="R1106" s="126">
        <f t="shared" si="872"/>
        <v>0</v>
      </c>
      <c r="S1106" s="126">
        <f t="shared" si="872"/>
        <v>1805932.3435799992</v>
      </c>
      <c r="T1106" s="126">
        <f t="shared" si="872"/>
        <v>1740148.2024999999</v>
      </c>
      <c r="U1106" s="126">
        <f t="shared" si="872"/>
        <v>5022.3999999999996</v>
      </c>
      <c r="V1106" s="126">
        <f t="shared" si="872"/>
        <v>1745170.6025</v>
      </c>
      <c r="W1106" s="126">
        <f t="shared" si="872"/>
        <v>2082.0401599999991</v>
      </c>
      <c r="X1106" s="126">
        <f t="shared" si="872"/>
        <v>1747252.6426600001</v>
      </c>
      <c r="Y1106" s="126">
        <f t="shared" si="872"/>
        <v>0</v>
      </c>
      <c r="Z1106" s="126">
        <f t="shared" si="872"/>
        <v>1747252.6426600001</v>
      </c>
      <c r="AA1106" s="126">
        <f t="shared" si="872"/>
        <v>28543.67974</v>
      </c>
      <c r="AB1106" s="126">
        <f t="shared" si="872"/>
        <v>1775796.3224000004</v>
      </c>
      <c r="AC1106" s="126">
        <f t="shared" si="872"/>
        <v>1.9740000000000001E-2</v>
      </c>
      <c r="AD1106" s="126">
        <f t="shared" si="872"/>
        <v>1775796.3421400003</v>
      </c>
      <c r="AE1106" s="126">
        <f t="shared" si="872"/>
        <v>1502481.6</v>
      </c>
      <c r="AF1106" s="126">
        <f t="shared" si="872"/>
        <v>4154.3999999999996</v>
      </c>
      <c r="AG1106" s="126">
        <f t="shared" si="872"/>
        <v>1506636</v>
      </c>
      <c r="AH1106" s="126">
        <f t="shared" si="872"/>
        <v>39486.604520000001</v>
      </c>
      <c r="AI1106" s="126">
        <f t="shared" si="872"/>
        <v>1546122.6045200001</v>
      </c>
      <c r="AJ1106" s="126">
        <f t="shared" si="872"/>
        <v>9654.069739999999</v>
      </c>
      <c r="AK1106" s="126">
        <f t="shared" si="872"/>
        <v>1555776.6742600002</v>
      </c>
      <c r="AL1106" s="126">
        <f t="shared" si="872"/>
        <v>1.9740000000000001E-2</v>
      </c>
      <c r="AM1106" s="126">
        <f t="shared" si="872"/>
        <v>1555776.6940000001</v>
      </c>
    </row>
    <row r="1107" spans="5:39" ht="12.75" hidden="1" customHeight="1" x14ac:dyDescent="0.2">
      <c r="E1107" s="125" t="s">
        <v>653</v>
      </c>
      <c r="F1107" s="126" t="e">
        <f>#REF!-F1106</f>
        <v>#REF!</v>
      </c>
      <c r="G1107" s="126"/>
      <c r="H1107" s="126">
        <f>H1104-H1106</f>
        <v>1562263.8565900009</v>
      </c>
      <c r="I1107" s="126"/>
      <c r="J1107" s="126"/>
      <c r="K1107" s="126"/>
      <c r="L1107" s="126">
        <f>L1104-L1106</f>
        <v>1833974.5231000013</v>
      </c>
      <c r="M1107" s="126"/>
      <c r="N1107" s="126">
        <f>N1104-N1106</f>
        <v>1897141.5320800012</v>
      </c>
      <c r="O1107" s="126"/>
      <c r="P1107" s="126"/>
      <c r="Q1107" s="126">
        <f>Q1104-Q1106</f>
        <v>2057679.6639200016</v>
      </c>
      <c r="R1107" s="126"/>
      <c r="S1107" s="126">
        <f>S1104-S1106</f>
        <v>2057728.6639200016</v>
      </c>
      <c r="T1107" s="126">
        <f>T1104-T1106</f>
        <v>1474908.3270499993</v>
      </c>
      <c r="U1107" s="126">
        <f>U1104-U1106</f>
        <v>0</v>
      </c>
      <c r="V1107" s="126">
        <f>V1104-V1106</f>
        <v>1474908.3270499995</v>
      </c>
      <c r="W1107" s="126"/>
      <c r="X1107" s="126">
        <f>X1104-X1106</f>
        <v>1477625.5902099998</v>
      </c>
      <c r="Y1107" s="126"/>
      <c r="Z1107" s="126">
        <f>Z1104-Z1106</f>
        <v>1477625.5902099998</v>
      </c>
      <c r="AA1107" s="126"/>
      <c r="AB1107" s="126">
        <f>AB1104-AB1106</f>
        <v>1589625.5902099996</v>
      </c>
      <c r="AC1107" s="126"/>
      <c r="AD1107" s="126">
        <f>AD1104-AD1106</f>
        <v>1589625.5902100001</v>
      </c>
      <c r="AE1107" s="126">
        <f>AE1104-AE1106</f>
        <v>1516077.2200000007</v>
      </c>
      <c r="AF1107" s="126">
        <f>AF1104-AF1106</f>
        <v>0</v>
      </c>
      <c r="AG1107" s="126">
        <f>AG1104-AG1106</f>
        <v>1516077.2200000007</v>
      </c>
      <c r="AH1107" s="126"/>
      <c r="AI1107" s="126">
        <f>AI1104-AI1106</f>
        <v>1516077.2200000007</v>
      </c>
      <c r="AJ1107" s="126"/>
      <c r="AK1107" s="126">
        <f>AK1104-AK1106</f>
        <v>1562948.8199999998</v>
      </c>
      <c r="AL1107" s="126"/>
      <c r="AM1107" s="126">
        <f>AM1104-AM1106</f>
        <v>1562948.8200000003</v>
      </c>
    </row>
    <row r="1108" spans="5:39" ht="12.75" hidden="1" customHeight="1" x14ac:dyDescent="0.2"/>
    <row r="1109" spans="5:39" ht="12.75" hidden="1" customHeight="1" x14ac:dyDescent="0.2">
      <c r="G1109" s="127"/>
      <c r="I1109" s="127"/>
      <c r="J1109" s="124">
        <v>216461.48275</v>
      </c>
      <c r="K1109" s="124">
        <v>169.893</v>
      </c>
      <c r="L1109" s="31" t="s">
        <v>729</v>
      </c>
      <c r="M1109" s="124">
        <f>23465.6229+133.88366</f>
        <v>23599.506559999998</v>
      </c>
      <c r="O1109" s="127"/>
      <c r="P1109" s="124">
        <v>169.893</v>
      </c>
      <c r="Q1109" s="31" t="s">
        <v>729</v>
      </c>
      <c r="R1109" s="124">
        <v>169.893</v>
      </c>
      <c r="S1109" s="31" t="s">
        <v>729</v>
      </c>
      <c r="W1109" s="127"/>
      <c r="Y1109" s="124"/>
      <c r="AA1109" s="127"/>
      <c r="AB1109" s="31" t="s">
        <v>729</v>
      </c>
      <c r="AC1109" s="127"/>
      <c r="AD1109" s="31" t="s">
        <v>729</v>
      </c>
      <c r="AH1109" s="127"/>
      <c r="AJ1109" s="127"/>
      <c r="AK1109" s="31" t="s">
        <v>729</v>
      </c>
      <c r="AL1109" s="127"/>
      <c r="AM1109" s="31" t="s">
        <v>729</v>
      </c>
    </row>
    <row r="1110" spans="5:39" ht="12.75" hidden="1" customHeight="1" x14ac:dyDescent="0.2">
      <c r="K1110" s="31">
        <v>379.38094999999998</v>
      </c>
      <c r="P1110" s="31">
        <v>379.38094999999998</v>
      </c>
      <c r="R1110" s="31">
        <v>379.38094999999998</v>
      </c>
    </row>
    <row r="1111" spans="5:39" ht="12.75" hidden="1" customHeight="1" x14ac:dyDescent="0.2">
      <c r="G1111" s="124"/>
      <c r="I1111" s="124"/>
      <c r="J1111" s="124"/>
      <c r="K1111" s="124"/>
      <c r="L1111" s="31" t="s">
        <v>734</v>
      </c>
      <c r="M1111" s="124">
        <f>M1104-M1109</f>
        <v>39567.502420000004</v>
      </c>
      <c r="O1111" s="124"/>
      <c r="P1111" s="124"/>
      <c r="Q1111" s="31" t="s">
        <v>734</v>
      </c>
      <c r="R1111" s="124"/>
      <c r="S1111" s="31" t="s">
        <v>734</v>
      </c>
      <c r="W1111" s="124"/>
      <c r="Y1111" s="124"/>
      <c r="AA1111" s="124"/>
      <c r="AB1111" s="31" t="s">
        <v>734</v>
      </c>
      <c r="AC1111" s="124"/>
      <c r="AD1111" s="31" t="s">
        <v>734</v>
      </c>
      <c r="AH1111" s="124"/>
      <c r="AJ1111" s="124"/>
      <c r="AK1111" s="31" t="s">
        <v>734</v>
      </c>
      <c r="AL1111" s="124"/>
      <c r="AM1111" s="31" t="s">
        <v>734</v>
      </c>
    </row>
    <row r="1112" spans="5:39" ht="25.5" hidden="1" customHeight="1" x14ac:dyDescent="0.2">
      <c r="G1112" s="31">
        <v>-34386.147970000005</v>
      </c>
      <c r="L1112" s="128" t="s">
        <v>737</v>
      </c>
      <c r="M1112" s="31">
        <f>399.972+221.52276</f>
        <v>621.49476000000004</v>
      </c>
      <c r="Q1112" s="128" t="s">
        <v>737</v>
      </c>
      <c r="S1112" s="128" t="s">
        <v>737</v>
      </c>
      <c r="AB1112" s="128" t="s">
        <v>737</v>
      </c>
      <c r="AD1112" s="128" t="s">
        <v>737</v>
      </c>
      <c r="AK1112" s="128" t="s">
        <v>737</v>
      </c>
      <c r="AM1112" s="128" t="s">
        <v>737</v>
      </c>
    </row>
    <row r="1113" spans="5:39" ht="12.75" hidden="1" customHeight="1" x14ac:dyDescent="0.2">
      <c r="I1113" s="129">
        <f>I1104+J1104+K1104</f>
        <v>230750.53625999999</v>
      </c>
      <c r="O1113" s="129" t="e">
        <f>O1104+#REF!+P1104</f>
        <v>#REF!</v>
      </c>
      <c r="AA1113" s="129" t="e">
        <f>AA1104+#REF!+#REF!</f>
        <v>#REF!</v>
      </c>
      <c r="AC1113" s="129" t="e">
        <f>AC1104+#REF!+#REF!</f>
        <v>#REF!</v>
      </c>
      <c r="AJ1113" s="129" t="e">
        <f>AJ1104+#REF!+#REF!</f>
        <v>#REF!</v>
      </c>
      <c r="AL1113" s="129" t="e">
        <f>AL1104+#REF!+#REF!</f>
        <v>#REF!</v>
      </c>
    </row>
    <row r="1114" spans="5:39" ht="15" customHeight="1" x14ac:dyDescent="0.2">
      <c r="M1114" s="127"/>
    </row>
    <row r="1115" spans="5:39" ht="12.75" hidden="1" customHeight="1" x14ac:dyDescent="0.2">
      <c r="G1115" s="127" t="e">
        <f>G1104-G1112</f>
        <v>#REF!</v>
      </c>
      <c r="I1115" s="127"/>
      <c r="J1115" s="127"/>
      <c r="K1115" s="127"/>
      <c r="M1115" s="127"/>
      <c r="O1115" s="127"/>
      <c r="P1115" s="127">
        <v>53000</v>
      </c>
      <c r="Q1115" s="31" t="s">
        <v>755</v>
      </c>
      <c r="R1115" s="127">
        <v>53000</v>
      </c>
      <c r="S1115" s="31" t="s">
        <v>755</v>
      </c>
      <c r="W1115" s="127"/>
      <c r="Y1115" s="127"/>
      <c r="AA1115" s="127"/>
      <c r="AC1115" s="127"/>
      <c r="AH1115" s="127"/>
      <c r="AJ1115" s="127"/>
      <c r="AL1115" s="127"/>
    </row>
    <row r="1116" spans="5:39" ht="12.75" hidden="1" customHeight="1" x14ac:dyDescent="0.2">
      <c r="P1116" s="31">
        <v>19.460789999999999</v>
      </c>
      <c r="Q1116" s="31" t="s">
        <v>756</v>
      </c>
      <c r="R1116" s="31">
        <v>19.460789999999999</v>
      </c>
      <c r="S1116" s="31" t="s">
        <v>756</v>
      </c>
    </row>
    <row r="1117" spans="5:39" x14ac:dyDescent="0.2">
      <c r="P1117" s="31">
        <f>SUM(P1115:P1116)</f>
        <v>53019.460789999997</v>
      </c>
    </row>
    <row r="1118" spans="5:39" x14ac:dyDescent="0.2">
      <c r="S1118" s="134"/>
      <c r="T1118" s="134"/>
      <c r="U1118" s="134"/>
      <c r="V1118" s="134"/>
      <c r="W1118" s="134"/>
      <c r="X1118" s="134"/>
      <c r="Y1118" s="134"/>
      <c r="Z1118" s="134"/>
      <c r="AA1118" s="134"/>
      <c r="AB1118" s="134"/>
      <c r="AC1118" s="134"/>
      <c r="AD1118" s="134"/>
      <c r="AE1118" s="134"/>
      <c r="AF1118" s="134"/>
      <c r="AG1118" s="134"/>
      <c r="AH1118" s="134"/>
      <c r="AI1118" s="134"/>
      <c r="AJ1118" s="134"/>
      <c r="AK1118" s="134"/>
      <c r="AL1118" s="134"/>
      <c r="AM1118" s="134"/>
    </row>
  </sheetData>
  <mergeCells count="39">
    <mergeCell ref="AA8:AA9"/>
    <mergeCell ref="A1104:E1104"/>
    <mergeCell ref="A1:D1"/>
    <mergeCell ref="A7:D7"/>
    <mergeCell ref="A8:A9"/>
    <mergeCell ref="B8:D8"/>
    <mergeCell ref="E8:E9"/>
    <mergeCell ref="AM8:AM9"/>
    <mergeCell ref="A5:AM5"/>
    <mergeCell ref="A6:AM6"/>
    <mergeCell ref="AK8:AK9"/>
    <mergeCell ref="N8:N9"/>
    <mergeCell ref="M8:M9"/>
    <mergeCell ref="Y8:Y9"/>
    <mergeCell ref="Z8:Z9"/>
    <mergeCell ref="I8:K8"/>
    <mergeCell ref="F8:F9"/>
    <mergeCell ref="G8:G9"/>
    <mergeCell ref="H8:H9"/>
    <mergeCell ref="T8:T9"/>
    <mergeCell ref="U8:U9"/>
    <mergeCell ref="S8:S9"/>
    <mergeCell ref="R8:R9"/>
    <mergeCell ref="AI8:AI9"/>
    <mergeCell ref="L8:L9"/>
    <mergeCell ref="W8:W9"/>
    <mergeCell ref="V8:V9"/>
    <mergeCell ref="AL8:AL9"/>
    <mergeCell ref="O8:P8"/>
    <mergeCell ref="Q8:Q9"/>
    <mergeCell ref="AJ8:AJ9"/>
    <mergeCell ref="X8:X9"/>
    <mergeCell ref="AH8:AH9"/>
    <mergeCell ref="AF8:AF9"/>
    <mergeCell ref="AG8:AG9"/>
    <mergeCell ref="AB8:AB9"/>
    <mergeCell ref="AC8:AC9"/>
    <mergeCell ref="AD8:AD9"/>
    <mergeCell ref="AE8:AE9"/>
  </mergeCells>
  <pageMargins left="0.39370078740157483" right="0.39370078740157483" top="0.94488188976377963" bottom="0.39370078740157483" header="0.51181102362204722" footer="0.51181102362204722"/>
  <pageSetup paperSize="9" scale="47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19"/>
  <sheetViews>
    <sheetView tabSelected="1" workbookViewId="0">
      <selection activeCell="H22" sqref="H22"/>
    </sheetView>
  </sheetViews>
  <sheetFormatPr defaultRowHeight="12.75" x14ac:dyDescent="0.2"/>
  <cols>
    <col min="1" max="1" width="29.28515625" style="75" customWidth="1"/>
    <col min="2" max="2" width="82" style="75" customWidth="1"/>
    <col min="3" max="3" width="16.42578125" style="75" customWidth="1"/>
    <col min="4" max="4" width="14.7109375" style="75" customWidth="1"/>
    <col min="5" max="5" width="14.5703125" style="75" customWidth="1"/>
    <col min="6" max="6" width="19" style="75" customWidth="1"/>
    <col min="7" max="11" width="20.140625" style="75" customWidth="1"/>
    <col min="12" max="249" width="9.140625" style="75"/>
    <col min="250" max="250" width="29.28515625" style="75" customWidth="1"/>
    <col min="251" max="251" width="82" style="75" customWidth="1"/>
    <col min="252" max="253" width="0" style="75" hidden="1" customWidth="1"/>
    <col min="254" max="254" width="16.42578125" style="75" customWidth="1"/>
    <col min="255" max="255" width="14.7109375" style="75" customWidth="1"/>
    <col min="256" max="256" width="14.5703125" style="75" customWidth="1"/>
    <col min="257" max="505" width="9.140625" style="75"/>
    <col min="506" max="506" width="29.28515625" style="75" customWidth="1"/>
    <col min="507" max="507" width="82" style="75" customWidth="1"/>
    <col min="508" max="509" width="0" style="75" hidden="1" customWidth="1"/>
    <col min="510" max="510" width="16.42578125" style="75" customWidth="1"/>
    <col min="511" max="511" width="14.7109375" style="75" customWidth="1"/>
    <col min="512" max="512" width="14.5703125" style="75" customWidth="1"/>
    <col min="513" max="761" width="9.140625" style="75"/>
    <col min="762" max="762" width="29.28515625" style="75" customWidth="1"/>
    <col min="763" max="763" width="82" style="75" customWidth="1"/>
    <col min="764" max="765" width="0" style="75" hidden="1" customWidth="1"/>
    <col min="766" max="766" width="16.42578125" style="75" customWidth="1"/>
    <col min="767" max="767" width="14.7109375" style="75" customWidth="1"/>
    <col min="768" max="768" width="14.5703125" style="75" customWidth="1"/>
    <col min="769" max="1017" width="9.140625" style="75"/>
    <col min="1018" max="1018" width="29.28515625" style="75" customWidth="1"/>
    <col min="1019" max="1019" width="82" style="75" customWidth="1"/>
    <col min="1020" max="1021" width="0" style="75" hidden="1" customWidth="1"/>
    <col min="1022" max="1022" width="16.42578125" style="75" customWidth="1"/>
    <col min="1023" max="1023" width="14.7109375" style="75" customWidth="1"/>
    <col min="1024" max="1024" width="14.5703125" style="75" customWidth="1"/>
    <col min="1025" max="1273" width="9.140625" style="75"/>
    <col min="1274" max="1274" width="29.28515625" style="75" customWidth="1"/>
    <col min="1275" max="1275" width="82" style="75" customWidth="1"/>
    <col min="1276" max="1277" width="0" style="75" hidden="1" customWidth="1"/>
    <col min="1278" max="1278" width="16.42578125" style="75" customWidth="1"/>
    <col min="1279" max="1279" width="14.7109375" style="75" customWidth="1"/>
    <col min="1280" max="1280" width="14.5703125" style="75" customWidth="1"/>
    <col min="1281" max="1529" width="9.140625" style="75"/>
    <col min="1530" max="1530" width="29.28515625" style="75" customWidth="1"/>
    <col min="1531" max="1531" width="82" style="75" customWidth="1"/>
    <col min="1532" max="1533" width="0" style="75" hidden="1" customWidth="1"/>
    <col min="1534" max="1534" width="16.42578125" style="75" customWidth="1"/>
    <col min="1535" max="1535" width="14.7109375" style="75" customWidth="1"/>
    <col min="1536" max="1536" width="14.5703125" style="75" customWidth="1"/>
    <col min="1537" max="1785" width="9.140625" style="75"/>
    <col min="1786" max="1786" width="29.28515625" style="75" customWidth="1"/>
    <col min="1787" max="1787" width="82" style="75" customWidth="1"/>
    <col min="1788" max="1789" width="0" style="75" hidden="1" customWidth="1"/>
    <col min="1790" max="1790" width="16.42578125" style="75" customWidth="1"/>
    <col min="1791" max="1791" width="14.7109375" style="75" customWidth="1"/>
    <col min="1792" max="1792" width="14.5703125" style="75" customWidth="1"/>
    <col min="1793" max="2041" width="9.140625" style="75"/>
    <col min="2042" max="2042" width="29.28515625" style="75" customWidth="1"/>
    <col min="2043" max="2043" width="82" style="75" customWidth="1"/>
    <col min="2044" max="2045" width="0" style="75" hidden="1" customWidth="1"/>
    <col min="2046" max="2046" width="16.42578125" style="75" customWidth="1"/>
    <col min="2047" max="2047" width="14.7109375" style="75" customWidth="1"/>
    <col min="2048" max="2048" width="14.5703125" style="75" customWidth="1"/>
    <col min="2049" max="2297" width="9.140625" style="75"/>
    <col min="2298" max="2298" width="29.28515625" style="75" customWidth="1"/>
    <col min="2299" max="2299" width="82" style="75" customWidth="1"/>
    <col min="2300" max="2301" width="0" style="75" hidden="1" customWidth="1"/>
    <col min="2302" max="2302" width="16.42578125" style="75" customWidth="1"/>
    <col min="2303" max="2303" width="14.7109375" style="75" customWidth="1"/>
    <col min="2304" max="2304" width="14.5703125" style="75" customWidth="1"/>
    <col min="2305" max="2553" width="9.140625" style="75"/>
    <col min="2554" max="2554" width="29.28515625" style="75" customWidth="1"/>
    <col min="2555" max="2555" width="82" style="75" customWidth="1"/>
    <col min="2556" max="2557" width="0" style="75" hidden="1" customWidth="1"/>
    <col min="2558" max="2558" width="16.42578125" style="75" customWidth="1"/>
    <col min="2559" max="2559" width="14.7109375" style="75" customWidth="1"/>
    <col min="2560" max="2560" width="14.5703125" style="75" customWidth="1"/>
    <col min="2561" max="2809" width="9.140625" style="75"/>
    <col min="2810" max="2810" width="29.28515625" style="75" customWidth="1"/>
    <col min="2811" max="2811" width="82" style="75" customWidth="1"/>
    <col min="2812" max="2813" width="0" style="75" hidden="1" customWidth="1"/>
    <col min="2814" max="2814" width="16.42578125" style="75" customWidth="1"/>
    <col min="2815" max="2815" width="14.7109375" style="75" customWidth="1"/>
    <col min="2816" max="2816" width="14.5703125" style="75" customWidth="1"/>
    <col min="2817" max="3065" width="9.140625" style="75"/>
    <col min="3066" max="3066" width="29.28515625" style="75" customWidth="1"/>
    <col min="3067" max="3067" width="82" style="75" customWidth="1"/>
    <col min="3068" max="3069" width="0" style="75" hidden="1" customWidth="1"/>
    <col min="3070" max="3070" width="16.42578125" style="75" customWidth="1"/>
    <col min="3071" max="3071" width="14.7109375" style="75" customWidth="1"/>
    <col min="3072" max="3072" width="14.5703125" style="75" customWidth="1"/>
    <col min="3073" max="3321" width="9.140625" style="75"/>
    <col min="3322" max="3322" width="29.28515625" style="75" customWidth="1"/>
    <col min="3323" max="3323" width="82" style="75" customWidth="1"/>
    <col min="3324" max="3325" width="0" style="75" hidden="1" customWidth="1"/>
    <col min="3326" max="3326" width="16.42578125" style="75" customWidth="1"/>
    <col min="3327" max="3327" width="14.7109375" style="75" customWidth="1"/>
    <col min="3328" max="3328" width="14.5703125" style="75" customWidth="1"/>
    <col min="3329" max="3577" width="9.140625" style="75"/>
    <col min="3578" max="3578" width="29.28515625" style="75" customWidth="1"/>
    <col min="3579" max="3579" width="82" style="75" customWidth="1"/>
    <col min="3580" max="3581" width="0" style="75" hidden="1" customWidth="1"/>
    <col min="3582" max="3582" width="16.42578125" style="75" customWidth="1"/>
    <col min="3583" max="3583" width="14.7109375" style="75" customWidth="1"/>
    <col min="3584" max="3584" width="14.5703125" style="75" customWidth="1"/>
    <col min="3585" max="3833" width="9.140625" style="75"/>
    <col min="3834" max="3834" width="29.28515625" style="75" customWidth="1"/>
    <col min="3835" max="3835" width="82" style="75" customWidth="1"/>
    <col min="3836" max="3837" width="0" style="75" hidden="1" customWidth="1"/>
    <col min="3838" max="3838" width="16.42578125" style="75" customWidth="1"/>
    <col min="3839" max="3839" width="14.7109375" style="75" customWidth="1"/>
    <col min="3840" max="3840" width="14.5703125" style="75" customWidth="1"/>
    <col min="3841" max="4089" width="9.140625" style="75"/>
    <col min="4090" max="4090" width="29.28515625" style="75" customWidth="1"/>
    <col min="4091" max="4091" width="82" style="75" customWidth="1"/>
    <col min="4092" max="4093" width="0" style="75" hidden="1" customWidth="1"/>
    <col min="4094" max="4094" width="16.42578125" style="75" customWidth="1"/>
    <col min="4095" max="4095" width="14.7109375" style="75" customWidth="1"/>
    <col min="4096" max="4096" width="14.5703125" style="75" customWidth="1"/>
    <col min="4097" max="4345" width="9.140625" style="75"/>
    <col min="4346" max="4346" width="29.28515625" style="75" customWidth="1"/>
    <col min="4347" max="4347" width="82" style="75" customWidth="1"/>
    <col min="4348" max="4349" width="0" style="75" hidden="1" customWidth="1"/>
    <col min="4350" max="4350" width="16.42578125" style="75" customWidth="1"/>
    <col min="4351" max="4351" width="14.7109375" style="75" customWidth="1"/>
    <col min="4352" max="4352" width="14.5703125" style="75" customWidth="1"/>
    <col min="4353" max="4601" width="9.140625" style="75"/>
    <col min="4602" max="4602" width="29.28515625" style="75" customWidth="1"/>
    <col min="4603" max="4603" width="82" style="75" customWidth="1"/>
    <col min="4604" max="4605" width="0" style="75" hidden="1" customWidth="1"/>
    <col min="4606" max="4606" width="16.42578125" style="75" customWidth="1"/>
    <col min="4607" max="4607" width="14.7109375" style="75" customWidth="1"/>
    <col min="4608" max="4608" width="14.5703125" style="75" customWidth="1"/>
    <col min="4609" max="4857" width="9.140625" style="75"/>
    <col min="4858" max="4858" width="29.28515625" style="75" customWidth="1"/>
    <col min="4859" max="4859" width="82" style="75" customWidth="1"/>
    <col min="4860" max="4861" width="0" style="75" hidden="1" customWidth="1"/>
    <col min="4862" max="4862" width="16.42578125" style="75" customWidth="1"/>
    <col min="4863" max="4863" width="14.7109375" style="75" customWidth="1"/>
    <col min="4864" max="4864" width="14.5703125" style="75" customWidth="1"/>
    <col min="4865" max="5113" width="9.140625" style="75"/>
    <col min="5114" max="5114" width="29.28515625" style="75" customWidth="1"/>
    <col min="5115" max="5115" width="82" style="75" customWidth="1"/>
    <col min="5116" max="5117" width="0" style="75" hidden="1" customWidth="1"/>
    <col min="5118" max="5118" width="16.42578125" style="75" customWidth="1"/>
    <col min="5119" max="5119" width="14.7109375" style="75" customWidth="1"/>
    <col min="5120" max="5120" width="14.5703125" style="75" customWidth="1"/>
    <col min="5121" max="5369" width="9.140625" style="75"/>
    <col min="5370" max="5370" width="29.28515625" style="75" customWidth="1"/>
    <col min="5371" max="5371" width="82" style="75" customWidth="1"/>
    <col min="5372" max="5373" width="0" style="75" hidden="1" customWidth="1"/>
    <col min="5374" max="5374" width="16.42578125" style="75" customWidth="1"/>
    <col min="5375" max="5375" width="14.7109375" style="75" customWidth="1"/>
    <col min="5376" max="5376" width="14.5703125" style="75" customWidth="1"/>
    <col min="5377" max="5625" width="9.140625" style="75"/>
    <col min="5626" max="5626" width="29.28515625" style="75" customWidth="1"/>
    <col min="5627" max="5627" width="82" style="75" customWidth="1"/>
    <col min="5628" max="5629" width="0" style="75" hidden="1" customWidth="1"/>
    <col min="5630" max="5630" width="16.42578125" style="75" customWidth="1"/>
    <col min="5631" max="5631" width="14.7109375" style="75" customWidth="1"/>
    <col min="5632" max="5632" width="14.5703125" style="75" customWidth="1"/>
    <col min="5633" max="5881" width="9.140625" style="75"/>
    <col min="5882" max="5882" width="29.28515625" style="75" customWidth="1"/>
    <col min="5883" max="5883" width="82" style="75" customWidth="1"/>
    <col min="5884" max="5885" width="0" style="75" hidden="1" customWidth="1"/>
    <col min="5886" max="5886" width="16.42578125" style="75" customWidth="1"/>
    <col min="5887" max="5887" width="14.7109375" style="75" customWidth="1"/>
    <col min="5888" max="5888" width="14.5703125" style="75" customWidth="1"/>
    <col min="5889" max="6137" width="9.140625" style="75"/>
    <col min="6138" max="6138" width="29.28515625" style="75" customWidth="1"/>
    <col min="6139" max="6139" width="82" style="75" customWidth="1"/>
    <col min="6140" max="6141" width="0" style="75" hidden="1" customWidth="1"/>
    <col min="6142" max="6142" width="16.42578125" style="75" customWidth="1"/>
    <col min="6143" max="6143" width="14.7109375" style="75" customWidth="1"/>
    <col min="6144" max="6144" width="14.5703125" style="75" customWidth="1"/>
    <col min="6145" max="6393" width="9.140625" style="75"/>
    <col min="6394" max="6394" width="29.28515625" style="75" customWidth="1"/>
    <col min="6395" max="6395" width="82" style="75" customWidth="1"/>
    <col min="6396" max="6397" width="0" style="75" hidden="1" customWidth="1"/>
    <col min="6398" max="6398" width="16.42578125" style="75" customWidth="1"/>
    <col min="6399" max="6399" width="14.7109375" style="75" customWidth="1"/>
    <col min="6400" max="6400" width="14.5703125" style="75" customWidth="1"/>
    <col min="6401" max="6649" width="9.140625" style="75"/>
    <col min="6650" max="6650" width="29.28515625" style="75" customWidth="1"/>
    <col min="6651" max="6651" width="82" style="75" customWidth="1"/>
    <col min="6652" max="6653" width="0" style="75" hidden="1" customWidth="1"/>
    <col min="6654" max="6654" width="16.42578125" style="75" customWidth="1"/>
    <col min="6655" max="6655" width="14.7109375" style="75" customWidth="1"/>
    <col min="6656" max="6656" width="14.5703125" style="75" customWidth="1"/>
    <col min="6657" max="6905" width="9.140625" style="75"/>
    <col min="6906" max="6906" width="29.28515625" style="75" customWidth="1"/>
    <col min="6907" max="6907" width="82" style="75" customWidth="1"/>
    <col min="6908" max="6909" width="0" style="75" hidden="1" customWidth="1"/>
    <col min="6910" max="6910" width="16.42578125" style="75" customWidth="1"/>
    <col min="6911" max="6911" width="14.7109375" style="75" customWidth="1"/>
    <col min="6912" max="6912" width="14.5703125" style="75" customWidth="1"/>
    <col min="6913" max="7161" width="9.140625" style="75"/>
    <col min="7162" max="7162" width="29.28515625" style="75" customWidth="1"/>
    <col min="7163" max="7163" width="82" style="75" customWidth="1"/>
    <col min="7164" max="7165" width="0" style="75" hidden="1" customWidth="1"/>
    <col min="7166" max="7166" width="16.42578125" style="75" customWidth="1"/>
    <col min="7167" max="7167" width="14.7109375" style="75" customWidth="1"/>
    <col min="7168" max="7168" width="14.5703125" style="75" customWidth="1"/>
    <col min="7169" max="7417" width="9.140625" style="75"/>
    <col min="7418" max="7418" width="29.28515625" style="75" customWidth="1"/>
    <col min="7419" max="7419" width="82" style="75" customWidth="1"/>
    <col min="7420" max="7421" width="0" style="75" hidden="1" customWidth="1"/>
    <col min="7422" max="7422" width="16.42578125" style="75" customWidth="1"/>
    <col min="7423" max="7423" width="14.7109375" style="75" customWidth="1"/>
    <col min="7424" max="7424" width="14.5703125" style="75" customWidth="1"/>
    <col min="7425" max="7673" width="9.140625" style="75"/>
    <col min="7674" max="7674" width="29.28515625" style="75" customWidth="1"/>
    <col min="7675" max="7675" width="82" style="75" customWidth="1"/>
    <col min="7676" max="7677" width="0" style="75" hidden="1" customWidth="1"/>
    <col min="7678" max="7678" width="16.42578125" style="75" customWidth="1"/>
    <col min="7679" max="7679" width="14.7109375" style="75" customWidth="1"/>
    <col min="7680" max="7680" width="14.5703125" style="75" customWidth="1"/>
    <col min="7681" max="7929" width="9.140625" style="75"/>
    <col min="7930" max="7930" width="29.28515625" style="75" customWidth="1"/>
    <col min="7931" max="7931" width="82" style="75" customWidth="1"/>
    <col min="7932" max="7933" width="0" style="75" hidden="1" customWidth="1"/>
    <col min="7934" max="7934" width="16.42578125" style="75" customWidth="1"/>
    <col min="7935" max="7935" width="14.7109375" style="75" customWidth="1"/>
    <col min="7936" max="7936" width="14.5703125" style="75" customWidth="1"/>
    <col min="7937" max="8185" width="9.140625" style="75"/>
    <col min="8186" max="8186" width="29.28515625" style="75" customWidth="1"/>
    <col min="8187" max="8187" width="82" style="75" customWidth="1"/>
    <col min="8188" max="8189" width="0" style="75" hidden="1" customWidth="1"/>
    <col min="8190" max="8190" width="16.42578125" style="75" customWidth="1"/>
    <col min="8191" max="8191" width="14.7109375" style="75" customWidth="1"/>
    <col min="8192" max="8192" width="14.5703125" style="75" customWidth="1"/>
    <col min="8193" max="8441" width="9.140625" style="75"/>
    <col min="8442" max="8442" width="29.28515625" style="75" customWidth="1"/>
    <col min="8443" max="8443" width="82" style="75" customWidth="1"/>
    <col min="8444" max="8445" width="0" style="75" hidden="1" customWidth="1"/>
    <col min="8446" max="8446" width="16.42578125" style="75" customWidth="1"/>
    <col min="8447" max="8447" width="14.7109375" style="75" customWidth="1"/>
    <col min="8448" max="8448" width="14.5703125" style="75" customWidth="1"/>
    <col min="8449" max="8697" width="9.140625" style="75"/>
    <col min="8698" max="8698" width="29.28515625" style="75" customWidth="1"/>
    <col min="8699" max="8699" width="82" style="75" customWidth="1"/>
    <col min="8700" max="8701" width="0" style="75" hidden="1" customWidth="1"/>
    <col min="8702" max="8702" width="16.42578125" style="75" customWidth="1"/>
    <col min="8703" max="8703" width="14.7109375" style="75" customWidth="1"/>
    <col min="8704" max="8704" width="14.5703125" style="75" customWidth="1"/>
    <col min="8705" max="8953" width="9.140625" style="75"/>
    <col min="8954" max="8954" width="29.28515625" style="75" customWidth="1"/>
    <col min="8955" max="8955" width="82" style="75" customWidth="1"/>
    <col min="8956" max="8957" width="0" style="75" hidden="1" customWidth="1"/>
    <col min="8958" max="8958" width="16.42578125" style="75" customWidth="1"/>
    <col min="8959" max="8959" width="14.7109375" style="75" customWidth="1"/>
    <col min="8960" max="8960" width="14.5703125" style="75" customWidth="1"/>
    <col min="8961" max="9209" width="9.140625" style="75"/>
    <col min="9210" max="9210" width="29.28515625" style="75" customWidth="1"/>
    <col min="9211" max="9211" width="82" style="75" customWidth="1"/>
    <col min="9212" max="9213" width="0" style="75" hidden="1" customWidth="1"/>
    <col min="9214" max="9214" width="16.42578125" style="75" customWidth="1"/>
    <col min="9215" max="9215" width="14.7109375" style="75" customWidth="1"/>
    <col min="9216" max="9216" width="14.5703125" style="75" customWidth="1"/>
    <col min="9217" max="9465" width="9.140625" style="75"/>
    <col min="9466" max="9466" width="29.28515625" style="75" customWidth="1"/>
    <col min="9467" max="9467" width="82" style="75" customWidth="1"/>
    <col min="9468" max="9469" width="0" style="75" hidden="1" customWidth="1"/>
    <col min="9470" max="9470" width="16.42578125" style="75" customWidth="1"/>
    <col min="9471" max="9471" width="14.7109375" style="75" customWidth="1"/>
    <col min="9472" max="9472" width="14.5703125" style="75" customWidth="1"/>
    <col min="9473" max="9721" width="9.140625" style="75"/>
    <col min="9722" max="9722" width="29.28515625" style="75" customWidth="1"/>
    <col min="9723" max="9723" width="82" style="75" customWidth="1"/>
    <col min="9724" max="9725" width="0" style="75" hidden="1" customWidth="1"/>
    <col min="9726" max="9726" width="16.42578125" style="75" customWidth="1"/>
    <col min="9727" max="9727" width="14.7109375" style="75" customWidth="1"/>
    <col min="9728" max="9728" width="14.5703125" style="75" customWidth="1"/>
    <col min="9729" max="9977" width="9.140625" style="75"/>
    <col min="9978" max="9978" width="29.28515625" style="75" customWidth="1"/>
    <col min="9979" max="9979" width="82" style="75" customWidth="1"/>
    <col min="9980" max="9981" width="0" style="75" hidden="1" customWidth="1"/>
    <col min="9982" max="9982" width="16.42578125" style="75" customWidth="1"/>
    <col min="9983" max="9983" width="14.7109375" style="75" customWidth="1"/>
    <col min="9984" max="9984" width="14.5703125" style="75" customWidth="1"/>
    <col min="9985" max="10233" width="9.140625" style="75"/>
    <col min="10234" max="10234" width="29.28515625" style="75" customWidth="1"/>
    <col min="10235" max="10235" width="82" style="75" customWidth="1"/>
    <col min="10236" max="10237" width="0" style="75" hidden="1" customWidth="1"/>
    <col min="10238" max="10238" width="16.42578125" style="75" customWidth="1"/>
    <col min="10239" max="10239" width="14.7109375" style="75" customWidth="1"/>
    <col min="10240" max="10240" width="14.5703125" style="75" customWidth="1"/>
    <col min="10241" max="10489" width="9.140625" style="75"/>
    <col min="10490" max="10490" width="29.28515625" style="75" customWidth="1"/>
    <col min="10491" max="10491" width="82" style="75" customWidth="1"/>
    <col min="10492" max="10493" width="0" style="75" hidden="1" customWidth="1"/>
    <col min="10494" max="10494" width="16.42578125" style="75" customWidth="1"/>
    <col min="10495" max="10495" width="14.7109375" style="75" customWidth="1"/>
    <col min="10496" max="10496" width="14.5703125" style="75" customWidth="1"/>
    <col min="10497" max="10745" width="9.140625" style="75"/>
    <col min="10746" max="10746" width="29.28515625" style="75" customWidth="1"/>
    <col min="10747" max="10747" width="82" style="75" customWidth="1"/>
    <col min="10748" max="10749" width="0" style="75" hidden="1" customWidth="1"/>
    <col min="10750" max="10750" width="16.42578125" style="75" customWidth="1"/>
    <col min="10751" max="10751" width="14.7109375" style="75" customWidth="1"/>
    <col min="10752" max="10752" width="14.5703125" style="75" customWidth="1"/>
    <col min="10753" max="11001" width="9.140625" style="75"/>
    <col min="11002" max="11002" width="29.28515625" style="75" customWidth="1"/>
    <col min="11003" max="11003" width="82" style="75" customWidth="1"/>
    <col min="11004" max="11005" width="0" style="75" hidden="1" customWidth="1"/>
    <col min="11006" max="11006" width="16.42578125" style="75" customWidth="1"/>
    <col min="11007" max="11007" width="14.7109375" style="75" customWidth="1"/>
    <col min="11008" max="11008" width="14.5703125" style="75" customWidth="1"/>
    <col min="11009" max="11257" width="9.140625" style="75"/>
    <col min="11258" max="11258" width="29.28515625" style="75" customWidth="1"/>
    <col min="11259" max="11259" width="82" style="75" customWidth="1"/>
    <col min="11260" max="11261" width="0" style="75" hidden="1" customWidth="1"/>
    <col min="11262" max="11262" width="16.42578125" style="75" customWidth="1"/>
    <col min="11263" max="11263" width="14.7109375" style="75" customWidth="1"/>
    <col min="11264" max="11264" width="14.5703125" style="75" customWidth="1"/>
    <col min="11265" max="11513" width="9.140625" style="75"/>
    <col min="11514" max="11514" width="29.28515625" style="75" customWidth="1"/>
    <col min="11515" max="11515" width="82" style="75" customWidth="1"/>
    <col min="11516" max="11517" width="0" style="75" hidden="1" customWidth="1"/>
    <col min="11518" max="11518" width="16.42578125" style="75" customWidth="1"/>
    <col min="11519" max="11519" width="14.7109375" style="75" customWidth="1"/>
    <col min="11520" max="11520" width="14.5703125" style="75" customWidth="1"/>
    <col min="11521" max="11769" width="9.140625" style="75"/>
    <col min="11770" max="11770" width="29.28515625" style="75" customWidth="1"/>
    <col min="11771" max="11771" width="82" style="75" customWidth="1"/>
    <col min="11772" max="11773" width="0" style="75" hidden="1" customWidth="1"/>
    <col min="11774" max="11774" width="16.42578125" style="75" customWidth="1"/>
    <col min="11775" max="11775" width="14.7109375" style="75" customWidth="1"/>
    <col min="11776" max="11776" width="14.5703125" style="75" customWidth="1"/>
    <col min="11777" max="12025" width="9.140625" style="75"/>
    <col min="12026" max="12026" width="29.28515625" style="75" customWidth="1"/>
    <col min="12027" max="12027" width="82" style="75" customWidth="1"/>
    <col min="12028" max="12029" width="0" style="75" hidden="1" customWidth="1"/>
    <col min="12030" max="12030" width="16.42578125" style="75" customWidth="1"/>
    <col min="12031" max="12031" width="14.7109375" style="75" customWidth="1"/>
    <col min="12032" max="12032" width="14.5703125" style="75" customWidth="1"/>
    <col min="12033" max="12281" width="9.140625" style="75"/>
    <col min="12282" max="12282" width="29.28515625" style="75" customWidth="1"/>
    <col min="12283" max="12283" width="82" style="75" customWidth="1"/>
    <col min="12284" max="12285" width="0" style="75" hidden="1" customWidth="1"/>
    <col min="12286" max="12286" width="16.42578125" style="75" customWidth="1"/>
    <col min="12287" max="12287" width="14.7109375" style="75" customWidth="1"/>
    <col min="12288" max="12288" width="14.5703125" style="75" customWidth="1"/>
    <col min="12289" max="12537" width="9.140625" style="75"/>
    <col min="12538" max="12538" width="29.28515625" style="75" customWidth="1"/>
    <col min="12539" max="12539" width="82" style="75" customWidth="1"/>
    <col min="12540" max="12541" width="0" style="75" hidden="1" customWidth="1"/>
    <col min="12542" max="12542" width="16.42578125" style="75" customWidth="1"/>
    <col min="12543" max="12543" width="14.7109375" style="75" customWidth="1"/>
    <col min="12544" max="12544" width="14.5703125" style="75" customWidth="1"/>
    <col min="12545" max="12793" width="9.140625" style="75"/>
    <col min="12794" max="12794" width="29.28515625" style="75" customWidth="1"/>
    <col min="12795" max="12795" width="82" style="75" customWidth="1"/>
    <col min="12796" max="12797" width="0" style="75" hidden="1" customWidth="1"/>
    <col min="12798" max="12798" width="16.42578125" style="75" customWidth="1"/>
    <col min="12799" max="12799" width="14.7109375" style="75" customWidth="1"/>
    <col min="12800" max="12800" width="14.5703125" style="75" customWidth="1"/>
    <col min="12801" max="13049" width="9.140625" style="75"/>
    <col min="13050" max="13050" width="29.28515625" style="75" customWidth="1"/>
    <col min="13051" max="13051" width="82" style="75" customWidth="1"/>
    <col min="13052" max="13053" width="0" style="75" hidden="1" customWidth="1"/>
    <col min="13054" max="13054" width="16.42578125" style="75" customWidth="1"/>
    <col min="13055" max="13055" width="14.7109375" style="75" customWidth="1"/>
    <col min="13056" max="13056" width="14.5703125" style="75" customWidth="1"/>
    <col min="13057" max="13305" width="9.140625" style="75"/>
    <col min="13306" max="13306" width="29.28515625" style="75" customWidth="1"/>
    <col min="13307" max="13307" width="82" style="75" customWidth="1"/>
    <col min="13308" max="13309" width="0" style="75" hidden="1" customWidth="1"/>
    <col min="13310" max="13310" width="16.42578125" style="75" customWidth="1"/>
    <col min="13311" max="13311" width="14.7109375" style="75" customWidth="1"/>
    <col min="13312" max="13312" width="14.5703125" style="75" customWidth="1"/>
    <col min="13313" max="13561" width="9.140625" style="75"/>
    <col min="13562" max="13562" width="29.28515625" style="75" customWidth="1"/>
    <col min="13563" max="13563" width="82" style="75" customWidth="1"/>
    <col min="13564" max="13565" width="0" style="75" hidden="1" customWidth="1"/>
    <col min="13566" max="13566" width="16.42578125" style="75" customWidth="1"/>
    <col min="13567" max="13567" width="14.7109375" style="75" customWidth="1"/>
    <col min="13568" max="13568" width="14.5703125" style="75" customWidth="1"/>
    <col min="13569" max="13817" width="9.140625" style="75"/>
    <col min="13818" max="13818" width="29.28515625" style="75" customWidth="1"/>
    <col min="13819" max="13819" width="82" style="75" customWidth="1"/>
    <col min="13820" max="13821" width="0" style="75" hidden="1" customWidth="1"/>
    <col min="13822" max="13822" width="16.42578125" style="75" customWidth="1"/>
    <col min="13823" max="13823" width="14.7109375" style="75" customWidth="1"/>
    <col min="13824" max="13824" width="14.5703125" style="75" customWidth="1"/>
    <col min="13825" max="14073" width="9.140625" style="75"/>
    <col min="14074" max="14074" width="29.28515625" style="75" customWidth="1"/>
    <col min="14075" max="14075" width="82" style="75" customWidth="1"/>
    <col min="14076" max="14077" width="0" style="75" hidden="1" customWidth="1"/>
    <col min="14078" max="14078" width="16.42578125" style="75" customWidth="1"/>
    <col min="14079" max="14079" width="14.7109375" style="75" customWidth="1"/>
    <col min="14080" max="14080" width="14.5703125" style="75" customWidth="1"/>
    <col min="14081" max="14329" width="9.140625" style="75"/>
    <col min="14330" max="14330" width="29.28515625" style="75" customWidth="1"/>
    <col min="14331" max="14331" width="82" style="75" customWidth="1"/>
    <col min="14332" max="14333" width="0" style="75" hidden="1" customWidth="1"/>
    <col min="14334" max="14334" width="16.42578125" style="75" customWidth="1"/>
    <col min="14335" max="14335" width="14.7109375" style="75" customWidth="1"/>
    <col min="14336" max="14336" width="14.5703125" style="75" customWidth="1"/>
    <col min="14337" max="14585" width="9.140625" style="75"/>
    <col min="14586" max="14586" width="29.28515625" style="75" customWidth="1"/>
    <col min="14587" max="14587" width="82" style="75" customWidth="1"/>
    <col min="14588" max="14589" width="0" style="75" hidden="1" customWidth="1"/>
    <col min="14590" max="14590" width="16.42578125" style="75" customWidth="1"/>
    <col min="14591" max="14591" width="14.7109375" style="75" customWidth="1"/>
    <col min="14592" max="14592" width="14.5703125" style="75" customWidth="1"/>
    <col min="14593" max="14841" width="9.140625" style="75"/>
    <col min="14842" max="14842" width="29.28515625" style="75" customWidth="1"/>
    <col min="14843" max="14843" width="82" style="75" customWidth="1"/>
    <col min="14844" max="14845" width="0" style="75" hidden="1" customWidth="1"/>
    <col min="14846" max="14846" width="16.42578125" style="75" customWidth="1"/>
    <col min="14847" max="14847" width="14.7109375" style="75" customWidth="1"/>
    <col min="14848" max="14848" width="14.5703125" style="75" customWidth="1"/>
    <col min="14849" max="15097" width="9.140625" style="75"/>
    <col min="15098" max="15098" width="29.28515625" style="75" customWidth="1"/>
    <col min="15099" max="15099" width="82" style="75" customWidth="1"/>
    <col min="15100" max="15101" width="0" style="75" hidden="1" customWidth="1"/>
    <col min="15102" max="15102" width="16.42578125" style="75" customWidth="1"/>
    <col min="15103" max="15103" width="14.7109375" style="75" customWidth="1"/>
    <col min="15104" max="15104" width="14.5703125" style="75" customWidth="1"/>
    <col min="15105" max="15353" width="9.140625" style="75"/>
    <col min="15354" max="15354" width="29.28515625" style="75" customWidth="1"/>
    <col min="15355" max="15355" width="82" style="75" customWidth="1"/>
    <col min="15356" max="15357" width="0" style="75" hidden="1" customWidth="1"/>
    <col min="15358" max="15358" width="16.42578125" style="75" customWidth="1"/>
    <col min="15359" max="15359" width="14.7109375" style="75" customWidth="1"/>
    <col min="15360" max="15360" width="14.5703125" style="75" customWidth="1"/>
    <col min="15361" max="15609" width="9.140625" style="75"/>
    <col min="15610" max="15610" width="29.28515625" style="75" customWidth="1"/>
    <col min="15611" max="15611" width="82" style="75" customWidth="1"/>
    <col min="15612" max="15613" width="0" style="75" hidden="1" customWidth="1"/>
    <col min="15614" max="15614" width="16.42578125" style="75" customWidth="1"/>
    <col min="15615" max="15615" width="14.7109375" style="75" customWidth="1"/>
    <col min="15616" max="15616" width="14.5703125" style="75" customWidth="1"/>
    <col min="15617" max="15865" width="9.140625" style="75"/>
    <col min="15866" max="15866" width="29.28515625" style="75" customWidth="1"/>
    <col min="15867" max="15867" width="82" style="75" customWidth="1"/>
    <col min="15868" max="15869" width="0" style="75" hidden="1" customWidth="1"/>
    <col min="15870" max="15870" width="16.42578125" style="75" customWidth="1"/>
    <col min="15871" max="15871" width="14.7109375" style="75" customWidth="1"/>
    <col min="15872" max="15872" width="14.5703125" style="75" customWidth="1"/>
    <col min="15873" max="16121" width="9.140625" style="75"/>
    <col min="16122" max="16122" width="29.28515625" style="75" customWidth="1"/>
    <col min="16123" max="16123" width="82" style="75" customWidth="1"/>
    <col min="16124" max="16125" width="0" style="75" hidden="1" customWidth="1"/>
    <col min="16126" max="16126" width="16.42578125" style="75" customWidth="1"/>
    <col min="16127" max="16127" width="14.7109375" style="75" customWidth="1"/>
    <col min="16128" max="16128" width="14.5703125" style="75" customWidth="1"/>
    <col min="16129" max="16384" width="9.140625" style="75"/>
  </cols>
  <sheetData>
    <row r="1" spans="1:6" ht="15.75" x14ac:dyDescent="0.2">
      <c r="C1" s="14" t="s">
        <v>783</v>
      </c>
    </row>
    <row r="2" spans="1:6" ht="15.75" x14ac:dyDescent="0.2">
      <c r="A2" s="76"/>
      <c r="C2" s="2" t="s">
        <v>757</v>
      </c>
    </row>
    <row r="3" spans="1:6" ht="15.75" x14ac:dyDescent="0.2">
      <c r="C3" s="3" t="s">
        <v>758</v>
      </c>
    </row>
    <row r="4" spans="1:6" ht="15.75" x14ac:dyDescent="0.2">
      <c r="C4" s="3" t="s">
        <v>795</v>
      </c>
      <c r="D4" s="3"/>
      <c r="E4" s="3"/>
      <c r="F4" s="3"/>
    </row>
    <row r="5" spans="1:6" x14ac:dyDescent="0.2">
      <c r="C5" s="77"/>
    </row>
    <row r="6" spans="1:6" ht="15.75" x14ac:dyDescent="0.2">
      <c r="B6" s="78"/>
    </row>
    <row r="7" spans="1:6" ht="18.75" x14ac:dyDescent="0.2">
      <c r="A7" s="165" t="s">
        <v>784</v>
      </c>
      <c r="B7" s="165"/>
      <c r="C7" s="165"/>
      <c r="D7" s="165"/>
      <c r="E7" s="165"/>
    </row>
    <row r="8" spans="1:6" ht="18.75" x14ac:dyDescent="0.2">
      <c r="A8" s="166"/>
      <c r="B8" s="166"/>
      <c r="C8" s="79"/>
      <c r="D8" s="79"/>
      <c r="E8" s="79"/>
    </row>
    <row r="9" spans="1:6" ht="21.75" customHeight="1" x14ac:dyDescent="0.25">
      <c r="A9" s="80"/>
      <c r="B9" s="80"/>
      <c r="C9" s="62"/>
      <c r="D9" s="62"/>
      <c r="E9" s="81" t="s">
        <v>780</v>
      </c>
    </row>
    <row r="10" spans="1:6" ht="56.25" x14ac:dyDescent="0.2">
      <c r="A10" s="82" t="s">
        <v>785</v>
      </c>
      <c r="B10" s="83" t="s">
        <v>786</v>
      </c>
      <c r="C10" s="84" t="s">
        <v>781</v>
      </c>
      <c r="D10" s="84" t="s">
        <v>782</v>
      </c>
      <c r="E10" s="84" t="s">
        <v>787</v>
      </c>
    </row>
    <row r="11" spans="1:6" ht="18.75" x14ac:dyDescent="0.2">
      <c r="A11" s="83">
        <v>1</v>
      </c>
      <c r="B11" s="83">
        <v>2</v>
      </c>
      <c r="C11" s="83">
        <v>3</v>
      </c>
      <c r="D11" s="83">
        <v>4</v>
      </c>
      <c r="E11" s="83">
        <v>5</v>
      </c>
    </row>
    <row r="12" spans="1:6" ht="18.75" x14ac:dyDescent="0.2">
      <c r="A12" s="85"/>
      <c r="B12" s="86"/>
      <c r="C12" s="87"/>
      <c r="D12" s="87"/>
      <c r="E12" s="87"/>
    </row>
    <row r="13" spans="1:6" ht="37.5" x14ac:dyDescent="0.3">
      <c r="A13" s="88" t="s">
        <v>788</v>
      </c>
      <c r="B13" s="89" t="s">
        <v>789</v>
      </c>
      <c r="C13" s="90">
        <v>3688850.5</v>
      </c>
      <c r="D13" s="90">
        <v>3365421.9</v>
      </c>
      <c r="E13" s="90">
        <v>3118725.5</v>
      </c>
      <c r="F13" s="91"/>
    </row>
    <row r="14" spans="1:6" ht="18.75" x14ac:dyDescent="0.3">
      <c r="A14" s="88"/>
      <c r="B14" s="89"/>
      <c r="C14" s="90"/>
      <c r="D14" s="90"/>
      <c r="E14" s="90"/>
    </row>
    <row r="15" spans="1:6" ht="18.75" x14ac:dyDescent="0.3">
      <c r="A15" s="92"/>
      <c r="B15" s="93"/>
      <c r="C15" s="94"/>
      <c r="D15" s="95"/>
      <c r="E15" s="96"/>
    </row>
    <row r="16" spans="1:6" ht="37.5" x14ac:dyDescent="0.3">
      <c r="A16" s="97" t="s">
        <v>790</v>
      </c>
      <c r="B16" s="98" t="s">
        <v>791</v>
      </c>
      <c r="C16" s="99">
        <v>3863661</v>
      </c>
      <c r="D16" s="90">
        <v>3365421.9</v>
      </c>
      <c r="E16" s="90">
        <v>3118725.5</v>
      </c>
      <c r="F16" s="100"/>
    </row>
    <row r="17" spans="1:5" ht="18.75" x14ac:dyDescent="0.3">
      <c r="A17" s="101"/>
      <c r="B17" s="102"/>
      <c r="C17" s="103"/>
      <c r="D17" s="104"/>
      <c r="E17" s="105"/>
    </row>
    <row r="18" spans="1:5" ht="12.75" customHeight="1" x14ac:dyDescent="0.2">
      <c r="A18" s="167"/>
      <c r="B18" s="169" t="s">
        <v>792</v>
      </c>
      <c r="C18" s="170">
        <f>C16-C13</f>
        <v>174810.5</v>
      </c>
      <c r="D18" s="170">
        <f t="shared" ref="D18:E18" si="0">D16-D13</f>
        <v>0</v>
      </c>
      <c r="E18" s="170">
        <f t="shared" si="0"/>
        <v>0</v>
      </c>
    </row>
    <row r="19" spans="1:5" ht="24" customHeight="1" x14ac:dyDescent="0.2">
      <c r="A19" s="168"/>
      <c r="B19" s="169"/>
      <c r="C19" s="171"/>
      <c r="D19" s="171"/>
      <c r="E19" s="171"/>
    </row>
  </sheetData>
  <mergeCells count="7">
    <mergeCell ref="A7:E7"/>
    <mergeCell ref="A8:B8"/>
    <mergeCell ref="A18:A19"/>
    <mergeCell ref="B18:B19"/>
    <mergeCell ref="C18:C19"/>
    <mergeCell ref="D18:D19"/>
    <mergeCell ref="E18:E19"/>
  </mergeCells>
  <pageMargins left="0.39370078740157483" right="0.39370078740157483" top="0.98425196850393704" bottom="0.3937007874015748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Дх</vt:lpstr>
      <vt:lpstr>МП</vt:lpstr>
      <vt:lpstr>вед. </vt:lpstr>
      <vt:lpstr>источн</vt:lpstr>
      <vt:lpstr>'вед. '!APPT</vt:lpstr>
      <vt:lpstr>'вед. '!SIGN</vt:lpstr>
      <vt:lpstr>'вед. '!Заголовки_для_печати</vt:lpstr>
      <vt:lpstr>МП!Заголовки_для_печати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Копанева Юлия Евгеньевна</cp:lastModifiedBy>
  <cp:lastPrinted>2022-05-13T07:25:35Z</cp:lastPrinted>
  <dcterms:created xsi:type="dcterms:W3CDTF">2021-09-22T04:47:41Z</dcterms:created>
  <dcterms:modified xsi:type="dcterms:W3CDTF">2022-05-13T09:28:22Z</dcterms:modified>
</cp:coreProperties>
</file>